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20" yWindow="870" windowWidth="34020" windowHeight="10845"/>
  </bookViews>
  <sheets>
    <sheet name="수주통계" sheetId="3" r:id="rId1"/>
    <sheet name="분기" sheetId="5" r:id="rId2"/>
  </sheets>
  <definedNames>
    <definedName name="_xlnm.Print_Area" localSheetId="0">수주통계!$A$1:$U$274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Q253" i="3" l="1"/>
  <c r="R253" i="3"/>
  <c r="S253" i="3"/>
  <c r="Q254" i="3"/>
  <c r="R254" i="3"/>
  <c r="S254" i="3"/>
  <c r="Q255" i="3"/>
  <c r="R255" i="3"/>
  <c r="S255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B255" i="3"/>
  <c r="B254" i="3"/>
  <c r="B253" i="3"/>
  <c r="Q245" i="3"/>
  <c r="R245" i="3"/>
  <c r="S245" i="3"/>
  <c r="T245" i="3"/>
  <c r="U245" i="3"/>
  <c r="Q246" i="3"/>
  <c r="R246" i="3"/>
  <c r="S246" i="3"/>
  <c r="T246" i="3"/>
  <c r="U246" i="3"/>
  <c r="Q247" i="3"/>
  <c r="R247" i="3"/>
  <c r="S247" i="3"/>
  <c r="T247" i="3"/>
  <c r="U247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B247" i="3"/>
  <c r="B246" i="3"/>
  <c r="B245" i="3"/>
  <c r="C262" i="5" l="1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B264" i="5"/>
  <c r="B263" i="5"/>
  <c r="B262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3" i="3" l="1"/>
  <c r="U253" i="3"/>
  <c r="T254" i="3"/>
  <c r="U254" i="3"/>
  <c r="T255" i="3"/>
  <c r="U255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2" i="5" l="1"/>
  <c r="U262" i="5"/>
  <c r="T263" i="5"/>
  <c r="U263" i="5"/>
  <c r="T264" i="5"/>
  <c r="U26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7" i="3" l="1"/>
  <c r="I258" i="3" l="1"/>
  <c r="C257" i="3"/>
  <c r="D257" i="3"/>
  <c r="E257" i="3"/>
  <c r="F257" i="3"/>
  <c r="G257" i="3"/>
  <c r="H257" i="3"/>
  <c r="I257" i="3"/>
  <c r="J257" i="3"/>
  <c r="K257" i="3"/>
  <c r="L257" i="3"/>
  <c r="M257" i="3"/>
  <c r="N257" i="3"/>
  <c r="P257" i="3"/>
  <c r="Q257" i="3"/>
  <c r="R257" i="3"/>
  <c r="S257" i="3"/>
  <c r="G258" i="3"/>
  <c r="H258" i="3"/>
  <c r="M258" i="3"/>
  <c r="N258" i="3"/>
  <c r="L258" i="3" l="1"/>
  <c r="F258" i="3"/>
  <c r="K258" i="3"/>
  <c r="E258" i="3"/>
  <c r="O257" i="3"/>
  <c r="J258" i="3"/>
  <c r="D258" i="3"/>
  <c r="C258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U272" i="5"/>
  <c r="T272" i="5"/>
  <c r="U270" i="5"/>
  <c r="T27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2" i="5" s="1"/>
  <c r="R179" i="5"/>
  <c r="R272" i="5" s="1"/>
  <c r="Q179" i="5"/>
  <c r="Q272" i="5" s="1"/>
  <c r="P179" i="5"/>
  <c r="P272" i="5" s="1"/>
  <c r="O179" i="5"/>
  <c r="O272" i="5" s="1"/>
  <c r="N179" i="5"/>
  <c r="M179" i="5"/>
  <c r="M272" i="5" s="1"/>
  <c r="L179" i="5"/>
  <c r="L272" i="5" s="1"/>
  <c r="K179" i="5"/>
  <c r="K272" i="5" s="1"/>
  <c r="J179" i="5"/>
  <c r="J272" i="5" s="1"/>
  <c r="I179" i="5"/>
  <c r="I272" i="5" s="1"/>
  <c r="H179" i="5"/>
  <c r="G179" i="5"/>
  <c r="G272" i="5" s="1"/>
  <c r="F179" i="5"/>
  <c r="F272" i="5" s="1"/>
  <c r="E179" i="5"/>
  <c r="E272" i="5" s="1"/>
  <c r="D179" i="5"/>
  <c r="D272" i="5" s="1"/>
  <c r="C179" i="5"/>
  <c r="C27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1" i="5" s="1"/>
  <c r="G271" i="5"/>
  <c r="G288" i="5" s="1"/>
  <c r="M271" i="5"/>
  <c r="M288" i="5" s="1"/>
  <c r="H270" i="5"/>
  <c r="N270" i="5"/>
  <c r="N283" i="5" s="1"/>
  <c r="H271" i="5"/>
  <c r="N271" i="5"/>
  <c r="I270" i="5"/>
  <c r="I281" i="5" s="1"/>
  <c r="O270" i="5"/>
  <c r="O286" i="5" s="1"/>
  <c r="P270" i="5"/>
  <c r="P281" i="5" s="1"/>
  <c r="E270" i="5"/>
  <c r="E283" i="5" s="1"/>
  <c r="K270" i="5"/>
  <c r="K282" i="5" s="1"/>
  <c r="Q270" i="5"/>
  <c r="Q283" i="5" s="1"/>
  <c r="D270" i="5"/>
  <c r="D281" i="5" s="1"/>
  <c r="E271" i="5"/>
  <c r="E274" i="5" s="1"/>
  <c r="K271" i="5"/>
  <c r="K288" i="5" s="1"/>
  <c r="F270" i="5"/>
  <c r="F285" i="5" s="1"/>
  <c r="L270" i="5"/>
  <c r="L281" i="5" s="1"/>
  <c r="R270" i="5"/>
  <c r="R286" i="5" s="1"/>
  <c r="J270" i="5"/>
  <c r="J286" i="5" s="1"/>
  <c r="F271" i="5"/>
  <c r="F288" i="5" s="1"/>
  <c r="F289" i="5" s="1"/>
  <c r="L271" i="5"/>
  <c r="L288" i="5" s="1"/>
  <c r="G270" i="5"/>
  <c r="G285" i="5" s="1"/>
  <c r="M270" i="5"/>
  <c r="M285" i="5" s="1"/>
  <c r="S270" i="5"/>
  <c r="S282" i="5" s="1"/>
  <c r="Q192" i="5"/>
  <c r="E192" i="5"/>
  <c r="B192" i="5"/>
  <c r="N192" i="5"/>
  <c r="R271" i="5"/>
  <c r="S271" i="5"/>
  <c r="B209" i="5"/>
  <c r="G209" i="5"/>
  <c r="W217" i="5"/>
  <c r="C270" i="5"/>
  <c r="C280" i="5" s="1"/>
  <c r="W213" i="5"/>
  <c r="Q271" i="5"/>
  <c r="H192" i="5"/>
  <c r="M209" i="5"/>
  <c r="R123" i="5"/>
  <c r="P123" i="5"/>
  <c r="Q209" i="5"/>
  <c r="E209" i="5"/>
  <c r="K209" i="5"/>
  <c r="T275" i="5"/>
  <c r="C209" i="5"/>
  <c r="I209" i="5"/>
  <c r="U275" i="5"/>
  <c r="B123" i="5"/>
  <c r="U123" i="5" s="1"/>
  <c r="Q288" i="5"/>
  <c r="D209" i="5"/>
  <c r="J209" i="5"/>
  <c r="P209" i="5"/>
  <c r="O123" i="5"/>
  <c r="S123" i="5"/>
  <c r="G286" i="5"/>
  <c r="G284" i="5"/>
  <c r="G280" i="5"/>
  <c r="G278" i="5"/>
  <c r="G281" i="5"/>
  <c r="G279" i="5"/>
  <c r="G274" i="5"/>
  <c r="M286" i="5"/>
  <c r="M279" i="5"/>
  <c r="M278" i="5"/>
  <c r="S284" i="5"/>
  <c r="I284" i="5"/>
  <c r="I280" i="5"/>
  <c r="I278" i="5"/>
  <c r="S209" i="5"/>
  <c r="U121" i="5"/>
  <c r="M192" i="5"/>
  <c r="G192" i="5"/>
  <c r="S192" i="5"/>
  <c r="D283" i="5"/>
  <c r="D282" i="5"/>
  <c r="D275" i="5"/>
  <c r="J282" i="5"/>
  <c r="J275" i="5"/>
  <c r="P283" i="5"/>
  <c r="P276" i="5"/>
  <c r="C271" i="5"/>
  <c r="C288" i="5" s="1"/>
  <c r="O271" i="5"/>
  <c r="O288" i="5" s="1"/>
  <c r="U274" i="5"/>
  <c r="E276" i="5"/>
  <c r="Q276" i="5"/>
  <c r="E281" i="5"/>
  <c r="Q281" i="5"/>
  <c r="F286" i="5"/>
  <c r="F284" i="5"/>
  <c r="F282" i="5"/>
  <c r="F281" i="5"/>
  <c r="F278" i="5"/>
  <c r="F276" i="5"/>
  <c r="R282" i="5"/>
  <c r="K285" i="5"/>
  <c r="I192" i="5"/>
  <c r="O200" i="5"/>
  <c r="O209" i="5" s="1"/>
  <c r="L283" i="5"/>
  <c r="L278" i="5"/>
  <c r="E285" i="5"/>
  <c r="S288" i="5"/>
  <c r="E275" i="5"/>
  <c r="I271" i="5"/>
  <c r="I288" i="5" s="1"/>
  <c r="E278" i="5"/>
  <c r="K279" i="5"/>
  <c r="E282" i="5"/>
  <c r="K283" i="5"/>
  <c r="Q123" i="5"/>
  <c r="C192" i="5"/>
  <c r="O192" i="5"/>
  <c r="H283" i="5"/>
  <c r="H276" i="5"/>
  <c r="N286" i="5"/>
  <c r="N284" i="5"/>
  <c r="N282" i="5"/>
  <c r="N280" i="5"/>
  <c r="N279" i="5"/>
  <c r="D192" i="5"/>
  <c r="J192" i="5"/>
  <c r="P192" i="5"/>
  <c r="F209" i="5"/>
  <c r="L209" i="5"/>
  <c r="R209" i="5"/>
  <c r="D271" i="5"/>
  <c r="D288" i="5" s="1"/>
  <c r="J271" i="5"/>
  <c r="J288" i="5" s="1"/>
  <c r="P271" i="5"/>
  <c r="P288" i="5" s="1"/>
  <c r="B272" i="5"/>
  <c r="H272" i="5"/>
  <c r="H275" i="5" s="1"/>
  <c r="N272" i="5"/>
  <c r="F192" i="5"/>
  <c r="L192" i="5"/>
  <c r="R192" i="5"/>
  <c r="H209" i="5"/>
  <c r="N209" i="5"/>
  <c r="T274" i="5"/>
  <c r="L275" i="5" l="1"/>
  <c r="L284" i="5"/>
  <c r="K280" i="5"/>
  <c r="K275" i="5"/>
  <c r="M280" i="5"/>
  <c r="N275" i="5"/>
  <c r="N278" i="5"/>
  <c r="N285" i="5"/>
  <c r="K276" i="5"/>
  <c r="L276" i="5"/>
  <c r="L285" i="5"/>
  <c r="F275" i="5"/>
  <c r="F283" i="5"/>
  <c r="E279" i="5"/>
  <c r="D276" i="5"/>
  <c r="I283" i="5"/>
  <c r="M276" i="5"/>
  <c r="G276" i="5"/>
  <c r="G282" i="5"/>
  <c r="L279" i="5"/>
  <c r="M281" i="5"/>
  <c r="N281" i="5"/>
  <c r="E280" i="5"/>
  <c r="L282" i="5"/>
  <c r="K284" i="5"/>
  <c r="F280" i="5"/>
  <c r="J281" i="5"/>
  <c r="O278" i="5"/>
  <c r="M275" i="5"/>
  <c r="M283" i="5"/>
  <c r="G275" i="5"/>
  <c r="N274" i="5"/>
  <c r="M289" i="5"/>
  <c r="G289" i="5"/>
  <c r="K274" i="5"/>
  <c r="J276" i="5"/>
  <c r="D278" i="5"/>
  <c r="O279" i="5"/>
  <c r="F274" i="5"/>
  <c r="O276" i="5"/>
  <c r="O280" i="5"/>
  <c r="J289" i="5"/>
  <c r="J283" i="5"/>
  <c r="D284" i="5"/>
  <c r="O282" i="5"/>
  <c r="I282" i="5"/>
  <c r="I275" i="5"/>
  <c r="D289" i="5"/>
  <c r="Q284" i="5"/>
  <c r="O289" i="5"/>
  <c r="J278" i="5"/>
  <c r="J284" i="5"/>
  <c r="D279" i="5"/>
  <c r="D285" i="5"/>
  <c r="O281" i="5"/>
  <c r="O284" i="5"/>
  <c r="I276" i="5"/>
  <c r="I285" i="5"/>
  <c r="E288" i="5"/>
  <c r="E289" i="5" s="1"/>
  <c r="R274" i="5"/>
  <c r="K281" i="5"/>
  <c r="I289" i="5"/>
  <c r="L280" i="5"/>
  <c r="L286" i="5"/>
  <c r="K286" i="5"/>
  <c r="J279" i="5"/>
  <c r="J285" i="5"/>
  <c r="D280" i="5"/>
  <c r="D286" i="5"/>
  <c r="O283" i="5"/>
  <c r="O285" i="5"/>
  <c r="I279" i="5"/>
  <c r="I286" i="5"/>
  <c r="M282" i="5"/>
  <c r="M284" i="5"/>
  <c r="N276" i="5"/>
  <c r="Q280" i="5"/>
  <c r="E284" i="5"/>
  <c r="E286" i="5"/>
  <c r="R275" i="5"/>
  <c r="F279" i="5"/>
  <c r="K278" i="5"/>
  <c r="J280" i="5"/>
  <c r="O275" i="5"/>
  <c r="S281" i="5"/>
  <c r="M274" i="5"/>
  <c r="G283" i="5"/>
  <c r="L289" i="5"/>
  <c r="K289" i="5"/>
  <c r="H274" i="5"/>
  <c r="R276" i="5"/>
  <c r="P278" i="5"/>
  <c r="H280" i="5"/>
  <c r="P286" i="5"/>
  <c r="Q274" i="5"/>
  <c r="H282" i="5"/>
  <c r="L274" i="5"/>
  <c r="R281" i="5"/>
  <c r="P275" i="5"/>
  <c r="P282" i="5"/>
  <c r="S279" i="5"/>
  <c r="S283" i="5"/>
  <c r="H278" i="5"/>
  <c r="Q285" i="5"/>
  <c r="R283" i="5"/>
  <c r="S275" i="5"/>
  <c r="S285" i="5"/>
  <c r="P289" i="5"/>
  <c r="H279" i="5"/>
  <c r="H285" i="5"/>
  <c r="Q275" i="5"/>
  <c r="Q286" i="5"/>
  <c r="R278" i="5"/>
  <c r="R284" i="5"/>
  <c r="P279" i="5"/>
  <c r="P285" i="5"/>
  <c r="C282" i="5"/>
  <c r="S278" i="5"/>
  <c r="S286" i="5"/>
  <c r="Q289" i="5"/>
  <c r="Q282" i="5"/>
  <c r="R285" i="5"/>
  <c r="P280" i="5"/>
  <c r="S274" i="5"/>
  <c r="S280" i="5"/>
  <c r="H284" i="5"/>
  <c r="P284" i="5"/>
  <c r="H286" i="5"/>
  <c r="Q278" i="5"/>
  <c r="R279" i="5"/>
  <c r="Q279" i="5"/>
  <c r="H281" i="5"/>
  <c r="S289" i="5"/>
  <c r="R280" i="5"/>
  <c r="S276" i="5"/>
  <c r="C281" i="5"/>
  <c r="C283" i="5"/>
  <c r="C285" i="5"/>
  <c r="R288" i="5"/>
  <c r="R289" i="5" s="1"/>
  <c r="C275" i="5"/>
  <c r="C286" i="5"/>
  <c r="C284" i="5"/>
  <c r="C276" i="5"/>
  <c r="C278" i="5"/>
  <c r="C289" i="5"/>
  <c r="C279" i="5"/>
  <c r="N288" i="5"/>
  <c r="N289" i="5" s="1"/>
  <c r="O274" i="5"/>
  <c r="B288" i="5"/>
  <c r="H288" i="5"/>
  <c r="H289" i="5" s="1"/>
  <c r="I274" i="5"/>
  <c r="D274" i="5"/>
  <c r="P274" i="5"/>
  <c r="C274" i="5"/>
  <c r="J27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8" i="3"/>
  <c r="R201" i="3"/>
  <c r="R258" i="3"/>
  <c r="S201" i="3"/>
  <c r="S258" i="3"/>
  <c r="P201" i="3"/>
  <c r="P258" i="3"/>
  <c r="Q201" i="3"/>
  <c r="Q258" i="3"/>
  <c r="U194" i="3"/>
  <c r="B194" i="3"/>
  <c r="B201" i="3" l="1"/>
  <c r="B258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70" i="5" l="1"/>
  <c r="C175" i="3"/>
  <c r="C256" i="3"/>
  <c r="B285" i="5" l="1"/>
  <c r="B279" i="5"/>
  <c r="B284" i="5"/>
  <c r="B278" i="5"/>
  <c r="B283" i="5"/>
  <c r="B276" i="5"/>
  <c r="B282" i="5"/>
  <c r="B274" i="5"/>
  <c r="B281" i="5"/>
  <c r="B286" i="5"/>
  <c r="B280" i="5"/>
  <c r="B275" i="5"/>
  <c r="B28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6" i="3" l="1"/>
  <c r="S259" i="3" s="1"/>
  <c r="R256" i="3"/>
  <c r="R259" i="3" s="1"/>
  <c r="Q256" i="3"/>
  <c r="Q259" i="3" s="1"/>
  <c r="P256" i="3"/>
  <c r="P259" i="3" s="1"/>
  <c r="O256" i="3"/>
  <c r="O259" i="3" s="1"/>
  <c r="N256" i="3"/>
  <c r="N259" i="3" s="1"/>
  <c r="M256" i="3"/>
  <c r="M259" i="3" s="1"/>
  <c r="L256" i="3"/>
  <c r="L259" i="3" s="1"/>
  <c r="K256" i="3"/>
  <c r="K259" i="3" s="1"/>
  <c r="J256" i="3"/>
  <c r="J259" i="3" s="1"/>
  <c r="I256" i="3"/>
  <c r="I259" i="3" s="1"/>
  <c r="H256" i="3"/>
  <c r="H259" i="3" s="1"/>
  <c r="G256" i="3"/>
  <c r="G259" i="3" s="1"/>
  <c r="F256" i="3"/>
  <c r="F259" i="3" s="1"/>
  <c r="E256" i="3"/>
  <c r="E259" i="3" s="1"/>
  <c r="D256" i="3"/>
  <c r="D259" i="3" s="1"/>
  <c r="C259" i="3"/>
  <c r="B256" i="3"/>
  <c r="B259" i="3" s="1"/>
  <c r="S269" i="3" l="1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B271" i="3" l="1"/>
  <c r="B272" i="3" s="1"/>
  <c r="D271" i="3"/>
  <c r="D272" i="3" s="1"/>
  <c r="F271" i="3"/>
  <c r="F272" i="3" s="1"/>
  <c r="H271" i="3"/>
  <c r="H272" i="3" s="1"/>
  <c r="J271" i="3"/>
  <c r="J272" i="3" s="1"/>
  <c r="L271" i="3"/>
  <c r="L272" i="3" s="1"/>
  <c r="N271" i="3"/>
  <c r="N272" i="3" s="1"/>
  <c r="P271" i="3"/>
  <c r="P272" i="3" s="1"/>
  <c r="R271" i="3"/>
  <c r="R272" i="3" s="1"/>
  <c r="E265" i="3"/>
  <c r="E268" i="3"/>
  <c r="E267" i="3"/>
  <c r="E266" i="3"/>
  <c r="E264" i="3"/>
  <c r="E263" i="3"/>
  <c r="E262" i="3"/>
  <c r="E261" i="3"/>
  <c r="G265" i="3"/>
  <c r="G268" i="3"/>
  <c r="G267" i="3"/>
  <c r="G266" i="3"/>
  <c r="G264" i="3"/>
  <c r="G263" i="3"/>
  <c r="G262" i="3"/>
  <c r="G261" i="3"/>
  <c r="K265" i="3"/>
  <c r="K268" i="3"/>
  <c r="K267" i="3"/>
  <c r="K266" i="3"/>
  <c r="K264" i="3"/>
  <c r="K263" i="3"/>
  <c r="K262" i="3"/>
  <c r="K261" i="3"/>
  <c r="M265" i="3"/>
  <c r="M268" i="3"/>
  <c r="M267" i="3"/>
  <c r="M266" i="3"/>
  <c r="M264" i="3"/>
  <c r="M263" i="3"/>
  <c r="M262" i="3"/>
  <c r="M261" i="3"/>
  <c r="Q265" i="3"/>
  <c r="Q268" i="3"/>
  <c r="Q267" i="3"/>
  <c r="Q266" i="3"/>
  <c r="Q264" i="3"/>
  <c r="Q263" i="3"/>
  <c r="Q262" i="3"/>
  <c r="Q261" i="3"/>
  <c r="S265" i="3"/>
  <c r="S268" i="3"/>
  <c r="S267" i="3"/>
  <c r="S266" i="3"/>
  <c r="S264" i="3"/>
  <c r="S263" i="3"/>
  <c r="S262" i="3"/>
  <c r="S261" i="3"/>
  <c r="B265" i="3"/>
  <c r="B268" i="3"/>
  <c r="B267" i="3"/>
  <c r="B266" i="3"/>
  <c r="B264" i="3"/>
  <c r="B263" i="3"/>
  <c r="B262" i="3"/>
  <c r="B261" i="3"/>
  <c r="D265" i="3"/>
  <c r="D268" i="3"/>
  <c r="D267" i="3"/>
  <c r="D266" i="3"/>
  <c r="D264" i="3"/>
  <c r="D263" i="3"/>
  <c r="D262" i="3"/>
  <c r="D261" i="3"/>
  <c r="F265" i="3"/>
  <c r="F268" i="3"/>
  <c r="F267" i="3"/>
  <c r="F266" i="3"/>
  <c r="F264" i="3"/>
  <c r="F263" i="3"/>
  <c r="F262" i="3"/>
  <c r="F261" i="3"/>
  <c r="H265" i="3"/>
  <c r="H268" i="3"/>
  <c r="H267" i="3"/>
  <c r="H266" i="3"/>
  <c r="H264" i="3"/>
  <c r="H263" i="3"/>
  <c r="H262" i="3"/>
  <c r="H261" i="3"/>
  <c r="J265" i="3"/>
  <c r="J268" i="3"/>
  <c r="J267" i="3"/>
  <c r="J266" i="3"/>
  <c r="J264" i="3"/>
  <c r="J263" i="3"/>
  <c r="J262" i="3"/>
  <c r="J261" i="3"/>
  <c r="L265" i="3"/>
  <c r="L268" i="3"/>
  <c r="L267" i="3"/>
  <c r="L266" i="3"/>
  <c r="L264" i="3"/>
  <c r="L263" i="3"/>
  <c r="L262" i="3"/>
  <c r="L261" i="3"/>
  <c r="N265" i="3"/>
  <c r="N268" i="3"/>
  <c r="N267" i="3"/>
  <c r="N266" i="3"/>
  <c r="N264" i="3"/>
  <c r="N263" i="3"/>
  <c r="N262" i="3"/>
  <c r="N261" i="3"/>
  <c r="P265" i="3"/>
  <c r="P268" i="3"/>
  <c r="P267" i="3"/>
  <c r="P266" i="3"/>
  <c r="P264" i="3"/>
  <c r="P263" i="3"/>
  <c r="P262" i="3"/>
  <c r="P261" i="3"/>
  <c r="R265" i="3"/>
  <c r="R268" i="3"/>
  <c r="R267" i="3"/>
  <c r="R266" i="3"/>
  <c r="R264" i="3"/>
  <c r="R263" i="3"/>
  <c r="R262" i="3"/>
  <c r="R261" i="3"/>
  <c r="C271" i="3"/>
  <c r="C272" i="3" s="1"/>
  <c r="E271" i="3"/>
  <c r="E272" i="3" s="1"/>
  <c r="G271" i="3"/>
  <c r="G272" i="3" s="1"/>
  <c r="I271" i="3"/>
  <c r="I272" i="3" s="1"/>
  <c r="K271" i="3"/>
  <c r="K272" i="3" s="1"/>
  <c r="M271" i="3"/>
  <c r="M272" i="3" s="1"/>
  <c r="O271" i="3"/>
  <c r="O272" i="3" s="1"/>
  <c r="Q271" i="3"/>
  <c r="Q272" i="3" s="1"/>
  <c r="S271" i="3"/>
  <c r="S272" i="3" s="1"/>
  <c r="C265" i="3"/>
  <c r="C268" i="3"/>
  <c r="C267" i="3"/>
  <c r="C266" i="3"/>
  <c r="C264" i="3"/>
  <c r="C263" i="3"/>
  <c r="C262" i="3"/>
  <c r="C261" i="3"/>
  <c r="I265" i="3"/>
  <c r="I268" i="3"/>
  <c r="I267" i="3"/>
  <c r="I266" i="3"/>
  <c r="I264" i="3"/>
  <c r="I263" i="3"/>
  <c r="I262" i="3"/>
  <c r="I261" i="3"/>
  <c r="O265" i="3"/>
  <c r="O268" i="3"/>
  <c r="O267" i="3"/>
  <c r="O266" i="3"/>
  <c r="O264" i="3"/>
  <c r="O263" i="3"/>
  <c r="O262" i="3"/>
  <c r="O26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7" i="3" l="1"/>
  <c r="T25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8" i="3" l="1"/>
  <c r="U25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<sst xmlns="http://schemas.openxmlformats.org/spreadsheetml/2006/main" count="691" uniqueCount="349">
  <si>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</si>
  <si>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</si>
  <si>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</si>
  <si>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</si>
  <si>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</si>
  <si>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</si>
  <si>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</si>
  <si>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</si>
  <si>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</si>
  <si>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</si>
  <si>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</si>
  <si>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</si>
  <si>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</si>
  <si>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</si>
  <si>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</si>
  <si>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</si>
  <si>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</si>
  <si>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</si>
  <si>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</si>
  <si>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</si>
  <si>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</si>
  <si>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</si>
  <si>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</si>
  <si>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</si>
  <si>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</si>
  <si>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</si>
  <si>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</si>
  <si>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</si>
  <si>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</si>
  <si>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</si>
  <si>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</si>
  <si>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</si>
  <si>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</si>
  <si>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</si>
  <si>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</si>
  <si>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</si>
  <si>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</si>
  <si>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</si>
  <si>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</si>
  <si>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</si>
  <si>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</si>
  <si>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</si>
  <si>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</si>
  <si>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</si>
  <si>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</si>
  <si>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</si>
  <si>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</si>
  <si>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</si>
  <si>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</si>
  <si>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</si>
  <si>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</si>
  <si>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</si>
  <si>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</si>
  <si>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</si>
  <si>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</si>
  <si>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</si>
  <si>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</si>
  <si>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</si>
  <si>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</si>
  <si>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</si>
  <si>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</si>
  <si>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</si>
  <si>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</si>
  <si>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</si>
  <si>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</si>
  <si>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</si>
  <si>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</si>
  <si>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</si>
  <si>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</si>
  <si>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</si>
  <si>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</si>
  <si>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</si>
  <si>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</si>
  <si>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</si>
  <si>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</si>
  <si>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</si>
  <si>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</si>
  <si>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</si>
  <si>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</si>
  <si>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</si>
  <si>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</si>
  <si>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</si>
  <si>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</si>
  <si>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</si>
  <si>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</si>
  <si>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</si>
  <si>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</si>
  <si>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</si>
  <si>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</si>
  <si>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</si>
  <si>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</si>
  <si>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</si>
  <si>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</si>
  <si>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</si>
  <si>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</si>
  <si>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</si>
  <si>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</si>
  <si>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</si>
  <si>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</si>
  <si>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</si>
  <si>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</si>
  <si>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</si>
  <si>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</si>
  <si>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</si>
  <si>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</si>
  <si>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</si>
  <si>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</si>
  <si>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</si>
  <si>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</si>
  <si>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</si>
  <si>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</si>
  <si>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</si>
  <si>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</si>
  <si>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</si>
  <si>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</si>
  <si>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</si>
  <si>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</si>
  <si>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</si>
  <si>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</si>
  <si>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</si>
  <si>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</si>
  <si>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</si>
  <si>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</si>
  <si>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</si>
  <si>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</si>
  <si>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</si>
  <si>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</si>
  <si>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</si>
  <si>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</si>
  <si>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</si>
  <si>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</si>
  <si>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</si>
  <si>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</si>
  <si>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</si>
  <si>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</si>
  <si>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</si>
  <si>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</si>
  <si>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</si>
  <si>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</si>
  <si>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</si>
  <si>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</si>
  <si>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</si>
  <si>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</si>
  <si>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</si>
  <si>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</si>
  <si>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</si>
  <si>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</si>
  <si>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</si>
  <si>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</si>
  <si>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</si>
  <si>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</si>
  <si>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</si>
  <si>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</si>
  <si>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</si>
  <si>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</si>
  <si>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</si>
  <si>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</si>
  <si>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</si>
  <si>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</si>
  <si>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</si>
  <si>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</si>
  <si>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</si>
  <si>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</si>
  <si>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</si>
  <si>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</si>
  <si>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</si>
  <si>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</si>
  <si>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</si>
  <si>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</si>
  <si>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</si>
  <si>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</si>
  <si>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</si>
  <si>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</si>
  <si>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</si>
  <si>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</si>
  <si>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</si>
  <si>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</si>
  <si>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</si>
  <si>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</si>
  <si>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</si>
  <si>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</si>
  <si>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</si>
  <si>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</si>
  <si>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</si>
  <si>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</si>
  <si>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</si>
  <si>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</si>
  <si>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</si>
  <si>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</si>
  <si>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</si>
  <si>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</si>
  <si>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</si>
  <si>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</si>
  <si>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</si>
  <si>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</si>
  <si>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</si>
  <si>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</si>
  <si>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</si>
  <si>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</si>
  <si>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</si>
  <si>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</si>
  <si>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</si>
  <si>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</si>
  <si>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</si>
  <si>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</si>
  <si>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</si>
  <si>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</si>
  <si>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</si>
  <si>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</si>
  <si>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</si>
  <si>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</si>
  <si>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</si>
  <si>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</si>
  <si>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</si>
  <si>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</si>
  <si>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</si>
  <si>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</si>
  <si>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</si>
  <si>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</si>
  <si>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</si>
  <si>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</si>
  <si>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</si>
  <si>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</si>
  <si>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</si>
  <si>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</si>
  <si>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</si>
  <si>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</si>
  <si>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</si>
  <si>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</si>
  <si>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</si>
  <si>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</si>
  <si>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</si>
  <si>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</si>
  <si>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</si>
  <si>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</si>
  <si>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</si>
  <si>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</si>
  <si>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</si>
  <si>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</si>
  <si>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</si>
  <si>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</si>
  <si>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</si>
  <si>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</si>
  <si>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</si>
  <si>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</si>
  <si>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</si>
  <si>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</si>
  <si>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</si>
  <si>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</si>
  <si>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</si>
  <si>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</si>
  <si>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</si>
  <si>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</si>
  <si>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</si>
  <si>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</si>
  <si>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</si>
  <si>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</si>
  <si>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</si>
  <si>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</si>
  <si>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</si>
  <si>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</si>
  <si>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</si>
  <si>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</si>
  <si>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</si>
  <si>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</si>
  <si>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</si>
  <si>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</si>
  <si>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</si>
  <si>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</si>
  <si>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</si>
  <si>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</si>
  <si>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</si>
  <si>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</si>
  <si>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</si>
  <si>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</si>
  <si>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</si>
  <si>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</si>
  <si>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</si>
  <si>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</si>
  <si>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</si>
  <si>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</si>
  <si>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</si>
  <si>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</si>
  <si>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</si>
  <si>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</si>
  <si>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</si>
  <si>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</si>
  <si>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</si>
  <si>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</si>
  <si>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</si>
  <si>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</si>
  <si>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</si>
  <si>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</si>
  <si>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</si>
  <si>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</si>
  <si>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</si>
  <si>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</si>
  <si>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</si>
  <si>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</si>
  <si>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</si>
  <si>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</si>
  <si>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</si>
  <si>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</si>
  <si>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</si>
  <si>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</si>
  <si>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</si>
  <si>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</si>
  <si>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</si>
  <si>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</si>
  <si>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</si>
  <si>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</si>
  <si>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</si>
  <si>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</si>
  <si>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</si>
  <si>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</si>
  <si>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</si>
  <si>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</si>
  <si>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</si>
  <si>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</si>
  <si>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</si>
  <si>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</si>
  <si>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</si>
  <si>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</si>
  <si>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</si>
  <si>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</si>
  <si>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</si>
  <si>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</si>
  <si>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</si>
  <si>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</si>
  <si>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</si>
  <si>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</si>
  <si>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</si>
  <si>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</si>
  <si>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</si>
  <si>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</si>
  <si>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</si>
  <si>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</si>
  <si>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</si>
  <si>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</si>
  <si>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</si>
  <si>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</si>
  <si>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</si>
  <si>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2022년 1분기 건설수주액분석</t>
    <phoneticPr fontId="13" type="noConversion"/>
  </si>
  <si>
    <t>2022년 4월 건설수주액분석</t>
    <phoneticPr fontId="13" type="noConversion"/>
  </si>
  <si>
    <t>연도별 4월 누계수주액 분석</t>
    <phoneticPr fontId="13" type="noConversion"/>
  </si>
  <si>
    <t>2022. 4</t>
  </si>
  <si>
    <t>22.4월누적</t>
    <phoneticPr fontId="12" type="noConversion"/>
  </si>
  <si>
    <t>21.4월 누적</t>
    <phoneticPr fontId="12" type="noConversion"/>
  </si>
  <si>
    <t>20.4월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</si>
</sst>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11" borderId="1" xfId="84" applyNumberFormat="1" applyFont="1" applyFill="1" applyBorder="1" applyAlignment="1"/>
    <xf numFmtId="178" fontId="7" fillId="11" borderId="1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4"/>
  <sheetViews>
    <sheetView tabSelected="1" zoomScale="115" zoomScaleNormal="115" zoomScaleSheetLayoutView="70" workbookViewId="0">
      <pane ySplit="5" topLeftCell="A184" activePane="bottomLeft" state="frozen"/>
      <selection pane="bottomLeft" activeCell="A202" sqref="A202:XFD21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18" t="s">
        <v>343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x14ac:dyDescent="0.3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5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6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7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 x14ac:dyDescent="0.3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 x14ac:dyDescent="0.3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 x14ac:dyDescent="0.3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 x14ac:dyDescent="0.25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 thickTop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 x14ac:dyDescent="0.25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 x14ac:dyDescent="0.25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 x14ac:dyDescent="0.25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 x14ac:dyDescent="0.25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 x14ac:dyDescent="0.25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 x14ac:dyDescent="0.25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 x14ac:dyDescent="0.3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 x14ac:dyDescent="0.25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 x14ac:dyDescent="0.25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 x14ac:dyDescent="0.25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49" customFormat="1" ht="18" customHeight="1" x14ac:dyDescent="0.25">
      <c r="A218" s="498" t="s">
        <v>299</v>
      </c>
      <c r="B218" s="392">
        <v>96269.756505826706</v>
      </c>
      <c r="C218" s="520">
        <v>24012.86</v>
      </c>
      <c r="D218" s="520">
        <v>15447.48</v>
      </c>
      <c r="E218" s="520">
        <v>1357.69</v>
      </c>
      <c r="F218" s="520">
        <v>8565.3799999999992</v>
      </c>
      <c r="G218" s="520">
        <v>2156.36</v>
      </c>
      <c r="H218" s="520">
        <v>6409.02</v>
      </c>
      <c r="I218" s="520">
        <v>72256.896505826706</v>
      </c>
      <c r="J218" s="520">
        <v>4197.1797522618936</v>
      </c>
      <c r="K218" s="520">
        <v>1348.06</v>
      </c>
      <c r="L218" s="521">
        <v>68059.716753564819</v>
      </c>
      <c r="M218" s="521">
        <v>49639.308046110382</v>
      </c>
      <c r="N218" s="481">
        <v>18420.408707454433</v>
      </c>
      <c r="O218" s="481">
        <v>19644.659752261894</v>
      </c>
      <c r="P218" s="481">
        <v>2705.75</v>
      </c>
      <c r="Q218" s="481">
        <v>76625.096753564823</v>
      </c>
      <c r="R218" s="481">
        <v>51795.668046110382</v>
      </c>
      <c r="S218" s="482">
        <v>24829.428707454434</v>
      </c>
      <c r="T218" s="463"/>
      <c r="U218" s="446"/>
      <c r="X218" s="150"/>
    </row>
    <row r="219" spans="1:24" s="495" customFormat="1" ht="18" customHeight="1" x14ac:dyDescent="0.3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 x14ac:dyDescent="0.3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 x14ac:dyDescent="0.3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 x14ac:dyDescent="0.3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 x14ac:dyDescent="0.3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 x14ac:dyDescent="0.3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 x14ac:dyDescent="0.3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 x14ac:dyDescent="0.3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 x14ac:dyDescent="0.3">
      <c r="A227" s="295" t="s">
        <v>313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 x14ac:dyDescent="0.3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 x14ac:dyDescent="0.3">
      <c r="A229" s="431" t="s">
        <v>312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 x14ac:dyDescent="0.3">
      <c r="A230" s="431" t="s">
        <v>314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506" customFormat="1" ht="18" customHeight="1" x14ac:dyDescent="0.3">
      <c r="A231" s="498" t="s">
        <v>318</v>
      </c>
      <c r="B231" s="502">
        <v>188476.63056902017</v>
      </c>
      <c r="C231" s="503">
        <v>41661.360000000001</v>
      </c>
      <c r="D231" s="503">
        <v>30435.81</v>
      </c>
      <c r="E231" s="503">
        <v>768.27</v>
      </c>
      <c r="F231" s="503">
        <v>11225.55</v>
      </c>
      <c r="G231" s="503">
        <v>2133.12</v>
      </c>
      <c r="H231" s="503">
        <v>9092.43</v>
      </c>
      <c r="I231" s="503">
        <v>146815.27056902018</v>
      </c>
      <c r="J231" s="503">
        <v>12378.165718701981</v>
      </c>
      <c r="K231" s="503">
        <v>3704.11</v>
      </c>
      <c r="L231" s="504">
        <v>134437.1048503182</v>
      </c>
      <c r="M231" s="504">
        <v>75959.94459491114</v>
      </c>
      <c r="N231" s="504">
        <v>58477.160255407071</v>
      </c>
      <c r="O231" s="504">
        <v>42813.975718701986</v>
      </c>
      <c r="P231" s="504">
        <v>4472.38</v>
      </c>
      <c r="Q231" s="504">
        <v>145662.65485031821</v>
      </c>
      <c r="R231" s="504">
        <v>78093.064594911135</v>
      </c>
      <c r="S231" s="508">
        <v>67569.590255407064</v>
      </c>
      <c r="T231" s="505"/>
      <c r="U231" s="502"/>
      <c r="X231" s="507"/>
    </row>
    <row r="232" spans="1:24" s="495" customFormat="1" ht="18" customHeight="1" x14ac:dyDescent="0.3">
      <c r="A232" s="431" t="s">
        <v>319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 x14ac:dyDescent="0.3">
      <c r="A233" s="431" t="s">
        <v>320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 x14ac:dyDescent="0.3">
      <c r="A234" s="431" t="s">
        <v>323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 x14ac:dyDescent="0.3">
      <c r="A235" s="431" t="s">
        <v>324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 x14ac:dyDescent="0.3">
      <c r="A236" s="431" t="s">
        <v>325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 x14ac:dyDescent="0.3">
      <c r="A237" s="431" t="s">
        <v>328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 x14ac:dyDescent="0.3">
      <c r="A238" s="431" t="s">
        <v>329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95" customFormat="1" ht="18" customHeight="1" x14ac:dyDescent="0.3">
      <c r="A239" s="431" t="s">
        <v>330</v>
      </c>
      <c r="B239" s="490">
        <v>300869.87037148635</v>
      </c>
      <c r="C239" s="491">
        <v>120475.36</v>
      </c>
      <c r="D239" s="491">
        <v>64998.69</v>
      </c>
      <c r="E239" s="491">
        <v>1434.37</v>
      </c>
      <c r="F239" s="491">
        <v>55476.67</v>
      </c>
      <c r="G239" s="491">
        <v>19530.18</v>
      </c>
      <c r="H239" s="491">
        <v>35946.49</v>
      </c>
      <c r="I239" s="491">
        <v>180394.51037148637</v>
      </c>
      <c r="J239" s="491">
        <v>29161.692577335125</v>
      </c>
      <c r="K239" s="491">
        <v>18462.740000000002</v>
      </c>
      <c r="L239" s="492">
        <v>151232.81779415125</v>
      </c>
      <c r="M239" s="492">
        <v>94208.017635415599</v>
      </c>
      <c r="N239" s="492">
        <v>57024.800158735641</v>
      </c>
      <c r="O239" s="492">
        <v>94160.382577335127</v>
      </c>
      <c r="P239" s="492">
        <v>19897.11</v>
      </c>
      <c r="Q239" s="492">
        <v>206709.48779415124</v>
      </c>
      <c r="R239" s="492">
        <v>113738.19763541561</v>
      </c>
      <c r="S239" s="493">
        <v>92971.290158735646</v>
      </c>
      <c r="T239" s="494"/>
      <c r="U239" s="490"/>
      <c r="X239" s="496"/>
    </row>
    <row r="240" spans="1:24" s="511" customFormat="1" ht="18" customHeight="1" x14ac:dyDescent="0.3">
      <c r="A240" s="295" t="s">
        <v>334</v>
      </c>
      <c r="B240" s="509">
        <f>SUM(B228:B239)</f>
        <v>2119881.7253042455</v>
      </c>
      <c r="C240" s="509">
        <f t="shared" ref="C240:S240" si="16">SUM(C228:C239)</f>
        <v>560177.46</v>
      </c>
      <c r="D240" s="509">
        <f t="shared" si="16"/>
        <v>356271.13999999996</v>
      </c>
      <c r="E240" s="509">
        <f t="shared" si="16"/>
        <v>16344.463418501138</v>
      </c>
      <c r="F240" s="509">
        <f t="shared" si="16"/>
        <v>203906.32</v>
      </c>
      <c r="G240" s="509">
        <f t="shared" si="16"/>
        <v>46735.28</v>
      </c>
      <c r="H240" s="509">
        <f t="shared" si="16"/>
        <v>157171.04</v>
      </c>
      <c r="I240" s="509">
        <f t="shared" si="16"/>
        <v>1559704.2653042453</v>
      </c>
      <c r="J240" s="509">
        <f t="shared" si="16"/>
        <v>179801.67449624505</v>
      </c>
      <c r="K240" s="509">
        <f t="shared" si="16"/>
        <v>88665.613418501162</v>
      </c>
      <c r="L240" s="509">
        <f t="shared" si="16"/>
        <v>1379902.5908080004</v>
      </c>
      <c r="M240" s="509">
        <f t="shared" si="16"/>
        <v>785641.40395795112</v>
      </c>
      <c r="N240" s="509">
        <f t="shared" si="16"/>
        <v>594261.18685004895</v>
      </c>
      <c r="O240" s="509">
        <f t="shared" si="16"/>
        <v>536072.814496245</v>
      </c>
      <c r="P240" s="509">
        <f t="shared" si="16"/>
        <v>105010.07683700229</v>
      </c>
      <c r="Q240" s="509">
        <f t="shared" si="16"/>
        <v>1583808.9108080002</v>
      </c>
      <c r="R240" s="509">
        <f t="shared" si="16"/>
        <v>832376.68395795114</v>
      </c>
      <c r="S240" s="513">
        <f t="shared" si="16"/>
        <v>751432.2268500491</v>
      </c>
      <c r="T240" s="510"/>
      <c r="U240" s="509"/>
      <c r="X240" s="512"/>
    </row>
    <row r="241" spans="1:24" s="495" customFormat="1" ht="18" customHeight="1" x14ac:dyDescent="0.3">
      <c r="A241" s="431" t="s">
        <v>333</v>
      </c>
      <c r="B241" s="490">
        <v>176735.85403992058</v>
      </c>
      <c r="C241" s="491">
        <v>53091.64</v>
      </c>
      <c r="D241" s="491">
        <v>39550.230000000003</v>
      </c>
      <c r="E241" s="491">
        <v>1183.73</v>
      </c>
      <c r="F241" s="491">
        <v>13541.41</v>
      </c>
      <c r="G241" s="491">
        <v>2136.9899999999998</v>
      </c>
      <c r="H241" s="491">
        <v>11404.42</v>
      </c>
      <c r="I241" s="491">
        <v>123644.21403992055</v>
      </c>
      <c r="J241" s="491">
        <v>9815.2159248674707</v>
      </c>
      <c r="K241" s="491">
        <v>5853.64</v>
      </c>
      <c r="L241" s="492">
        <v>113828.99811505308</v>
      </c>
      <c r="M241" s="492">
        <v>57819.015653812567</v>
      </c>
      <c r="N241" s="492">
        <v>56009.982461240506</v>
      </c>
      <c r="O241" s="492">
        <v>49365.445924867468</v>
      </c>
      <c r="P241" s="492">
        <v>7037.37</v>
      </c>
      <c r="Q241" s="492">
        <v>127370.40811505308</v>
      </c>
      <c r="R241" s="492">
        <v>59956.005653812572</v>
      </c>
      <c r="S241" s="493">
        <v>67414.402461240505</v>
      </c>
      <c r="T241" s="494"/>
      <c r="U241" s="490"/>
      <c r="X241" s="496"/>
    </row>
    <row r="242" spans="1:24" s="495" customFormat="1" ht="18" customHeight="1" x14ac:dyDescent="0.3">
      <c r="A242" s="431" t="s">
        <v>336</v>
      </c>
      <c r="B242" s="490">
        <v>141011.18088063435</v>
      </c>
      <c r="C242" s="491">
        <v>41298.25</v>
      </c>
      <c r="D242" s="491">
        <v>32017.1</v>
      </c>
      <c r="E242" s="491">
        <v>1742.07</v>
      </c>
      <c r="F242" s="491">
        <v>9281.15</v>
      </c>
      <c r="G242" s="491">
        <v>1681.02</v>
      </c>
      <c r="H242" s="491">
        <v>7600.13</v>
      </c>
      <c r="I242" s="491">
        <v>99712.930880634332</v>
      </c>
      <c r="J242" s="491">
        <v>8939.0502657600937</v>
      </c>
      <c r="K242" s="491">
        <v>3578.34</v>
      </c>
      <c r="L242" s="492">
        <v>90773.880614874244</v>
      </c>
      <c r="M242" s="492">
        <v>49027.828014077575</v>
      </c>
      <c r="N242" s="492">
        <v>41746.052600796676</v>
      </c>
      <c r="O242" s="492">
        <v>40956.150265760094</v>
      </c>
      <c r="P242" s="492">
        <v>5320.41</v>
      </c>
      <c r="Q242" s="492">
        <v>100055.03061487425</v>
      </c>
      <c r="R242" s="492">
        <v>50708.848014077572</v>
      </c>
      <c r="S242" s="493">
        <v>49346.182600796681</v>
      </c>
      <c r="T242" s="494"/>
      <c r="U242" s="490"/>
      <c r="X242" s="496"/>
    </row>
    <row r="243" spans="1:24" s="495" customFormat="1" ht="18" customHeight="1" x14ac:dyDescent="0.3">
      <c r="A243" s="431" t="s">
        <v>337</v>
      </c>
      <c r="B243" s="490">
        <v>204418.71482285735</v>
      </c>
      <c r="C243" s="491">
        <v>53250.75</v>
      </c>
      <c r="D243" s="491">
        <v>39546.67</v>
      </c>
      <c r="E243" s="491">
        <v>5102.4207706345032</v>
      </c>
      <c r="F243" s="491">
        <v>13704.08</v>
      </c>
      <c r="G243" s="491">
        <v>2130</v>
      </c>
      <c r="H243" s="491">
        <v>11574.08</v>
      </c>
      <c r="I243" s="491">
        <v>151167.96482285735</v>
      </c>
      <c r="J243" s="491">
        <v>25392.63846358893</v>
      </c>
      <c r="K243" s="491">
        <v>17638.590770634502</v>
      </c>
      <c r="L243" s="492">
        <v>125775.32635926842</v>
      </c>
      <c r="M243" s="492">
        <v>64878.256072316552</v>
      </c>
      <c r="N243" s="492">
        <v>60897.070286951865</v>
      </c>
      <c r="O243" s="492">
        <v>64939.308463588932</v>
      </c>
      <c r="P243" s="492">
        <v>22741.011541269007</v>
      </c>
      <c r="Q243" s="492">
        <v>139479.40635926844</v>
      </c>
      <c r="R243" s="492">
        <v>67008.256072316552</v>
      </c>
      <c r="S243" s="493">
        <v>72471.150286951859</v>
      </c>
      <c r="T243" s="494"/>
      <c r="U243" s="490"/>
      <c r="X243" s="496"/>
    </row>
    <row r="244" spans="1:24" s="488" customFormat="1" ht="18" customHeight="1" x14ac:dyDescent="0.3">
      <c r="A244" s="424" t="s">
        <v>345</v>
      </c>
      <c r="B244" s="484">
        <v>194859.28741035308</v>
      </c>
      <c r="C244" s="485">
        <v>37897.11</v>
      </c>
      <c r="D244" s="485">
        <v>25166.58</v>
      </c>
      <c r="E244" s="485">
        <v>4843.8500000000004</v>
      </c>
      <c r="F244" s="485">
        <v>12730.53</v>
      </c>
      <c r="G244" s="485">
        <v>2209.71</v>
      </c>
      <c r="H244" s="485">
        <v>10520.82</v>
      </c>
      <c r="I244" s="485">
        <v>156962.17741035309</v>
      </c>
      <c r="J244" s="485">
        <v>12676.146982009423</v>
      </c>
      <c r="K244" s="485">
        <v>7584.56</v>
      </c>
      <c r="L244" s="486">
        <v>144286.03042834369</v>
      </c>
      <c r="M244" s="486">
        <v>85156.987445185878</v>
      </c>
      <c r="N244" s="486">
        <v>59129.0429831578</v>
      </c>
      <c r="O244" s="486">
        <v>37842.726982009422</v>
      </c>
      <c r="P244" s="486">
        <v>12428.41</v>
      </c>
      <c r="Q244" s="486">
        <v>157016.56042834368</v>
      </c>
      <c r="R244" s="486">
        <v>87366.69744518587</v>
      </c>
      <c r="S244" s="514">
        <v>69649.8629831578</v>
      </c>
      <c r="T244" s="487"/>
      <c r="U244" s="484"/>
      <c r="X244" s="489"/>
    </row>
    <row r="245" spans="1:24" s="181" customFormat="1" ht="18" customHeight="1" x14ac:dyDescent="0.3">
      <c r="A245" s="362" t="s">
        <v>155</v>
      </c>
      <c r="B245" s="363">
        <f>(B244-B243)/B243*100</f>
        <v>-4.6763954175077185</v>
      </c>
      <c r="C245" s="363">
        <f t="shared" ref="C245:P245" si="17">(C244-C243)/C243*100</f>
        <v>-28.832720665906113</v>
      </c>
      <c r="D245" s="363">
        <f t="shared" si="17"/>
        <v>-36.362328357861728</v>
      </c>
      <c r="E245" s="363">
        <f t="shared" si="17"/>
        <v>-5.0676097142484142</v>
      </c>
      <c r="F245" s="363">
        <f t="shared" si="17"/>
        <v>-7.1040887093478684</v>
      </c>
      <c r="G245" s="363">
        <f t="shared" si="17"/>
        <v>3.742253521126762</v>
      </c>
      <c r="H245" s="363">
        <f t="shared" si="17"/>
        <v>-9.1001617407171906</v>
      </c>
      <c r="I245" s="363">
        <f t="shared" si="17"/>
        <v>3.8329632831172624</v>
      </c>
      <c r="J245" s="363">
        <f t="shared" si="17"/>
        <v>-50.07944133026573</v>
      </c>
      <c r="K245" s="363">
        <f t="shared" si="17"/>
        <v>-57.000192937028118</v>
      </c>
      <c r="L245" s="363">
        <f t="shared" si="17"/>
        <v>14.717277708507574</v>
      </c>
      <c r="M245" s="363">
        <f t="shared" si="17"/>
        <v>31.256591345898133</v>
      </c>
      <c r="N245" s="363">
        <f t="shared" si="17"/>
        <v>-2.9033043715616831</v>
      </c>
      <c r="O245" s="363">
        <f t="shared" si="17"/>
        <v>-41.726008672809314</v>
      </c>
      <c r="P245" s="363">
        <f t="shared" si="17"/>
        <v>-45.348033540875363</v>
      </c>
      <c r="Q245" s="363">
        <f>(Q244-Q243)/Q243*100</f>
        <v>12.573292736781063</v>
      </c>
      <c r="R245" s="363">
        <f t="shared" ref="R245" si="18">(R244-R243)/R243*100</f>
        <v>30.381989572893993</v>
      </c>
      <c r="S245" s="363">
        <f t="shared" ref="S245" si="19">(S244-S243)/S243*100</f>
        <v>-3.8929798859588685</v>
      </c>
      <c r="T245" s="363" t="e">
        <f t="shared" ref="T245" si="20">(T244-T243)/T243*100</f>
        <v>#DIV/0!</v>
      </c>
      <c r="U245" s="363" t="e">
        <f t="shared" ref="U245" si="21">(U244-U243)/U243*100</f>
        <v>#DIV/0!</v>
      </c>
    </row>
    <row r="246" spans="1:24" s="182" customFormat="1" ht="18" customHeight="1" x14ac:dyDescent="0.3">
      <c r="A246" s="298" t="s">
        <v>156</v>
      </c>
      <c r="B246" s="418">
        <f>(B244-B231)/B231*100</f>
        <v>3.3864446865711439</v>
      </c>
      <c r="C246" s="418">
        <f t="shared" ref="C246:P246" si="22">(C244-C231)/C231*100</f>
        <v>-9.0353507422705359</v>
      </c>
      <c r="D246" s="418">
        <f t="shared" si="22"/>
        <v>-17.31259986180752</v>
      </c>
      <c r="E246" s="418">
        <f t="shared" si="22"/>
        <v>530.48797948637855</v>
      </c>
      <c r="F246" s="418">
        <f t="shared" si="22"/>
        <v>13.406737309085093</v>
      </c>
      <c r="G246" s="418">
        <f t="shared" si="22"/>
        <v>3.5905153015301603</v>
      </c>
      <c r="H246" s="418">
        <f t="shared" si="22"/>
        <v>15.709661773585273</v>
      </c>
      <c r="I246" s="418">
        <f t="shared" si="22"/>
        <v>6.9113429427374768</v>
      </c>
      <c r="J246" s="418">
        <f t="shared" si="22"/>
        <v>2.4073135719715424</v>
      </c>
      <c r="K246" s="418">
        <f t="shared" si="22"/>
        <v>104.76065775584418</v>
      </c>
      <c r="L246" s="418">
        <f t="shared" si="22"/>
        <v>7.3260470678770186</v>
      </c>
      <c r="M246" s="418">
        <f t="shared" si="22"/>
        <v>12.107753499981994</v>
      </c>
      <c r="N246" s="418">
        <f t="shared" si="22"/>
        <v>1.1147646788994916</v>
      </c>
      <c r="O246" s="418">
        <f t="shared" si="22"/>
        <v>-11.611275648294967</v>
      </c>
      <c r="P246" s="418">
        <f t="shared" si="22"/>
        <v>177.89253149329886</v>
      </c>
      <c r="Q246" s="418">
        <f>(Q244-Q231)/Q231*100</f>
        <v>7.7946578618195952</v>
      </c>
      <c r="R246" s="418">
        <f t="shared" ref="R246:U246" si="23">(R244-R231)/R231*100</f>
        <v>11.87510427254899</v>
      </c>
      <c r="S246" s="418">
        <f t="shared" si="23"/>
        <v>3.0787114734416621</v>
      </c>
      <c r="T246" s="418" t="e">
        <f t="shared" si="23"/>
        <v>#DIV/0!</v>
      </c>
      <c r="U246" s="418" t="e">
        <f t="shared" si="23"/>
        <v>#DIV/0!</v>
      </c>
    </row>
    <row r="247" spans="1:24" s="181" customFormat="1" ht="18" customHeight="1" thickBot="1" x14ac:dyDescent="0.35">
      <c r="A247" s="299" t="s">
        <v>335</v>
      </c>
      <c r="B247" s="422">
        <f>(B244-B218)/B218*100</f>
        <v>102.40966060671323</v>
      </c>
      <c r="C247" s="422">
        <f t="shared" ref="C247:P247" si="24">(C244-C218)/C218*100</f>
        <v>57.820059751316592</v>
      </c>
      <c r="D247" s="422">
        <f t="shared" si="24"/>
        <v>62.917058316307916</v>
      </c>
      <c r="E247" s="422">
        <f t="shared" si="24"/>
        <v>256.77142794010416</v>
      </c>
      <c r="F247" s="422">
        <f t="shared" si="24"/>
        <v>48.627731635957794</v>
      </c>
      <c r="G247" s="422">
        <f t="shared" si="24"/>
        <v>2.4740766847836126</v>
      </c>
      <c r="H247" s="422">
        <f t="shared" si="24"/>
        <v>64.156454496943354</v>
      </c>
      <c r="I247" s="422">
        <f t="shared" si="24"/>
        <v>117.22795331750217</v>
      </c>
      <c r="J247" s="422">
        <f t="shared" si="24"/>
        <v>202.01582324841218</v>
      </c>
      <c r="K247" s="422">
        <f t="shared" si="24"/>
        <v>462.62777621174138</v>
      </c>
      <c r="L247" s="422">
        <f t="shared" si="24"/>
        <v>111.99916383840416</v>
      </c>
      <c r="M247" s="422">
        <f t="shared" si="24"/>
        <v>71.551519948833331</v>
      </c>
      <c r="N247" s="422">
        <f t="shared" si="24"/>
        <v>220.99745408596317</v>
      </c>
      <c r="O247" s="422">
        <f t="shared" si="24"/>
        <v>92.636204745934563</v>
      </c>
      <c r="P247" s="422">
        <f t="shared" si="24"/>
        <v>359.33327173611752</v>
      </c>
      <c r="Q247" s="422">
        <f>(Q244-Q218)/Q218*100</f>
        <v>104.91531767108511</v>
      </c>
      <c r="R247" s="422">
        <f t="shared" ref="R247:U247" si="25">(R244-R218)/R218*100</f>
        <v>68.675684166113797</v>
      </c>
      <c r="S247" s="422">
        <f t="shared" si="25"/>
        <v>180.5133529401227</v>
      </c>
      <c r="T247" s="422" t="e">
        <f t="shared" si="25"/>
        <v>#DIV/0!</v>
      </c>
      <c r="U247" s="422" t="e">
        <f t="shared" si="25"/>
        <v>#DIV/0!</v>
      </c>
    </row>
    <row r="248" spans="1:24" s="181" customFormat="1" ht="5.25" customHeight="1" x14ac:dyDescent="0.3">
      <c r="A248" s="184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</row>
    <row r="249" spans="1:24" s="186" customFormat="1" ht="22.5" customHeight="1" x14ac:dyDescent="0.3">
      <c r="A249" s="519" t="s">
        <v>344</v>
      </c>
      <c r="B249" s="519"/>
      <c r="C249" s="519"/>
      <c r="D249" s="519"/>
      <c r="E249" s="519"/>
      <c r="F249" s="519"/>
      <c r="G249" s="519"/>
      <c r="H249" s="519"/>
      <c r="I249" s="519"/>
      <c r="J249" s="519"/>
      <c r="K249" s="519"/>
      <c r="L249" s="519"/>
      <c r="M249" s="519"/>
      <c r="N249" s="519"/>
      <c r="O249" s="519"/>
      <c r="P249" s="519"/>
      <c r="Q249" s="519"/>
      <c r="R249" s="519"/>
      <c r="S249" s="519"/>
      <c r="U249" s="187"/>
    </row>
    <row r="250" spans="1:24" s="188" customFormat="1" ht="11.25" customHeight="1" x14ac:dyDescent="0.3">
      <c r="A250" s="5" t="s">
        <v>326</v>
      </c>
      <c r="B250" s="6" t="s">
        <v>0</v>
      </c>
      <c r="C250" s="302" t="s">
        <v>1</v>
      </c>
      <c r="D250" s="302"/>
      <c r="E250" s="302"/>
      <c r="F250" s="302"/>
      <c r="G250" s="302"/>
      <c r="H250" s="303"/>
      <c r="I250" s="313" t="s">
        <v>2</v>
      </c>
      <c r="J250" s="313"/>
      <c r="K250" s="313"/>
      <c r="L250" s="313"/>
      <c r="M250" s="313"/>
      <c r="N250" s="341"/>
      <c r="O250" s="325" t="s">
        <v>3</v>
      </c>
      <c r="P250" s="325"/>
      <c r="Q250" s="326" t="s">
        <v>4</v>
      </c>
      <c r="R250" s="325"/>
      <c r="S250" s="327"/>
      <c r="U250" s="189"/>
    </row>
    <row r="251" spans="1:24" s="188" customFormat="1" ht="11.25" customHeight="1" x14ac:dyDescent="0.3">
      <c r="A251" s="7"/>
      <c r="B251" s="8"/>
      <c r="C251" s="336"/>
      <c r="D251" s="305" t="s">
        <v>3</v>
      </c>
      <c r="E251" s="306"/>
      <c r="F251" s="305" t="s">
        <v>4</v>
      </c>
      <c r="G251" s="302"/>
      <c r="H251" s="303"/>
      <c r="I251" s="315"/>
      <c r="J251" s="316" t="s">
        <v>3</v>
      </c>
      <c r="K251" s="317"/>
      <c r="L251" s="318" t="s">
        <v>4</v>
      </c>
      <c r="M251" s="313"/>
      <c r="N251" s="314"/>
      <c r="O251" s="343"/>
      <c r="P251" s="344"/>
      <c r="Q251" s="345"/>
      <c r="R251" s="343"/>
      <c r="S251" s="346"/>
      <c r="U251" s="189"/>
    </row>
    <row r="252" spans="1:24" s="190" customFormat="1" ht="11.25" customHeight="1" thickBot="1" x14ac:dyDescent="0.35">
      <c r="A252" s="7"/>
      <c r="B252" s="8"/>
      <c r="C252" s="336"/>
      <c r="D252" s="337"/>
      <c r="E252" s="338" t="s">
        <v>66</v>
      </c>
      <c r="F252" s="339"/>
      <c r="G252" s="340" t="s">
        <v>5</v>
      </c>
      <c r="H252" s="303" t="s">
        <v>6</v>
      </c>
      <c r="I252" s="315"/>
      <c r="J252" s="334"/>
      <c r="K252" s="318" t="s">
        <v>66</v>
      </c>
      <c r="L252" s="342"/>
      <c r="M252" s="335" t="s">
        <v>5</v>
      </c>
      <c r="N252" s="314" t="s">
        <v>6</v>
      </c>
      <c r="O252" s="346"/>
      <c r="P252" s="326" t="s">
        <v>66</v>
      </c>
      <c r="Q252" s="345"/>
      <c r="R252" s="347" t="s">
        <v>5</v>
      </c>
      <c r="S252" s="327" t="s">
        <v>6</v>
      </c>
      <c r="U252" s="191"/>
    </row>
    <row r="253" spans="1:24" ht="18" thickTop="1" x14ac:dyDescent="0.3">
      <c r="A253" s="192" t="s">
        <v>346</v>
      </c>
      <c r="B253" s="193">
        <f>SUM(B241:B244)</f>
        <v>717025.03715376533</v>
      </c>
      <c r="C253" s="419">
        <f t="shared" ref="C253:P253" si="26">SUM(C241:C244)</f>
        <v>185537.75</v>
      </c>
      <c r="D253" s="419">
        <f t="shared" si="26"/>
        <v>136280.58000000002</v>
      </c>
      <c r="E253" s="419">
        <f t="shared" si="26"/>
        <v>12872.070770634504</v>
      </c>
      <c r="F253" s="419">
        <f t="shared" si="26"/>
        <v>49257.17</v>
      </c>
      <c r="G253" s="419">
        <f t="shared" si="26"/>
        <v>8157.72</v>
      </c>
      <c r="H253" s="419">
        <f t="shared" si="26"/>
        <v>41099.449999999997</v>
      </c>
      <c r="I253" s="419">
        <f t="shared" si="26"/>
        <v>531487.28715376533</v>
      </c>
      <c r="J253" s="419">
        <f t="shared" si="26"/>
        <v>56823.051636225915</v>
      </c>
      <c r="K253" s="419">
        <f t="shared" si="26"/>
        <v>34655.130770634503</v>
      </c>
      <c r="L253" s="419">
        <f t="shared" si="26"/>
        <v>474664.23551753943</v>
      </c>
      <c r="M253" s="419">
        <f t="shared" si="26"/>
        <v>256882.08718539256</v>
      </c>
      <c r="N253" s="419">
        <f t="shared" si="26"/>
        <v>217782.14833214684</v>
      </c>
      <c r="O253" s="419">
        <f t="shared" si="26"/>
        <v>193103.63163622591</v>
      </c>
      <c r="P253" s="419">
        <f t="shared" si="26"/>
        <v>47527.201541269009</v>
      </c>
      <c r="Q253" s="419">
        <f>SUM(Q241:Q244)</f>
        <v>523921.40551753948</v>
      </c>
      <c r="R253" s="419">
        <f t="shared" ref="R253:S253" si="27">SUM(R241:R244)</f>
        <v>265039.80718539254</v>
      </c>
      <c r="S253" s="419">
        <f t="shared" si="27"/>
        <v>258881.59833214685</v>
      </c>
      <c r="T253" s="419">
        <f t="shared" ref="T253:U253" si="28">SUM(T241:T241)</f>
        <v>0</v>
      </c>
      <c r="U253" s="419">
        <f t="shared" si="28"/>
        <v>0</v>
      </c>
    </row>
    <row r="254" spans="1:24" ht="17.25" x14ac:dyDescent="0.3">
      <c r="A254" s="348" t="s">
        <v>347</v>
      </c>
      <c r="B254" s="194">
        <f>SUM(B228:B231)</f>
        <v>667184.98877232545</v>
      </c>
      <c r="C254" s="420">
        <f t="shared" ref="C254:P254" si="29">SUM(C228:C231)</f>
        <v>176449.90999999997</v>
      </c>
      <c r="D254" s="420">
        <f t="shared" si="29"/>
        <v>124358.49</v>
      </c>
      <c r="E254" s="420">
        <f t="shared" si="29"/>
        <v>3232.10475815464</v>
      </c>
      <c r="F254" s="420">
        <f t="shared" si="29"/>
        <v>52091.42</v>
      </c>
      <c r="G254" s="420">
        <f t="shared" si="29"/>
        <v>6965.0099999999993</v>
      </c>
      <c r="H254" s="420">
        <f t="shared" si="29"/>
        <v>45126.41</v>
      </c>
      <c r="I254" s="420">
        <f t="shared" si="29"/>
        <v>490735.07877232507</v>
      </c>
      <c r="J254" s="420">
        <f t="shared" si="29"/>
        <v>49579.980380664972</v>
      </c>
      <c r="K254" s="420">
        <f t="shared" si="29"/>
        <v>27232.354758154641</v>
      </c>
      <c r="L254" s="420">
        <f t="shared" si="29"/>
        <v>441155.09839166014</v>
      </c>
      <c r="M254" s="420">
        <f t="shared" si="29"/>
        <v>242400.93847251881</v>
      </c>
      <c r="N254" s="420">
        <f t="shared" si="29"/>
        <v>198754.1599191413</v>
      </c>
      <c r="O254" s="420">
        <f t="shared" si="29"/>
        <v>173938.47038066501</v>
      </c>
      <c r="P254" s="420">
        <f t="shared" si="29"/>
        <v>30464.459516309282</v>
      </c>
      <c r="Q254" s="420">
        <f>SUM(Q228:Q231)</f>
        <v>493246.51839166012</v>
      </c>
      <c r="R254" s="420">
        <f t="shared" ref="R254:S254" si="30">SUM(R228:R231)</f>
        <v>249365.94847251876</v>
      </c>
      <c r="S254" s="420">
        <f t="shared" si="30"/>
        <v>243880.56991914133</v>
      </c>
      <c r="T254" s="420">
        <f t="shared" ref="T254:U254" si="31">SUM(T228:T228)</f>
        <v>0</v>
      </c>
      <c r="U254" s="420">
        <f t="shared" si="31"/>
        <v>0</v>
      </c>
    </row>
    <row r="255" spans="1:24" ht="17.25" x14ac:dyDescent="0.3">
      <c r="A255" s="348" t="s">
        <v>348</v>
      </c>
      <c r="B255" s="195">
        <f>SUM(B215:B218)</f>
        <v>459594.34135336889</v>
      </c>
      <c r="C255" s="421">
        <f t="shared" ref="C255:P255" si="32">SUM(C215:C218)</f>
        <v>125095.48000000001</v>
      </c>
      <c r="D255" s="421">
        <f t="shared" si="32"/>
        <v>73949.119999999995</v>
      </c>
      <c r="E255" s="421">
        <f t="shared" si="32"/>
        <v>7559.3799999999992</v>
      </c>
      <c r="F255" s="421">
        <f t="shared" si="32"/>
        <v>51146.359999999993</v>
      </c>
      <c r="G255" s="421">
        <f t="shared" si="32"/>
        <v>13603.33</v>
      </c>
      <c r="H255" s="421">
        <f t="shared" si="32"/>
        <v>37543.03</v>
      </c>
      <c r="I255" s="421">
        <f t="shared" si="32"/>
        <v>334498.86135336931</v>
      </c>
      <c r="J255" s="421">
        <f t="shared" si="32"/>
        <v>33941.00847998805</v>
      </c>
      <c r="K255" s="421">
        <f t="shared" si="32"/>
        <v>17086.63</v>
      </c>
      <c r="L255" s="421">
        <f t="shared" si="32"/>
        <v>300557.85287338129</v>
      </c>
      <c r="M255" s="421">
        <f t="shared" si="32"/>
        <v>180752.37813113324</v>
      </c>
      <c r="N255" s="421">
        <f t="shared" si="32"/>
        <v>119805.47474224803</v>
      </c>
      <c r="O255" s="421">
        <f t="shared" si="32"/>
        <v>107890.12847998805</v>
      </c>
      <c r="P255" s="421">
        <f t="shared" si="32"/>
        <v>24646.01</v>
      </c>
      <c r="Q255" s="421">
        <f>SUM(Q215:Q218)</f>
        <v>351704.21287338127</v>
      </c>
      <c r="R255" s="421">
        <f t="shared" ref="R255:S255" si="33">SUM(R215:R218)</f>
        <v>194355.70813113323</v>
      </c>
      <c r="S255" s="421">
        <f t="shared" si="33"/>
        <v>157348.50474224801</v>
      </c>
      <c r="T255" s="421">
        <f t="shared" ref="T255:U255" si="34">SUM(T215:T215)</f>
        <v>0</v>
      </c>
      <c r="U255" s="421">
        <f t="shared" si="34"/>
        <v>0</v>
      </c>
    </row>
    <row r="256" spans="1:24" ht="17.25" hidden="1" x14ac:dyDescent="0.3">
      <c r="A256" s="348" t="s">
        <v>193</v>
      </c>
      <c r="B256" s="195">
        <f t="shared" ref="B256:S256" si="35">SUM(B124:B130)</f>
        <v>458926</v>
      </c>
      <c r="C256" s="195">
        <f t="shared" si="35"/>
        <v>172692</v>
      </c>
      <c r="D256" s="195">
        <f t="shared" si="35"/>
        <v>107762</v>
      </c>
      <c r="E256" s="195">
        <f t="shared" si="35"/>
        <v>10668</v>
      </c>
      <c r="F256" s="195">
        <f t="shared" si="35"/>
        <v>64930</v>
      </c>
      <c r="G256" s="195">
        <f t="shared" si="35"/>
        <v>14677</v>
      </c>
      <c r="H256" s="195">
        <f t="shared" si="35"/>
        <v>50253</v>
      </c>
      <c r="I256" s="195">
        <f t="shared" si="35"/>
        <v>286233</v>
      </c>
      <c r="J256" s="195">
        <f t="shared" si="35"/>
        <v>48335</v>
      </c>
      <c r="K256" s="195">
        <f t="shared" si="35"/>
        <v>24478</v>
      </c>
      <c r="L256" s="195">
        <f t="shared" si="35"/>
        <v>237898</v>
      </c>
      <c r="M256" s="195">
        <f t="shared" si="35"/>
        <v>123239</v>
      </c>
      <c r="N256" s="195">
        <f t="shared" si="35"/>
        <v>114657</v>
      </c>
      <c r="O256" s="195">
        <f t="shared" si="35"/>
        <v>156098</v>
      </c>
      <c r="P256" s="195">
        <f t="shared" si="35"/>
        <v>35148</v>
      </c>
      <c r="Q256" s="195">
        <f t="shared" si="35"/>
        <v>302828</v>
      </c>
      <c r="R256" s="195">
        <f t="shared" si="35"/>
        <v>137917</v>
      </c>
      <c r="S256" s="195">
        <f t="shared" si="35"/>
        <v>164911</v>
      </c>
      <c r="T256" s="127"/>
      <c r="U256" s="89"/>
    </row>
    <row r="257" spans="1:21" ht="17.25" x14ac:dyDescent="0.3">
      <c r="A257" s="349" t="s">
        <v>161</v>
      </c>
      <c r="B257" s="196">
        <f>100*(B253/B254-1)</f>
        <v>7.4701993030672931</v>
      </c>
      <c r="C257" s="196">
        <f t="shared" ref="C257:S257" si="36">100*(C253/C254-1)</f>
        <v>5.1503795043023937</v>
      </c>
      <c r="D257" s="196">
        <f t="shared" si="36"/>
        <v>9.5868725971182336</v>
      </c>
      <c r="E257" s="196">
        <f t="shared" si="36"/>
        <v>298.25660780821266</v>
      </c>
      <c r="F257" s="196">
        <f t="shared" si="36"/>
        <v>-5.4409152217390062</v>
      </c>
      <c r="G257" s="196">
        <f t="shared" si="36"/>
        <v>17.124311379308878</v>
      </c>
      <c r="H257" s="196">
        <f t="shared" si="36"/>
        <v>-8.9237322445991261</v>
      </c>
      <c r="I257" s="196">
        <f t="shared" si="36"/>
        <v>8.3043194065910875</v>
      </c>
      <c r="J257" s="196">
        <f t="shared" si="36"/>
        <v>14.608862690041668</v>
      </c>
      <c r="K257" s="196">
        <f t="shared" si="36"/>
        <v>27.257194900698533</v>
      </c>
      <c r="L257" s="196">
        <f t="shared" si="36"/>
        <v>7.5957723821044265</v>
      </c>
      <c r="M257" s="196">
        <f t="shared" si="36"/>
        <v>5.9740481221426833</v>
      </c>
      <c r="N257" s="196">
        <f t="shared" si="36"/>
        <v>9.5736302680389898</v>
      </c>
      <c r="O257" s="196">
        <f t="shared" si="36"/>
        <v>11.018356786522187</v>
      </c>
      <c r="P257" s="196">
        <f t="shared" si="36"/>
        <v>56.008681249785887</v>
      </c>
      <c r="Q257" s="196">
        <f t="shared" si="36"/>
        <v>6.2189769176479226</v>
      </c>
      <c r="R257" s="196">
        <f t="shared" si="36"/>
        <v>6.2854847700270833</v>
      </c>
      <c r="S257" s="196">
        <f t="shared" si="36"/>
        <v>6.1509731660784217</v>
      </c>
      <c r="T257" s="128" t="e">
        <f t="shared" ref="T257:U257" si="37">100*(T253/T254-1)</f>
        <v>#DIV/0!</v>
      </c>
      <c r="U257" s="103" t="e">
        <f t="shared" si="37"/>
        <v>#DIV/0!</v>
      </c>
    </row>
    <row r="258" spans="1:21" ht="17.25" x14ac:dyDescent="0.3">
      <c r="A258" s="348" t="s">
        <v>162</v>
      </c>
      <c r="B258" s="197">
        <f>100*(B253/B255-1)</f>
        <v>56.012590373140682</v>
      </c>
      <c r="C258" s="197">
        <f t="shared" ref="C258:S258" si="38">100*(C253/C255-1)</f>
        <v>48.316909611762135</v>
      </c>
      <c r="D258" s="197">
        <f t="shared" si="38"/>
        <v>84.289657537506898</v>
      </c>
      <c r="E258" s="197">
        <f t="shared" si="38"/>
        <v>70.279451100943533</v>
      </c>
      <c r="F258" s="197">
        <f t="shared" si="38"/>
        <v>-3.6936939402921198</v>
      </c>
      <c r="G258" s="197">
        <f t="shared" si="38"/>
        <v>-40.031448182173037</v>
      </c>
      <c r="H258" s="197">
        <f t="shared" si="38"/>
        <v>9.4729168103906414</v>
      </c>
      <c r="I258" s="197">
        <f t="shared" si="38"/>
        <v>58.890611765728764</v>
      </c>
      <c r="J258" s="197">
        <f t="shared" si="38"/>
        <v>67.417098610164587</v>
      </c>
      <c r="K258" s="197">
        <f t="shared" si="38"/>
        <v>102.82016272743365</v>
      </c>
      <c r="L258" s="197">
        <f t="shared" si="38"/>
        <v>57.927743687171443</v>
      </c>
      <c r="M258" s="197">
        <f t="shared" si="38"/>
        <v>42.118233708122133</v>
      </c>
      <c r="N258" s="197">
        <f t="shared" si="38"/>
        <v>81.779796625060627</v>
      </c>
      <c r="O258" s="197">
        <f t="shared" si="38"/>
        <v>78.981742219394647</v>
      </c>
      <c r="P258" s="197">
        <f t="shared" si="38"/>
        <v>92.839333998764957</v>
      </c>
      <c r="Q258" s="197">
        <f t="shared" si="38"/>
        <v>48.966485569554138</v>
      </c>
      <c r="R258" s="197">
        <f t="shared" si="38"/>
        <v>36.368419396546983</v>
      </c>
      <c r="S258" s="197">
        <f t="shared" si="38"/>
        <v>64.527523636922908</v>
      </c>
      <c r="T258" s="129" t="e">
        <f t="shared" ref="T258:U258" si="39">100*(T253/T255-1)</f>
        <v>#DIV/0!</v>
      </c>
      <c r="U258" s="102" t="e">
        <f t="shared" si="39"/>
        <v>#DIV/0!</v>
      </c>
    </row>
    <row r="259" spans="1:21" hidden="1" x14ac:dyDescent="0.3">
      <c r="A259" t="s">
        <v>194</v>
      </c>
      <c r="B259" s="102">
        <f t="shared" ref="B259:S259" si="40">100*(B253/B256-1)</f>
        <v>56.239794030794798</v>
      </c>
      <c r="C259" s="102">
        <f t="shared" si="40"/>
        <v>7.4385321844671504</v>
      </c>
      <c r="D259" s="102">
        <f t="shared" si="40"/>
        <v>26.464412316029783</v>
      </c>
      <c r="E259" s="102">
        <f t="shared" si="40"/>
        <v>20.660580902085712</v>
      </c>
      <c r="F259" s="102">
        <f t="shared" si="40"/>
        <v>-24.13804096719544</v>
      </c>
      <c r="G259" s="102">
        <f t="shared" si="40"/>
        <v>-44.418341622947466</v>
      </c>
      <c r="H259" s="102">
        <f t="shared" si="40"/>
        <v>-18.21493244184428</v>
      </c>
      <c r="I259" s="102">
        <f t="shared" si="40"/>
        <v>85.683442214477481</v>
      </c>
      <c r="J259" s="102">
        <f t="shared" si="40"/>
        <v>17.560880596308913</v>
      </c>
      <c r="K259" s="102">
        <f t="shared" si="40"/>
        <v>41.576643396660273</v>
      </c>
      <c r="L259" s="102">
        <f t="shared" si="40"/>
        <v>99.524264818342061</v>
      </c>
      <c r="M259" s="102">
        <f t="shared" si="40"/>
        <v>108.44220351138239</v>
      </c>
      <c r="N259" s="102">
        <f t="shared" si="40"/>
        <v>89.942304728142929</v>
      </c>
      <c r="O259" s="102">
        <f t="shared" si="40"/>
        <v>23.706666091958837</v>
      </c>
      <c r="P259" s="102">
        <f t="shared" si="40"/>
        <v>35.220216061423159</v>
      </c>
      <c r="Q259" s="102">
        <f t="shared" si="40"/>
        <v>73.009565006386296</v>
      </c>
      <c r="R259" s="102">
        <f t="shared" si="40"/>
        <v>92.17341385426927</v>
      </c>
      <c r="S259" s="102">
        <f t="shared" si="40"/>
        <v>56.982613853622176</v>
      </c>
      <c r="U259" s="121" t="s">
        <v>171</v>
      </c>
    </row>
    <row r="260" spans="1:21" s="118" customFormat="1" hidden="1" x14ac:dyDescent="0.3">
      <c r="A260" s="118" t="s">
        <v>170</v>
      </c>
      <c r="T260" s="130"/>
      <c r="U260" s="119"/>
    </row>
    <row r="261" spans="1:21" hidden="1" x14ac:dyDescent="0.3">
      <c r="A261" s="118" t="s">
        <v>181</v>
      </c>
      <c r="B261" s="131" t="e">
        <f>B253/#REF!-1</f>
        <v>#REF!</v>
      </c>
      <c r="C261" s="131" t="e">
        <f>C253/#REF!-1</f>
        <v>#REF!</v>
      </c>
      <c r="D261" s="131" t="e">
        <f>D253/#REF!-1</f>
        <v>#REF!</v>
      </c>
      <c r="E261" s="131" t="e">
        <f>E253/#REF!-1</f>
        <v>#REF!</v>
      </c>
      <c r="F261" s="131" t="e">
        <f>F253/#REF!-1</f>
        <v>#REF!</v>
      </c>
      <c r="G261" s="131" t="e">
        <f>G253/#REF!-1</f>
        <v>#REF!</v>
      </c>
      <c r="H261" s="131" t="e">
        <f>H253/#REF!-1</f>
        <v>#REF!</v>
      </c>
      <c r="I261" s="131" t="e">
        <f>I253/#REF!-1</f>
        <v>#REF!</v>
      </c>
      <c r="J261" s="131" t="e">
        <f>J253/#REF!-1</f>
        <v>#REF!</v>
      </c>
      <c r="K261" s="131" t="e">
        <f>K253/#REF!-1</f>
        <v>#REF!</v>
      </c>
      <c r="L261" s="131" t="e">
        <f>L253/#REF!-1</f>
        <v>#REF!</v>
      </c>
      <c r="M261" s="131" t="e">
        <f>M253/#REF!-1</f>
        <v>#REF!</v>
      </c>
      <c r="N261" s="131" t="e">
        <f>N253/#REF!-1</f>
        <v>#REF!</v>
      </c>
      <c r="O261" s="131" t="e">
        <f>O253/#REF!-1</f>
        <v>#REF!</v>
      </c>
      <c r="P261" s="131" t="e">
        <f>P253/#REF!-1</f>
        <v>#REF!</v>
      </c>
      <c r="Q261" s="131" t="e">
        <f>Q253/#REF!-1</f>
        <v>#REF!</v>
      </c>
      <c r="R261" s="131" t="e">
        <f>R253/#REF!-1</f>
        <v>#REF!</v>
      </c>
      <c r="S261" s="131" t="e">
        <f>S253/#REF!-1</f>
        <v>#REF!</v>
      </c>
    </row>
    <row r="262" spans="1:21" hidden="1" x14ac:dyDescent="0.3">
      <c r="A262" s="118" t="s">
        <v>182</v>
      </c>
      <c r="B262" s="131" t="e">
        <f>B253/#REF!-1</f>
        <v>#REF!</v>
      </c>
      <c r="C262" s="131" t="e">
        <f>C253/#REF!-1</f>
        <v>#REF!</v>
      </c>
      <c r="D262" s="131" t="e">
        <f>D253/#REF!-1</f>
        <v>#REF!</v>
      </c>
      <c r="E262" s="131" t="e">
        <f>E253/#REF!-1</f>
        <v>#REF!</v>
      </c>
      <c r="F262" s="131" t="e">
        <f>F253/#REF!-1</f>
        <v>#REF!</v>
      </c>
      <c r="G262" s="131" t="e">
        <f>G253/#REF!-1</f>
        <v>#REF!</v>
      </c>
      <c r="H262" s="131" t="e">
        <f>H253/#REF!-1</f>
        <v>#REF!</v>
      </c>
      <c r="I262" s="131" t="e">
        <f>I253/#REF!-1</f>
        <v>#REF!</v>
      </c>
      <c r="J262" s="131" t="e">
        <f>J253/#REF!-1</f>
        <v>#REF!</v>
      </c>
      <c r="K262" s="131" t="e">
        <f>K253/#REF!-1</f>
        <v>#REF!</v>
      </c>
      <c r="L262" s="131" t="e">
        <f>L253/#REF!-1</f>
        <v>#REF!</v>
      </c>
      <c r="M262" s="131" t="e">
        <f>M253/#REF!-1</f>
        <v>#REF!</v>
      </c>
      <c r="N262" s="131" t="e">
        <f>N253/#REF!-1</f>
        <v>#REF!</v>
      </c>
      <c r="O262" s="131" t="e">
        <f>O253/#REF!-1</f>
        <v>#REF!</v>
      </c>
      <c r="P262" s="131" t="e">
        <f>P253/#REF!-1</f>
        <v>#REF!</v>
      </c>
      <c r="Q262" s="131" t="e">
        <f>Q253/#REF!-1</f>
        <v>#REF!</v>
      </c>
      <c r="R262" s="131" t="e">
        <f>R253/#REF!-1</f>
        <v>#REF!</v>
      </c>
      <c r="S262" s="131" t="e">
        <f>S253/#REF!-1</f>
        <v>#REF!</v>
      </c>
    </row>
    <row r="263" spans="1:21" hidden="1" x14ac:dyDescent="0.3">
      <c r="A263" s="118" t="s">
        <v>183</v>
      </c>
      <c r="B263" s="131" t="e">
        <f>B253/#REF!-1</f>
        <v>#REF!</v>
      </c>
      <c r="C263" s="131" t="e">
        <f>C253/#REF!-1</f>
        <v>#REF!</v>
      </c>
      <c r="D263" s="131" t="e">
        <f>D253/#REF!-1</f>
        <v>#REF!</v>
      </c>
      <c r="E263" s="131" t="e">
        <f>E253/#REF!-1</f>
        <v>#REF!</v>
      </c>
      <c r="F263" s="131" t="e">
        <f>F253/#REF!-1</f>
        <v>#REF!</v>
      </c>
      <c r="G263" s="131" t="e">
        <f>G253/#REF!-1</f>
        <v>#REF!</v>
      </c>
      <c r="H263" s="131" t="e">
        <f>H253/#REF!-1</f>
        <v>#REF!</v>
      </c>
      <c r="I263" s="131" t="e">
        <f>I253/#REF!-1</f>
        <v>#REF!</v>
      </c>
      <c r="J263" s="131" t="e">
        <f>J253/#REF!-1</f>
        <v>#REF!</v>
      </c>
      <c r="K263" s="131" t="e">
        <f>K253/#REF!-1</f>
        <v>#REF!</v>
      </c>
      <c r="L263" s="131" t="e">
        <f>L253/#REF!-1</f>
        <v>#REF!</v>
      </c>
      <c r="M263" s="131" t="e">
        <f>M253/#REF!-1</f>
        <v>#REF!</v>
      </c>
      <c r="N263" s="131" t="e">
        <f>N253/#REF!-1</f>
        <v>#REF!</v>
      </c>
      <c r="O263" s="131" t="e">
        <f>O253/#REF!-1</f>
        <v>#REF!</v>
      </c>
      <c r="P263" s="131" t="e">
        <f>P253/#REF!-1</f>
        <v>#REF!</v>
      </c>
      <c r="Q263" s="131" t="e">
        <f>Q253/#REF!-1</f>
        <v>#REF!</v>
      </c>
      <c r="R263" s="131" t="e">
        <f>R253/#REF!-1</f>
        <v>#REF!</v>
      </c>
      <c r="S263" s="131" t="e">
        <f>S253/#REF!-1</f>
        <v>#REF!</v>
      </c>
    </row>
    <row r="264" spans="1:21" hidden="1" x14ac:dyDescent="0.3">
      <c r="A264" s="118" t="s">
        <v>184</v>
      </c>
      <c r="B264" s="131" t="e">
        <f>B253/#REF!-1</f>
        <v>#REF!</v>
      </c>
      <c r="C264" s="131" t="e">
        <f>C253/#REF!-1</f>
        <v>#REF!</v>
      </c>
      <c r="D264" s="131" t="e">
        <f>D253/#REF!-1</f>
        <v>#REF!</v>
      </c>
      <c r="E264" s="131" t="e">
        <f>E253/#REF!-1</f>
        <v>#REF!</v>
      </c>
      <c r="F264" s="131" t="e">
        <f>F253/#REF!-1</f>
        <v>#REF!</v>
      </c>
      <c r="G264" s="131" t="e">
        <f>G253/#REF!-1</f>
        <v>#REF!</v>
      </c>
      <c r="H264" s="131" t="e">
        <f>H253/#REF!-1</f>
        <v>#REF!</v>
      </c>
      <c r="I264" s="131" t="e">
        <f>I253/#REF!-1</f>
        <v>#REF!</v>
      </c>
      <c r="J264" s="131" t="e">
        <f>J253/#REF!-1</f>
        <v>#REF!</v>
      </c>
      <c r="K264" s="131" t="e">
        <f>K253/#REF!-1</f>
        <v>#REF!</v>
      </c>
      <c r="L264" s="131" t="e">
        <f>L253/#REF!-1</f>
        <v>#REF!</v>
      </c>
      <c r="M264" s="131" t="e">
        <f>M253/#REF!-1</f>
        <v>#REF!</v>
      </c>
      <c r="N264" s="131" t="e">
        <f>N253/#REF!-1</f>
        <v>#REF!</v>
      </c>
      <c r="O264" s="131" t="e">
        <f>O253/#REF!-1</f>
        <v>#REF!</v>
      </c>
      <c r="P264" s="131" t="e">
        <f>P253/#REF!-1</f>
        <v>#REF!</v>
      </c>
      <c r="Q264" s="131" t="e">
        <f>Q253/#REF!-1</f>
        <v>#REF!</v>
      </c>
      <c r="R264" s="131" t="e">
        <f>R253/#REF!-1</f>
        <v>#REF!</v>
      </c>
      <c r="S264" s="131" t="e">
        <f>S253/#REF!-1</f>
        <v>#REF!</v>
      </c>
    </row>
    <row r="265" spans="1:21" hidden="1" x14ac:dyDescent="0.3">
      <c r="A265" s="118" t="s">
        <v>185</v>
      </c>
      <c r="B265" s="131" t="e">
        <f>B253/#REF!-1</f>
        <v>#REF!</v>
      </c>
      <c r="C265" s="131" t="e">
        <f>C253/#REF!-1</f>
        <v>#REF!</v>
      </c>
      <c r="D265" s="131" t="e">
        <f>D253/#REF!-1</f>
        <v>#REF!</v>
      </c>
      <c r="E265" s="131" t="e">
        <f>E253/#REF!-1</f>
        <v>#REF!</v>
      </c>
      <c r="F265" s="131" t="e">
        <f>F253/#REF!-1</f>
        <v>#REF!</v>
      </c>
      <c r="G265" s="131" t="e">
        <f>G253/#REF!-1</f>
        <v>#REF!</v>
      </c>
      <c r="H265" s="131" t="e">
        <f>H253/#REF!-1</f>
        <v>#REF!</v>
      </c>
      <c r="I265" s="131" t="e">
        <f>I253/#REF!-1</f>
        <v>#REF!</v>
      </c>
      <c r="J265" s="131" t="e">
        <f>J253/#REF!-1</f>
        <v>#REF!</v>
      </c>
      <c r="K265" s="131" t="e">
        <f>K253/#REF!-1</f>
        <v>#REF!</v>
      </c>
      <c r="L265" s="131" t="e">
        <f>L253/#REF!-1</f>
        <v>#REF!</v>
      </c>
      <c r="M265" s="131" t="e">
        <f>M253/#REF!-1</f>
        <v>#REF!</v>
      </c>
      <c r="N265" s="131" t="e">
        <f>N253/#REF!-1</f>
        <v>#REF!</v>
      </c>
      <c r="O265" s="131" t="e">
        <f>O253/#REF!-1</f>
        <v>#REF!</v>
      </c>
      <c r="P265" s="131" t="e">
        <f>P253/#REF!-1</f>
        <v>#REF!</v>
      </c>
      <c r="Q265" s="131" t="e">
        <f>Q253/#REF!-1</f>
        <v>#REF!</v>
      </c>
      <c r="R265" s="131" t="e">
        <f>R253/#REF!-1</f>
        <v>#REF!</v>
      </c>
      <c r="S265" s="131" t="e">
        <f>S253/#REF!-1</f>
        <v>#REF!</v>
      </c>
    </row>
    <row r="266" spans="1:21" hidden="1" x14ac:dyDescent="0.3">
      <c r="A266" s="118" t="s">
        <v>186</v>
      </c>
      <c r="B266" s="131" t="e">
        <f>B253/#REF!-1</f>
        <v>#REF!</v>
      </c>
      <c r="C266" s="131" t="e">
        <f>C253/#REF!-1</f>
        <v>#REF!</v>
      </c>
      <c r="D266" s="131" t="e">
        <f>D253/#REF!-1</f>
        <v>#REF!</v>
      </c>
      <c r="E266" s="131" t="e">
        <f>E253/#REF!-1</f>
        <v>#REF!</v>
      </c>
      <c r="F266" s="131" t="e">
        <f>F253/#REF!-1</f>
        <v>#REF!</v>
      </c>
      <c r="G266" s="131" t="e">
        <f>G253/#REF!-1</f>
        <v>#REF!</v>
      </c>
      <c r="H266" s="131" t="e">
        <f>H253/#REF!-1</f>
        <v>#REF!</v>
      </c>
      <c r="I266" s="131" t="e">
        <f>I253/#REF!-1</f>
        <v>#REF!</v>
      </c>
      <c r="J266" s="131" t="e">
        <f>J253/#REF!-1</f>
        <v>#REF!</v>
      </c>
      <c r="K266" s="131" t="e">
        <f>K253/#REF!-1</f>
        <v>#REF!</v>
      </c>
      <c r="L266" s="131" t="e">
        <f>L253/#REF!-1</f>
        <v>#REF!</v>
      </c>
      <c r="M266" s="131" t="e">
        <f>M253/#REF!-1</f>
        <v>#REF!</v>
      </c>
      <c r="N266" s="131" t="e">
        <f>N253/#REF!-1</f>
        <v>#REF!</v>
      </c>
      <c r="O266" s="131" t="e">
        <f>O253/#REF!-1</f>
        <v>#REF!</v>
      </c>
      <c r="P266" s="131" t="e">
        <f>P253/#REF!-1</f>
        <v>#REF!</v>
      </c>
      <c r="Q266" s="131" t="e">
        <f>Q253/#REF!-1</f>
        <v>#REF!</v>
      </c>
      <c r="R266" s="131" t="e">
        <f>R253/#REF!-1</f>
        <v>#REF!</v>
      </c>
      <c r="S266" s="131" t="e">
        <f>S253/#REF!-1</f>
        <v>#REF!</v>
      </c>
    </row>
    <row r="267" spans="1:21" hidden="1" x14ac:dyDescent="0.3">
      <c r="A267" s="118" t="s">
        <v>187</v>
      </c>
      <c r="B267" s="131" t="e">
        <f>B253/#REF!-1</f>
        <v>#REF!</v>
      </c>
      <c r="C267" s="131" t="e">
        <f>C253/#REF!-1</f>
        <v>#REF!</v>
      </c>
      <c r="D267" s="131" t="e">
        <f>D253/#REF!-1</f>
        <v>#REF!</v>
      </c>
      <c r="E267" s="131" t="e">
        <f>E253/#REF!-1</f>
        <v>#REF!</v>
      </c>
      <c r="F267" s="131" t="e">
        <f>F253/#REF!-1</f>
        <v>#REF!</v>
      </c>
      <c r="G267" s="131" t="e">
        <f>G253/#REF!-1</f>
        <v>#REF!</v>
      </c>
      <c r="H267" s="131" t="e">
        <f>H253/#REF!-1</f>
        <v>#REF!</v>
      </c>
      <c r="I267" s="131" t="e">
        <f>I253/#REF!-1</f>
        <v>#REF!</v>
      </c>
      <c r="J267" s="131" t="e">
        <f>J253/#REF!-1</f>
        <v>#REF!</v>
      </c>
      <c r="K267" s="131" t="e">
        <f>K253/#REF!-1</f>
        <v>#REF!</v>
      </c>
      <c r="L267" s="131" t="e">
        <f>L253/#REF!-1</f>
        <v>#REF!</v>
      </c>
      <c r="M267" s="131" t="e">
        <f>M253/#REF!-1</f>
        <v>#REF!</v>
      </c>
      <c r="N267" s="131" t="e">
        <f>N253/#REF!-1</f>
        <v>#REF!</v>
      </c>
      <c r="O267" s="131" t="e">
        <f>O253/#REF!-1</f>
        <v>#REF!</v>
      </c>
      <c r="P267" s="131" t="e">
        <f>P253/#REF!-1</f>
        <v>#REF!</v>
      </c>
      <c r="Q267" s="131" t="e">
        <f>Q253/#REF!-1</f>
        <v>#REF!</v>
      </c>
      <c r="R267" s="131" t="e">
        <f>R253/#REF!-1</f>
        <v>#REF!</v>
      </c>
      <c r="S267" s="131" t="e">
        <f>S253/#REF!-1</f>
        <v>#REF!</v>
      </c>
    </row>
    <row r="268" spans="1:21" hidden="1" x14ac:dyDescent="0.3">
      <c r="A268" s="118" t="s">
        <v>188</v>
      </c>
      <c r="B268" s="131" t="e">
        <f>B253/#REF!-1</f>
        <v>#REF!</v>
      </c>
      <c r="C268" s="131" t="e">
        <f>C253/#REF!-1</f>
        <v>#REF!</v>
      </c>
      <c r="D268" s="131" t="e">
        <f>D253/#REF!-1</f>
        <v>#REF!</v>
      </c>
      <c r="E268" s="131" t="e">
        <f>E253/#REF!-1</f>
        <v>#REF!</v>
      </c>
      <c r="F268" s="131" t="e">
        <f>F253/#REF!-1</f>
        <v>#REF!</v>
      </c>
      <c r="G268" s="131" t="e">
        <f>G253/#REF!-1</f>
        <v>#REF!</v>
      </c>
      <c r="H268" s="131" t="e">
        <f>H253/#REF!-1</f>
        <v>#REF!</v>
      </c>
      <c r="I268" s="131" t="e">
        <f>I253/#REF!-1</f>
        <v>#REF!</v>
      </c>
      <c r="J268" s="131" t="e">
        <f>J253/#REF!-1</f>
        <v>#REF!</v>
      </c>
      <c r="K268" s="131" t="e">
        <f>K253/#REF!-1</f>
        <v>#REF!</v>
      </c>
      <c r="L268" s="131" t="e">
        <f>L253/#REF!-1</f>
        <v>#REF!</v>
      </c>
      <c r="M268" s="131" t="e">
        <f>M253/#REF!-1</f>
        <v>#REF!</v>
      </c>
      <c r="N268" s="131" t="e">
        <f>N253/#REF!-1</f>
        <v>#REF!</v>
      </c>
      <c r="O268" s="131" t="e">
        <f>O253/#REF!-1</f>
        <v>#REF!</v>
      </c>
      <c r="P268" s="131" t="e">
        <f>P253/#REF!-1</f>
        <v>#REF!</v>
      </c>
      <c r="Q268" s="131" t="e">
        <f>Q253/#REF!-1</f>
        <v>#REF!</v>
      </c>
      <c r="R268" s="131" t="e">
        <f>R253/#REF!-1</f>
        <v>#REF!</v>
      </c>
      <c r="S268" s="131" t="e">
        <f>S253/#REF!-1</f>
        <v>#REF!</v>
      </c>
    </row>
    <row r="269" spans="1:21" hidden="1" x14ac:dyDescent="0.3">
      <c r="A269" s="118" t="s">
        <v>189</v>
      </c>
      <c r="B269" s="131" t="e">
        <f>B253/#REF!-1</f>
        <v>#REF!</v>
      </c>
      <c r="C269" s="131" t="e">
        <f>C253/#REF!-1</f>
        <v>#REF!</v>
      </c>
      <c r="D269" s="131" t="e">
        <f>D253/#REF!-1</f>
        <v>#REF!</v>
      </c>
      <c r="E269" s="131" t="e">
        <f>E253/#REF!-1</f>
        <v>#REF!</v>
      </c>
      <c r="F269" s="131" t="e">
        <f>F253/#REF!-1</f>
        <v>#REF!</v>
      </c>
      <c r="G269" s="131" t="e">
        <f>G253/#REF!-1</f>
        <v>#REF!</v>
      </c>
      <c r="H269" s="131" t="e">
        <f>H253/#REF!-1</f>
        <v>#REF!</v>
      </c>
      <c r="I269" s="131" t="e">
        <f>I253/#REF!-1</f>
        <v>#REF!</v>
      </c>
      <c r="J269" s="131" t="e">
        <f>J253/#REF!-1</f>
        <v>#REF!</v>
      </c>
      <c r="K269" s="131" t="e">
        <f>K253/#REF!-1</f>
        <v>#REF!</v>
      </c>
      <c r="L269" s="131" t="e">
        <f>L253/#REF!-1</f>
        <v>#REF!</v>
      </c>
      <c r="M269" s="131" t="e">
        <f>M253/#REF!-1</f>
        <v>#REF!</v>
      </c>
      <c r="N269" s="131" t="e">
        <f>N253/#REF!-1</f>
        <v>#REF!</v>
      </c>
      <c r="O269" s="131" t="e">
        <f>O253/#REF!-1</f>
        <v>#REF!</v>
      </c>
      <c r="P269" s="131" t="e">
        <f>P253/#REF!-1</f>
        <v>#REF!</v>
      </c>
      <c r="Q269" s="131" t="e">
        <f>Q253/#REF!-1</f>
        <v>#REF!</v>
      </c>
      <c r="R269" s="131" t="e">
        <f>R253/#REF!-1</f>
        <v>#REF!</v>
      </c>
      <c r="S269" s="131" t="e">
        <f>S253/#REF!-1</f>
        <v>#REF!</v>
      </c>
    </row>
    <row r="270" spans="1:21" hidden="1" x14ac:dyDescent="0.3">
      <c r="F270" s="141"/>
    </row>
    <row r="271" spans="1:21" hidden="1" x14ac:dyDescent="0.3">
      <c r="A271" s="133" t="s">
        <v>190</v>
      </c>
      <c r="B271" s="137">
        <f t="shared" ref="B271:S271" si="41">AVERAGE(B254:B256)</f>
        <v>528568.44337523147</v>
      </c>
      <c r="C271" s="137">
        <f t="shared" si="41"/>
        <v>158079.13</v>
      </c>
      <c r="D271" s="139">
        <f t="shared" si="41"/>
        <v>102023.20333333332</v>
      </c>
      <c r="E271" s="142">
        <f t="shared" si="41"/>
        <v>7153.1615860515458</v>
      </c>
      <c r="F271" s="139">
        <f t="shared" si="41"/>
        <v>56055.926666666666</v>
      </c>
      <c r="G271" s="142">
        <f t="shared" si="41"/>
        <v>11748.446666666665</v>
      </c>
      <c r="H271" s="142">
        <f t="shared" si="41"/>
        <v>44307.48</v>
      </c>
      <c r="I271" s="137">
        <f t="shared" si="41"/>
        <v>370488.98004189815</v>
      </c>
      <c r="J271" s="139">
        <f t="shared" si="41"/>
        <v>43951.996286884336</v>
      </c>
      <c r="K271" s="142">
        <f t="shared" si="41"/>
        <v>22932.328252718213</v>
      </c>
      <c r="L271" s="139">
        <f t="shared" si="41"/>
        <v>326536.98375501385</v>
      </c>
      <c r="M271" s="142">
        <f t="shared" si="41"/>
        <v>182130.77220121736</v>
      </c>
      <c r="N271" s="142">
        <f t="shared" si="41"/>
        <v>144405.54488712977</v>
      </c>
      <c r="O271" s="137">
        <f t="shared" si="41"/>
        <v>145975.53295355101</v>
      </c>
      <c r="P271" s="134">
        <f t="shared" si="41"/>
        <v>30086.156505436429</v>
      </c>
      <c r="Q271" s="137">
        <f t="shared" si="41"/>
        <v>382592.91042168048</v>
      </c>
      <c r="R271" s="134">
        <f t="shared" si="41"/>
        <v>193879.55220121736</v>
      </c>
      <c r="S271" s="134">
        <f t="shared" si="41"/>
        <v>188713.35822046312</v>
      </c>
    </row>
    <row r="272" spans="1:21" hidden="1" x14ac:dyDescent="0.3">
      <c r="A272" s="135" t="s">
        <v>191</v>
      </c>
      <c r="B272" s="138">
        <f t="shared" ref="B272:S272" si="42">B253/B271-1</f>
        <v>0.35654151537145062</v>
      </c>
      <c r="C272" s="138">
        <f t="shared" si="42"/>
        <v>0.17370174038786779</v>
      </c>
      <c r="D272" s="140">
        <f t="shared" si="42"/>
        <v>0.33578024946678009</v>
      </c>
      <c r="E272" s="143">
        <f t="shared" si="42"/>
        <v>0.79949391828847571</v>
      </c>
      <c r="F272" s="140">
        <f t="shared" si="42"/>
        <v>-0.12128524263090112</v>
      </c>
      <c r="G272" s="143">
        <f t="shared" si="42"/>
        <v>-0.30563416326810855</v>
      </c>
      <c r="H272" s="143">
        <f t="shared" si="42"/>
        <v>-7.2403801795994815E-2</v>
      </c>
      <c r="I272" s="138">
        <f t="shared" si="42"/>
        <v>0.43455626424748206</v>
      </c>
      <c r="J272" s="140">
        <f t="shared" si="42"/>
        <v>0.29284347553474865</v>
      </c>
      <c r="K272" s="143">
        <f t="shared" si="42"/>
        <v>0.5111911180028903</v>
      </c>
      <c r="L272" s="140">
        <f t="shared" si="42"/>
        <v>0.4536308569373535</v>
      </c>
      <c r="M272" s="143">
        <f t="shared" si="42"/>
        <v>0.41042660765524142</v>
      </c>
      <c r="N272" s="143">
        <f t="shared" si="42"/>
        <v>0.50812871141734672</v>
      </c>
      <c r="O272" s="138">
        <f t="shared" si="42"/>
        <v>0.32284930035275794</v>
      </c>
      <c r="P272" s="136">
        <f t="shared" si="42"/>
        <v>0.57970332743170649</v>
      </c>
      <c r="Q272" s="138">
        <f t="shared" si="42"/>
        <v>0.36939653413883611</v>
      </c>
      <c r="R272" s="136">
        <f t="shared" si="42"/>
        <v>0.36703331618138724</v>
      </c>
      <c r="S272" s="136">
        <f t="shared" si="42"/>
        <v>0.3718244472641421</v>
      </c>
    </row>
    <row r="273" spans="2:17" hidden="1" x14ac:dyDescent="0.3"/>
    <row r="274" spans="2:17" hidden="1" x14ac:dyDescent="0.3"/>
    <row r="275" spans="2:17" hidden="1" x14ac:dyDescent="0.3"/>
    <row r="276" spans="2:17" hidden="1" x14ac:dyDescent="0.3"/>
    <row r="278" spans="2:17" x14ac:dyDescent="0.3">
      <c r="D278" s="144"/>
      <c r="E278" s="144"/>
      <c r="F278" s="144"/>
      <c r="G278" s="144"/>
      <c r="H278" s="144"/>
    </row>
    <row r="279" spans="2:17" x14ac:dyDescent="0.3">
      <c r="B279" s="412"/>
      <c r="C279" s="412"/>
      <c r="D279" s="412"/>
      <c r="E279" s="412"/>
      <c r="F279" s="412"/>
      <c r="G279" s="412"/>
      <c r="H279" s="412"/>
    </row>
    <row r="280" spans="2:17" x14ac:dyDescent="0.3"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</row>
    <row r="281" spans="2:17" x14ac:dyDescent="0.3">
      <c r="B281" s="412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</row>
    <row r="282" spans="2:17" x14ac:dyDescent="0.3">
      <c r="B282" s="412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</row>
    <row r="283" spans="2:17" x14ac:dyDescent="0.3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</row>
    <row r="284" spans="2:17" x14ac:dyDescent="0.3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</row>
    <row r="285" spans="2:17" x14ac:dyDescent="0.3">
      <c r="B285" s="412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</row>
    <row r="286" spans="2:17" x14ac:dyDescent="0.3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</row>
    <row r="287" spans="2:17" x14ac:dyDescent="0.3">
      <c r="B287" s="412"/>
    </row>
    <row r="288" spans="2:17" ht="409.6" x14ac:dyDescent="0.3">
      <c r="B288" s="412"/>
    </row>
    <row r="294" spans="6:13" x14ac:dyDescent="0.3">
      <c r="F294" s="145"/>
      <c r="G294" s="145"/>
      <c r="H294" s="146"/>
      <c r="I294" s="145"/>
      <c r="J294" s="146"/>
      <c r="K294" s="145"/>
      <c r="L294" s="145"/>
      <c r="M294" s="146"/>
    </row>
    <row r="295" spans="6:13" x14ac:dyDescent="0.3">
      <c r="F295" s="145"/>
      <c r="G295" s="145"/>
      <c r="H295" s="146"/>
      <c r="I295" s="145"/>
      <c r="J295" s="146"/>
      <c r="K295" s="145"/>
      <c r="L295" s="145"/>
      <c r="M295" s="146"/>
    </row>
    <row r="296" spans="6:13" x14ac:dyDescent="0.3">
      <c r="F296" s="145"/>
      <c r="G296" s="145"/>
      <c r="H296" s="146"/>
      <c r="I296" s="145"/>
      <c r="J296" s="146"/>
      <c r="K296" s="145"/>
      <c r="L296" s="145"/>
      <c r="M296" s="146"/>
    </row>
    <row r="297" spans="6:13" x14ac:dyDescent="0.3">
      <c r="F297" s="145"/>
      <c r="G297" s="145"/>
      <c r="H297" s="146"/>
      <c r="I297" s="145"/>
      <c r="J297" s="146"/>
      <c r="K297" s="145"/>
      <c r="L297" s="145"/>
      <c r="M297" s="146"/>
    </row>
    <row r="298" spans="6:13" x14ac:dyDescent="0.3">
      <c r="F298" s="145"/>
      <c r="G298" s="145"/>
      <c r="H298" s="146"/>
      <c r="I298" s="145"/>
      <c r="J298" s="146"/>
      <c r="K298" s="145"/>
      <c r="L298" s="145"/>
      <c r="M298" s="146"/>
    </row>
    <row r="299" spans="6:13" x14ac:dyDescent="0.3">
      <c r="F299" s="145"/>
      <c r="G299" s="145"/>
      <c r="H299" s="146"/>
      <c r="I299" s="145"/>
      <c r="J299" s="146"/>
      <c r="K299" s="145"/>
      <c r="L299" s="145"/>
      <c r="M299" s="146"/>
    </row>
    <row r="300" spans="6:13" ht="409.6" x14ac:dyDescent="0.3">
      <c r="F300" s="145"/>
      <c r="G300" s="145"/>
      <c r="H300" s="146"/>
      <c r="I300" s="145"/>
      <c r="J300" s="146"/>
      <c r="K300" s="145"/>
      <c r="L300" s="145"/>
      <c r="M300" s="146"/>
    </row>
    <row r="305" spans="6:10" x14ac:dyDescent="0.3">
      <c r="F305" s="145"/>
      <c r="G305" s="145"/>
      <c r="H305" s="146"/>
      <c r="I305" s="145"/>
    </row>
    <row r="306" spans="6:10" x14ac:dyDescent="0.3">
      <c r="F306" s="145"/>
      <c r="G306" s="145"/>
      <c r="H306" s="146"/>
      <c r="I306" s="145"/>
    </row>
    <row r="307" spans="6:10" x14ac:dyDescent="0.3">
      <c r="F307" s="145"/>
      <c r="G307" s="145"/>
      <c r="H307" s="146"/>
      <c r="I307" s="145"/>
    </row>
    <row r="308" spans="6:10" x14ac:dyDescent="0.3">
      <c r="F308" s="145"/>
      <c r="G308" s="145"/>
      <c r="H308" s="146"/>
      <c r="I308" s="145"/>
    </row>
    <row r="309" spans="6:10" x14ac:dyDescent="0.3">
      <c r="F309" s="145"/>
      <c r="G309" s="145"/>
      <c r="H309" s="146"/>
      <c r="I309" s="145"/>
    </row>
    <row r="310" spans="6:10" x14ac:dyDescent="0.3">
      <c r="F310" s="145"/>
      <c r="G310" s="145"/>
      <c r="H310" s="146"/>
      <c r="I310" s="145"/>
    </row>
    <row r="311" spans="6:10" x14ac:dyDescent="0.3">
      <c r="F311" s="145"/>
      <c r="G311" s="145"/>
      <c r="H311" s="146"/>
      <c r="I311" s="145"/>
      <c r="J311" s="146"/>
    </row>
    <row r="312" spans="6:10" x14ac:dyDescent="0.3">
      <c r="F312" s="145"/>
      <c r="G312" s="145"/>
      <c r="H312" s="146"/>
      <c r="I312" s="145"/>
      <c r="J312" s="146"/>
    </row>
    <row r="313" spans="6:10" x14ac:dyDescent="0.3">
      <c r="F313" s="145"/>
      <c r="G313" s="145"/>
      <c r="H313" s="146"/>
      <c r="I313" s="145"/>
      <c r="J313" s="146"/>
    </row>
    <row r="314" spans="6:10" x14ac:dyDescent="0.3">
      <c r="F314" s="145"/>
      <c r="G314" s="145"/>
      <c r="H314" s="146"/>
      <c r="I314" s="145"/>
      <c r="J314" s="146"/>
    </row>
  </sheetData>
  <mergeCells count="3">
    <mergeCell ref="U3:U5"/>
    <mergeCell ref="A1:U1"/>
    <mergeCell ref="A249:S249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5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1"/>
  <sheetViews>
    <sheetView workbookViewId="0">
      <pane ySplit="175" topLeftCell="A238" activePane="bottomLeft" state="frozen"/>
      <selection pane="bottomLeft" activeCell="A2" sqref="A2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18" t="s">
        <v>342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5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6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7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 x14ac:dyDescent="0.3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 x14ac:dyDescent="0.3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 x14ac:dyDescent="0.3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 x14ac:dyDescent="0.3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 x14ac:dyDescent="0.3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 x14ac:dyDescent="0.25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 x14ac:dyDescent="0.25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 x14ac:dyDescent="0.3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 x14ac:dyDescent="0.3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 x14ac:dyDescent="0.3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 x14ac:dyDescent="0.25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 x14ac:dyDescent="0.3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 x14ac:dyDescent="0.3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 x14ac:dyDescent="0.3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 x14ac:dyDescent="0.3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 x14ac:dyDescent="0.3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 x14ac:dyDescent="0.3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 x14ac:dyDescent="0.3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 x14ac:dyDescent="0.3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 x14ac:dyDescent="0.3">
      <c r="A242" s="431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 x14ac:dyDescent="0.3">
      <c r="A243" s="431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 x14ac:dyDescent="0.3">
      <c r="A244" s="431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 x14ac:dyDescent="0.3">
      <c r="A246" s="431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 x14ac:dyDescent="0.3">
      <c r="A247" s="431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 x14ac:dyDescent="0.3">
      <c r="A248" s="431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 x14ac:dyDescent="0.3">
      <c r="A250" s="431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 x14ac:dyDescent="0.3">
      <c r="A251" s="431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 x14ac:dyDescent="0.3">
      <c r="A252" s="431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 x14ac:dyDescent="0.3">
      <c r="A254" s="431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 x14ac:dyDescent="0.3">
      <c r="A255" s="431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 x14ac:dyDescent="0.3">
      <c r="A256" s="431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58" customFormat="1" ht="18" customHeight="1" x14ac:dyDescent="0.3">
      <c r="A258" s="431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377">
        <v>67414.402461240505</v>
      </c>
      <c r="T258" s="409"/>
      <c r="U258" s="409"/>
      <c r="V258" s="478"/>
      <c r="W258" s="478"/>
      <c r="Y258" s="174"/>
    </row>
    <row r="259" spans="1:25" s="158" customFormat="1" ht="18" customHeight="1" x14ac:dyDescent="0.3">
      <c r="A259" s="431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377">
        <v>49346.182600796681</v>
      </c>
      <c r="T259" s="409"/>
      <c r="U259" s="409"/>
      <c r="V259" s="478"/>
      <c r="W259" s="478"/>
      <c r="Y259" s="174"/>
    </row>
    <row r="260" spans="1:25" s="158" customFormat="1" ht="18" customHeight="1" x14ac:dyDescent="0.3">
      <c r="A260" s="431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377">
        <v>72471.150286951859</v>
      </c>
      <c r="T260" s="409"/>
      <c r="U260" s="409"/>
      <c r="V260" s="478"/>
      <c r="W260" s="478"/>
      <c r="Y260" s="174"/>
    </row>
    <row r="261" spans="1:25" s="158" customFormat="1" ht="18" customHeight="1" x14ac:dyDescent="0.3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417">
        <f t="shared" si="32"/>
        <v>189231.73534898905</v>
      </c>
      <c r="T261" s="409"/>
      <c r="U261" s="409"/>
      <c r="V261" s="478"/>
      <c r="W261" s="478"/>
      <c r="Y261" s="174"/>
    </row>
    <row r="262" spans="1:25" s="181" customFormat="1" ht="18" customHeight="1" x14ac:dyDescent="0.3">
      <c r="A262" s="362" t="s">
        <v>278</v>
      </c>
      <c r="B262" s="363">
        <f>(B261-B257)/B257*100</f>
        <v>-18.269912291757969</v>
      </c>
      <c r="C262" s="363">
        <f t="shared" ref="C262:S262" si="33">(C261-C257)/C257*100</f>
        <v>-26.308912060918754</v>
      </c>
      <c r="D262" s="363">
        <f t="shared" si="33"/>
        <v>-4.6935554800176309</v>
      </c>
      <c r="E262" s="363">
        <f t="shared" si="33"/>
        <v>172.07482769185032</v>
      </c>
      <c r="F262" s="363">
        <f t="shared" si="33"/>
        <v>-56.393760570531427</v>
      </c>
      <c r="G262" s="363">
        <f t="shared" si="33"/>
        <v>-76.625007270286446</v>
      </c>
      <c r="H262" s="363">
        <f t="shared" si="33"/>
        <v>-47.566311097286686</v>
      </c>
      <c r="I262" s="363">
        <f t="shared" si="33"/>
        <v>-14.597224493264349</v>
      </c>
      <c r="J262" s="363">
        <f t="shared" si="33"/>
        <v>-36.04499015485893</v>
      </c>
      <c r="K262" s="363">
        <f t="shared" si="33"/>
        <v>-21.186243517335463</v>
      </c>
      <c r="L262" s="363">
        <f t="shared" si="33"/>
        <v>-10.590591367189774</v>
      </c>
      <c r="M262" s="363">
        <f t="shared" si="33"/>
        <v>-24.480700679854301</v>
      </c>
      <c r="N262" s="363">
        <f t="shared" si="33"/>
        <v>11.633719747927717</v>
      </c>
      <c r="O262" s="363">
        <f t="shared" si="33"/>
        <v>-16.35284695960793</v>
      </c>
      <c r="P262" s="363">
        <f t="shared" si="33"/>
        <v>-5.896973367473433</v>
      </c>
      <c r="Q262" s="363">
        <f t="shared" si="33"/>
        <v>-19.054939603309187</v>
      </c>
      <c r="R262" s="363">
        <f t="shared" si="33"/>
        <v>-29.728583244645137</v>
      </c>
      <c r="S262" s="363">
        <f t="shared" si="33"/>
        <v>-5.5908928324200167</v>
      </c>
      <c r="T262" s="363" t="e">
        <f t="shared" ref="T262:U262" si="34">(T257-T253)/T253*100</f>
        <v>#DIV/0!</v>
      </c>
      <c r="U262" s="363" t="e">
        <f t="shared" si="34"/>
        <v>#DIV/0!</v>
      </c>
    </row>
    <row r="263" spans="1:25" s="182" customFormat="1" ht="18" customHeight="1" x14ac:dyDescent="0.3">
      <c r="A263" s="298" t="s">
        <v>340</v>
      </c>
      <c r="B263" s="418">
        <f>(B261-B245)/B245*100</f>
        <v>9.0780515517238847</v>
      </c>
      <c r="C263" s="418">
        <f t="shared" ref="C263:S263" si="35">(C261-C245)/C245*100</f>
        <v>9.5350013038941555</v>
      </c>
      <c r="D263" s="418">
        <f t="shared" si="35"/>
        <v>18.303694059837294</v>
      </c>
      <c r="E263" s="418">
        <f t="shared" si="35"/>
        <v>225.84249995107101</v>
      </c>
      <c r="F263" s="418">
        <f t="shared" si="35"/>
        <v>-10.618224939295301</v>
      </c>
      <c r="G263" s="418">
        <f t="shared" si="35"/>
        <v>23.099035781029801</v>
      </c>
      <c r="H263" s="418">
        <f t="shared" si="35"/>
        <v>-15.139460031892135</v>
      </c>
      <c r="I263" s="418">
        <f t="shared" si="35"/>
        <v>8.898964470815045</v>
      </c>
      <c r="J263" s="418">
        <f t="shared" si="35"/>
        <v>18.668686071796685</v>
      </c>
      <c r="K263" s="418">
        <f t="shared" si="35"/>
        <v>15.055632278953274</v>
      </c>
      <c r="L263" s="418">
        <f t="shared" si="35"/>
        <v>7.7139952810315702</v>
      </c>
      <c r="M263" s="418">
        <f t="shared" si="35"/>
        <v>3.1747622622853999</v>
      </c>
      <c r="N263" s="418">
        <f t="shared" si="35"/>
        <v>13.099870776609995</v>
      </c>
      <c r="O263" s="418">
        <f t="shared" si="35"/>
        <v>18.407247291573377</v>
      </c>
      <c r="P263" s="418">
        <f t="shared" si="35"/>
        <v>35.036488785922366</v>
      </c>
      <c r="Q263" s="418">
        <f t="shared" si="35"/>
        <v>5.5586531983973408</v>
      </c>
      <c r="R263" s="418">
        <f t="shared" si="35"/>
        <v>3.7368588171684349</v>
      </c>
      <c r="S263" s="418">
        <f t="shared" si="35"/>
        <v>7.3283897065841552</v>
      </c>
      <c r="T263" s="418" t="e">
        <f t="shared" ref="T263:U263" si="36">(T257-T241)/T241*100</f>
        <v>#DIV/0!</v>
      </c>
      <c r="U263" s="418" t="e">
        <f t="shared" si="36"/>
        <v>#DIV/0!</v>
      </c>
    </row>
    <row r="264" spans="1:25" s="181" customFormat="1" ht="18" customHeight="1" thickBot="1" x14ac:dyDescent="0.35">
      <c r="A264" s="299" t="s">
        <v>341</v>
      </c>
      <c r="B264" s="422">
        <f>(B261-B229)/B229*100</f>
        <v>43.718804485119634</v>
      </c>
      <c r="C264" s="422">
        <f t="shared" ref="C264:S264" si="37">(C261-C229)/C229*100</f>
        <v>46.059372026565995</v>
      </c>
      <c r="D264" s="422">
        <f t="shared" si="37"/>
        <v>89.933136917187284</v>
      </c>
      <c r="E264" s="422">
        <f t="shared" si="37"/>
        <v>29.452145635052769</v>
      </c>
      <c r="F264" s="422">
        <f t="shared" si="37"/>
        <v>-14.218413949138785</v>
      </c>
      <c r="G264" s="422">
        <f t="shared" si="37"/>
        <v>-48.038563916914249</v>
      </c>
      <c r="H264" s="422">
        <f t="shared" si="37"/>
        <v>-1.7838370322358239</v>
      </c>
      <c r="I264" s="422">
        <f t="shared" si="37"/>
        <v>42.816619743200398</v>
      </c>
      <c r="J264" s="422">
        <f t="shared" si="37"/>
        <v>48.423745504775233</v>
      </c>
      <c r="K264" s="422">
        <f t="shared" si="37"/>
        <v>72.001463732947173</v>
      </c>
      <c r="L264" s="422">
        <f t="shared" si="37"/>
        <v>42.099291892360554</v>
      </c>
      <c r="M264" s="422">
        <f t="shared" si="37"/>
        <v>30.974814050840365</v>
      </c>
      <c r="N264" s="422">
        <f t="shared" si="37"/>
        <v>56.485675409573702</v>
      </c>
      <c r="O264" s="422">
        <f t="shared" si="37"/>
        <v>75.942070332541064</v>
      </c>
      <c r="P264" s="422">
        <f t="shared" si="37"/>
        <v>59.974364666913736</v>
      </c>
      <c r="Q264" s="422">
        <f t="shared" si="37"/>
        <v>33.381570460399004</v>
      </c>
      <c r="R264" s="422">
        <f t="shared" si="37"/>
        <v>24.630373023353787</v>
      </c>
      <c r="S264" s="422">
        <f t="shared" si="37"/>
        <v>42.795845708511635</v>
      </c>
      <c r="T264" s="422" t="e">
        <f t="shared" ref="T264:U264" si="38">(T257-T225)/T225*100</f>
        <v>#DIV/0!</v>
      </c>
      <c r="U264" s="422" t="e">
        <f t="shared" si="38"/>
        <v>#DIV/0!</v>
      </c>
    </row>
    <row r="265" spans="1:25" s="181" customFormat="1" ht="5.25" customHeight="1" x14ac:dyDescent="0.3">
      <c r="A265" s="184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</row>
    <row r="266" spans="1:25" s="186" customFormat="1" ht="22.5" hidden="1" customHeight="1" x14ac:dyDescent="0.3">
      <c r="A266" s="519" t="s">
        <v>279</v>
      </c>
      <c r="B266" s="519"/>
      <c r="C266" s="519"/>
      <c r="D266" s="519"/>
      <c r="E266" s="519"/>
      <c r="F266" s="519"/>
      <c r="G266" s="519"/>
      <c r="H266" s="519"/>
      <c r="I266" s="519"/>
      <c r="J266" s="519"/>
      <c r="K266" s="519"/>
      <c r="L266" s="519"/>
      <c r="M266" s="519"/>
      <c r="N266" s="519"/>
      <c r="O266" s="519"/>
      <c r="P266" s="519"/>
      <c r="Q266" s="519"/>
      <c r="R266" s="519"/>
      <c r="S266" s="519"/>
      <c r="U266" s="187"/>
    </row>
    <row r="267" spans="1:25" s="188" customFormat="1" ht="11.25" hidden="1" customHeight="1" x14ac:dyDescent="0.3">
      <c r="A267" s="5" t="s">
        <v>229</v>
      </c>
      <c r="B267" s="6" t="s">
        <v>0</v>
      </c>
      <c r="C267" s="302" t="s">
        <v>1</v>
      </c>
      <c r="D267" s="302"/>
      <c r="E267" s="302"/>
      <c r="F267" s="302"/>
      <c r="G267" s="302"/>
      <c r="H267" s="303"/>
      <c r="I267" s="313" t="s">
        <v>2</v>
      </c>
      <c r="J267" s="313"/>
      <c r="K267" s="313"/>
      <c r="L267" s="313"/>
      <c r="M267" s="313"/>
      <c r="N267" s="341"/>
      <c r="O267" s="325" t="s">
        <v>3</v>
      </c>
      <c r="P267" s="325"/>
      <c r="Q267" s="326" t="s">
        <v>4</v>
      </c>
      <c r="R267" s="325"/>
      <c r="S267" s="327"/>
      <c r="U267" s="189"/>
    </row>
    <row r="268" spans="1:25" s="188" customFormat="1" ht="11.25" hidden="1" customHeight="1" x14ac:dyDescent="0.3">
      <c r="A268" s="7"/>
      <c r="B268" s="8"/>
      <c r="C268" s="336"/>
      <c r="D268" s="305" t="s">
        <v>3</v>
      </c>
      <c r="E268" s="306"/>
      <c r="F268" s="305" t="s">
        <v>4</v>
      </c>
      <c r="G268" s="302"/>
      <c r="H268" s="303"/>
      <c r="I268" s="315"/>
      <c r="J268" s="316" t="s">
        <v>3</v>
      </c>
      <c r="K268" s="317"/>
      <c r="L268" s="318" t="s">
        <v>4</v>
      </c>
      <c r="M268" s="313"/>
      <c r="N268" s="314"/>
      <c r="O268" s="343"/>
      <c r="P268" s="344"/>
      <c r="Q268" s="345"/>
      <c r="R268" s="343"/>
      <c r="S268" s="346"/>
      <c r="U268" s="189"/>
    </row>
    <row r="269" spans="1:25" s="190" customFormat="1" ht="11.25" hidden="1" customHeight="1" thickBot="1" x14ac:dyDescent="0.35">
      <c r="A269" s="7"/>
      <c r="B269" s="8"/>
      <c r="C269" s="336"/>
      <c r="D269" s="337"/>
      <c r="E269" s="338" t="s">
        <v>230</v>
      </c>
      <c r="F269" s="339"/>
      <c r="G269" s="340" t="s">
        <v>5</v>
      </c>
      <c r="H269" s="303" t="s">
        <v>6</v>
      </c>
      <c r="I269" s="315"/>
      <c r="J269" s="334"/>
      <c r="K269" s="318" t="s">
        <v>230</v>
      </c>
      <c r="L269" s="342"/>
      <c r="M269" s="335" t="s">
        <v>5</v>
      </c>
      <c r="N269" s="314" t="s">
        <v>6</v>
      </c>
      <c r="O269" s="346"/>
      <c r="P269" s="326" t="s">
        <v>230</v>
      </c>
      <c r="Q269" s="345"/>
      <c r="R269" s="347" t="s">
        <v>5</v>
      </c>
      <c r="S269" s="327" t="s">
        <v>6</v>
      </c>
      <c r="U269" s="191"/>
    </row>
    <row r="270" spans="1:25" ht="18" hidden="1" thickTop="1" x14ac:dyDescent="0.3">
      <c r="A270" s="192" t="s">
        <v>280</v>
      </c>
      <c r="B270" s="419">
        <f t="shared" ref="B270:U270" si="39">SUM(B210:B216)</f>
        <v>1061150.293088688</v>
      </c>
      <c r="C270" s="419">
        <f t="shared" si="39"/>
        <v>280748.66000000003</v>
      </c>
      <c r="D270" s="419">
        <f t="shared" si="39"/>
        <v>186312.42</v>
      </c>
      <c r="E270" s="419">
        <f t="shared" si="39"/>
        <v>9942.0400000000009</v>
      </c>
      <c r="F270" s="419">
        <f t="shared" si="39"/>
        <v>94435.239999999991</v>
      </c>
      <c r="G270" s="419">
        <f t="shared" si="39"/>
        <v>29574.58</v>
      </c>
      <c r="H270" s="419">
        <f t="shared" si="39"/>
        <v>64860.66</v>
      </c>
      <c r="I270" s="419">
        <f t="shared" si="39"/>
        <v>780403.63308868825</v>
      </c>
      <c r="J270" s="419">
        <f t="shared" si="39"/>
        <v>154474.88485034218</v>
      </c>
      <c r="K270" s="419">
        <f t="shared" si="39"/>
        <v>52092.65</v>
      </c>
      <c r="L270" s="419">
        <f t="shared" si="39"/>
        <v>625927.74823834596</v>
      </c>
      <c r="M270" s="419">
        <f t="shared" si="39"/>
        <v>361015.85719014099</v>
      </c>
      <c r="N270" s="419">
        <f t="shared" si="39"/>
        <v>264911.89104820491</v>
      </c>
      <c r="O270" s="419">
        <f t="shared" si="39"/>
        <v>340787.30485034222</v>
      </c>
      <c r="P270" s="419">
        <f t="shared" si="39"/>
        <v>62030.69</v>
      </c>
      <c r="Q270" s="419">
        <f t="shared" si="39"/>
        <v>720364.98823834595</v>
      </c>
      <c r="R270" s="419">
        <f t="shared" si="39"/>
        <v>390592.437190141</v>
      </c>
      <c r="S270" s="419">
        <f t="shared" si="39"/>
        <v>329771.55104820494</v>
      </c>
      <c r="T270" s="419">
        <f t="shared" si="39"/>
        <v>0</v>
      </c>
      <c r="U270" s="419">
        <f t="shared" si="39"/>
        <v>0</v>
      </c>
    </row>
    <row r="271" spans="1:25" ht="17.25" hidden="1" x14ac:dyDescent="0.3">
      <c r="A271" s="348" t="s">
        <v>281</v>
      </c>
      <c r="B271" s="420">
        <f t="shared" ref="B271:U271" si="40">SUM(B193:B199)</f>
        <v>1052274.2690921908</v>
      </c>
      <c r="C271" s="420">
        <f t="shared" si="40"/>
        <v>245933.49</v>
      </c>
      <c r="D271" s="420">
        <f t="shared" si="40"/>
        <v>158633.23000000001</v>
      </c>
      <c r="E271" s="420">
        <f t="shared" si="40"/>
        <v>5262.47</v>
      </c>
      <c r="F271" s="420">
        <f t="shared" si="40"/>
        <v>87300.260000000009</v>
      </c>
      <c r="G271" s="420">
        <f t="shared" si="40"/>
        <v>26662.34</v>
      </c>
      <c r="H271" s="420">
        <f t="shared" si="40"/>
        <v>60635.92</v>
      </c>
      <c r="I271" s="420">
        <f t="shared" si="40"/>
        <v>806342.77909219079</v>
      </c>
      <c r="J271" s="420">
        <f t="shared" si="40"/>
        <v>174090.29120572755</v>
      </c>
      <c r="K271" s="420">
        <f t="shared" si="40"/>
        <v>44673.759999999995</v>
      </c>
      <c r="L271" s="420">
        <f t="shared" si="40"/>
        <v>632251.48788646329</v>
      </c>
      <c r="M271" s="420">
        <f t="shared" si="40"/>
        <v>340418.18621114391</v>
      </c>
      <c r="N271" s="420">
        <f t="shared" si="40"/>
        <v>291834.30167531938</v>
      </c>
      <c r="O271" s="420">
        <f t="shared" si="40"/>
        <v>332724.52120572753</v>
      </c>
      <c r="P271" s="420">
        <f t="shared" si="40"/>
        <v>49935.229999999996</v>
      </c>
      <c r="Q271" s="420">
        <f t="shared" si="40"/>
        <v>719549.7478864633</v>
      </c>
      <c r="R271" s="420">
        <f t="shared" si="40"/>
        <v>367080.52621114394</v>
      </c>
      <c r="S271" s="420">
        <f t="shared" si="40"/>
        <v>352469.22167531936</v>
      </c>
      <c r="T271" s="420">
        <f t="shared" si="40"/>
        <v>122942.35924653233</v>
      </c>
      <c r="U271" s="420">
        <f t="shared" si="40"/>
        <v>20218.484750144282</v>
      </c>
    </row>
    <row r="272" spans="1:25" ht="17.25" hidden="1" x14ac:dyDescent="0.3">
      <c r="A272" s="348" t="s">
        <v>282</v>
      </c>
      <c r="B272" s="421">
        <f t="shared" ref="B272:U272" si="41">SUM(B176:B182)</f>
        <v>1122510.7960463047</v>
      </c>
      <c r="C272" s="421">
        <f t="shared" si="41"/>
        <v>318825.40000000002</v>
      </c>
      <c r="D272" s="421">
        <f t="shared" si="41"/>
        <v>191649.98</v>
      </c>
      <c r="E272" s="421">
        <f t="shared" si="41"/>
        <v>10302.5</v>
      </c>
      <c r="F272" s="421">
        <f t="shared" si="41"/>
        <v>127174.42</v>
      </c>
      <c r="G272" s="421">
        <f t="shared" si="41"/>
        <v>53222.8</v>
      </c>
      <c r="H272" s="421">
        <f t="shared" si="41"/>
        <v>73953.62</v>
      </c>
      <c r="I272" s="421">
        <f t="shared" si="41"/>
        <v>803685.39604630473</v>
      </c>
      <c r="J272" s="421">
        <f t="shared" si="41"/>
        <v>152011.54181520833</v>
      </c>
      <c r="K272" s="421">
        <f t="shared" si="41"/>
        <v>34506.800000000003</v>
      </c>
      <c r="L272" s="421">
        <f t="shared" si="41"/>
        <v>651673.85423109634</v>
      </c>
      <c r="M272" s="421">
        <f t="shared" si="41"/>
        <v>392306.2608890906</v>
      </c>
      <c r="N272" s="421">
        <f t="shared" si="41"/>
        <v>259367.5933420058</v>
      </c>
      <c r="O272" s="421">
        <f t="shared" si="41"/>
        <v>343661.60074604378</v>
      </c>
      <c r="P272" s="421">
        <f t="shared" si="41"/>
        <v>44809.63</v>
      </c>
      <c r="Q272" s="421">
        <f t="shared" si="41"/>
        <v>778849.90867400949</v>
      </c>
      <c r="R272" s="421">
        <f t="shared" si="41"/>
        <v>445528.87573741359</v>
      </c>
      <c r="S272" s="421">
        <f t="shared" si="41"/>
        <v>333321.03293659585</v>
      </c>
      <c r="T272" s="421">
        <f t="shared" si="41"/>
        <v>32261.136029994068</v>
      </c>
      <c r="U272" s="421">
        <f t="shared" si="41"/>
        <v>0</v>
      </c>
    </row>
    <row r="273" spans="1:21" ht="17.25" hidden="1" x14ac:dyDescent="0.3">
      <c r="A273" s="348" t="s">
        <v>193</v>
      </c>
      <c r="B273" s="421">
        <f t="shared" ref="B273:S273" si="42">SUM(B124:B130)</f>
        <v>458926</v>
      </c>
      <c r="C273" s="421">
        <f t="shared" si="42"/>
        <v>172692</v>
      </c>
      <c r="D273" s="421">
        <f t="shared" si="42"/>
        <v>107762</v>
      </c>
      <c r="E273" s="421">
        <f t="shared" si="42"/>
        <v>10668</v>
      </c>
      <c r="F273" s="421">
        <f t="shared" si="42"/>
        <v>64930</v>
      </c>
      <c r="G273" s="421">
        <f t="shared" si="42"/>
        <v>14677</v>
      </c>
      <c r="H273" s="421">
        <f t="shared" si="42"/>
        <v>50253</v>
      </c>
      <c r="I273" s="421">
        <f t="shared" si="42"/>
        <v>286233</v>
      </c>
      <c r="J273" s="421">
        <f t="shared" si="42"/>
        <v>48335</v>
      </c>
      <c r="K273" s="421">
        <f t="shared" si="42"/>
        <v>24478</v>
      </c>
      <c r="L273" s="421">
        <f t="shared" si="42"/>
        <v>237898</v>
      </c>
      <c r="M273" s="421">
        <f t="shared" si="42"/>
        <v>123239</v>
      </c>
      <c r="N273" s="421">
        <f t="shared" si="42"/>
        <v>114657</v>
      </c>
      <c r="O273" s="421">
        <f t="shared" si="42"/>
        <v>156098</v>
      </c>
      <c r="P273" s="421">
        <f t="shared" si="42"/>
        <v>35148</v>
      </c>
      <c r="Q273" s="421">
        <f t="shared" si="42"/>
        <v>302828</v>
      </c>
      <c r="R273" s="421">
        <f t="shared" si="42"/>
        <v>137917</v>
      </c>
      <c r="S273" s="421">
        <f t="shared" si="42"/>
        <v>164911</v>
      </c>
      <c r="T273" s="127"/>
      <c r="U273" s="89"/>
    </row>
    <row r="274" spans="1:21" ht="17.25" hidden="1" x14ac:dyDescent="0.3">
      <c r="A274" s="349" t="s">
        <v>161</v>
      </c>
      <c r="B274" s="196">
        <f>100*(B270/B271-1)</f>
        <v>0.8435086039074946</v>
      </c>
      <c r="C274" s="196">
        <f t="shared" ref="C274:U274" si="43">100*(C270/C271-1)</f>
        <v>14.156335519818807</v>
      </c>
      <c r="D274" s="196">
        <f t="shared" si="43"/>
        <v>17.448544671252051</v>
      </c>
      <c r="E274" s="196">
        <f t="shared" si="43"/>
        <v>88.923452295214986</v>
      </c>
      <c r="F274" s="196">
        <f t="shared" si="43"/>
        <v>8.1729195308238189</v>
      </c>
      <c r="G274" s="196">
        <f t="shared" si="43"/>
        <v>10.922672203565043</v>
      </c>
      <c r="H274" s="196">
        <f t="shared" si="43"/>
        <v>6.9673883071288634</v>
      </c>
      <c r="I274" s="196">
        <f t="shared" si="43"/>
        <v>-3.2168882361302664</v>
      </c>
      <c r="J274" s="196">
        <f t="shared" si="43"/>
        <v>-11.267375233582255</v>
      </c>
      <c r="K274" s="196">
        <f t="shared" si="43"/>
        <v>16.606817962043063</v>
      </c>
      <c r="L274" s="196">
        <f t="shared" si="43"/>
        <v>-1.0001937155192486</v>
      </c>
      <c r="M274" s="196">
        <f t="shared" si="43"/>
        <v>6.0506964120363937</v>
      </c>
      <c r="N274" s="196">
        <f t="shared" si="43"/>
        <v>-9.2252385934628816</v>
      </c>
      <c r="O274" s="196">
        <f t="shared" si="43"/>
        <v>2.4232610254864229</v>
      </c>
      <c r="P274" s="196">
        <f t="shared" si="43"/>
        <v>24.222297564264771</v>
      </c>
      <c r="Q274" s="196">
        <f t="shared" si="43"/>
        <v>0.1132986779965206</v>
      </c>
      <c r="R274" s="196">
        <f t="shared" si="43"/>
        <v>6.4051098601381806</v>
      </c>
      <c r="S274" s="196">
        <f t="shared" si="43"/>
        <v>-6.4396177683913152</v>
      </c>
      <c r="T274" s="128">
        <f t="shared" si="43"/>
        <v>-100</v>
      </c>
      <c r="U274" s="103">
        <f t="shared" si="43"/>
        <v>-100</v>
      </c>
    </row>
    <row r="275" spans="1:21" ht="17.25" hidden="1" x14ac:dyDescent="0.3">
      <c r="A275" s="348" t="s">
        <v>162</v>
      </c>
      <c r="B275" s="197">
        <f>100*(B270/B272-1)</f>
        <v>-5.4663619426859817</v>
      </c>
      <c r="C275" s="197">
        <f t="shared" ref="C275:U275" si="44">100*(C270/C272-1)</f>
        <v>-11.942818859476056</v>
      </c>
      <c r="D275" s="197">
        <f t="shared" si="44"/>
        <v>-2.7850563824739272</v>
      </c>
      <c r="E275" s="197">
        <f t="shared" si="44"/>
        <v>-3.498762436301861</v>
      </c>
      <c r="F275" s="197">
        <f t="shared" si="44"/>
        <v>-25.743526095892566</v>
      </c>
      <c r="G275" s="197">
        <f t="shared" si="44"/>
        <v>-44.432498853874655</v>
      </c>
      <c r="H275" s="197">
        <f t="shared" si="44"/>
        <v>-12.295490065259806</v>
      </c>
      <c r="I275" s="197">
        <f t="shared" si="44"/>
        <v>-2.8968752041719448</v>
      </c>
      <c r="J275" s="197">
        <f t="shared" si="44"/>
        <v>1.6204973686329671</v>
      </c>
      <c r="K275" s="197">
        <f t="shared" si="44"/>
        <v>50.963433294307194</v>
      </c>
      <c r="L275" s="197">
        <f t="shared" si="44"/>
        <v>-3.9507655287364551</v>
      </c>
      <c r="M275" s="197">
        <f t="shared" si="44"/>
        <v>-7.9760143587909171</v>
      </c>
      <c r="N275" s="197">
        <f t="shared" si="44"/>
        <v>2.1376216028994532</v>
      </c>
      <c r="O275" s="197">
        <f t="shared" si="44"/>
        <v>-0.8363738891577821</v>
      </c>
      <c r="P275" s="197">
        <f t="shared" si="44"/>
        <v>38.431604992051938</v>
      </c>
      <c r="Q275" s="197">
        <f t="shared" si="44"/>
        <v>-7.5091387678575927</v>
      </c>
      <c r="R275" s="197">
        <f t="shared" si="44"/>
        <v>-12.330612343890168</v>
      </c>
      <c r="S275" s="197">
        <f t="shared" si="44"/>
        <v>-1.0648838619992218</v>
      </c>
      <c r="T275" s="129">
        <f t="shared" si="44"/>
        <v>-100</v>
      </c>
      <c r="U275" s="102" t="e">
        <f t="shared" si="44"/>
        <v>#DIV/0!</v>
      </c>
    </row>
    <row r="276" spans="1:21" hidden="1" x14ac:dyDescent="0.3">
      <c r="A276" t="s">
        <v>194</v>
      </c>
      <c r="B276" s="102">
        <f t="shared" ref="B276:S276" si="45">100*(B270/B273-1)</f>
        <v>131.22470574530274</v>
      </c>
      <c r="C276" s="102">
        <f t="shared" si="45"/>
        <v>62.57189678734396</v>
      </c>
      <c r="D276" s="102">
        <f t="shared" si="45"/>
        <v>72.89250385107924</v>
      </c>
      <c r="E276" s="102">
        <f t="shared" si="45"/>
        <v>-6.8050243719534942</v>
      </c>
      <c r="F276" s="102">
        <f t="shared" si="45"/>
        <v>45.441614045895577</v>
      </c>
      <c r="G276" s="102">
        <f t="shared" si="45"/>
        <v>101.50289568712951</v>
      </c>
      <c r="H276" s="102">
        <f t="shared" si="45"/>
        <v>29.068234732254794</v>
      </c>
      <c r="I276" s="102">
        <f t="shared" si="45"/>
        <v>172.64628225560585</v>
      </c>
      <c r="J276" s="102">
        <f t="shared" si="45"/>
        <v>219.59218961485917</v>
      </c>
      <c r="K276" s="102">
        <f t="shared" si="45"/>
        <v>112.81415965356646</v>
      </c>
      <c r="L276" s="102">
        <f t="shared" si="45"/>
        <v>163.10761260638844</v>
      </c>
      <c r="M276" s="102">
        <f t="shared" si="45"/>
        <v>192.93961910607922</v>
      </c>
      <c r="N276" s="102">
        <f t="shared" si="45"/>
        <v>131.04728978449191</v>
      </c>
      <c r="O276" s="102">
        <f t="shared" si="45"/>
        <v>118.31625315528846</v>
      </c>
      <c r="P276" s="102">
        <f t="shared" si="45"/>
        <v>76.484266530101294</v>
      </c>
      <c r="Q276" s="102">
        <f t="shared" si="45"/>
        <v>137.87925430883075</v>
      </c>
      <c r="R276" s="102">
        <f t="shared" si="45"/>
        <v>183.20833341077676</v>
      </c>
      <c r="S276" s="102">
        <f t="shared" si="45"/>
        <v>99.969408376763795</v>
      </c>
      <c r="T276" s="122"/>
      <c r="U276" s="121" t="s">
        <v>171</v>
      </c>
    </row>
    <row r="277" spans="1:21" s="118" customFormat="1" hidden="1" x14ac:dyDescent="0.3">
      <c r="A277" s="118" t="s">
        <v>170</v>
      </c>
      <c r="T277" s="130"/>
      <c r="U277" s="119"/>
    </row>
    <row r="278" spans="1:21" hidden="1" x14ac:dyDescent="0.3">
      <c r="A278" s="118" t="s">
        <v>181</v>
      </c>
      <c r="B278" s="131" t="e">
        <f>B270/#REF!-1</f>
        <v>#REF!</v>
      </c>
      <c r="C278" s="131" t="e">
        <f>C270/#REF!-1</f>
        <v>#REF!</v>
      </c>
      <c r="D278" s="131" t="e">
        <f>D270/#REF!-1</f>
        <v>#REF!</v>
      </c>
      <c r="E278" s="131" t="e">
        <f>E270/#REF!-1</f>
        <v>#REF!</v>
      </c>
      <c r="F278" s="131" t="e">
        <f>F270/#REF!-1</f>
        <v>#REF!</v>
      </c>
      <c r="G278" s="131" t="e">
        <f>G270/#REF!-1</f>
        <v>#REF!</v>
      </c>
      <c r="H278" s="131" t="e">
        <f>H270/#REF!-1</f>
        <v>#REF!</v>
      </c>
      <c r="I278" s="131" t="e">
        <f>I270/#REF!-1</f>
        <v>#REF!</v>
      </c>
      <c r="J278" s="131" t="e">
        <f>J270/#REF!-1</f>
        <v>#REF!</v>
      </c>
      <c r="K278" s="131" t="e">
        <f>K270/#REF!-1</f>
        <v>#REF!</v>
      </c>
      <c r="L278" s="131" t="e">
        <f>L270/#REF!-1</f>
        <v>#REF!</v>
      </c>
      <c r="M278" s="131" t="e">
        <f>M270/#REF!-1</f>
        <v>#REF!</v>
      </c>
      <c r="N278" s="131" t="e">
        <f>N270/#REF!-1</f>
        <v>#REF!</v>
      </c>
      <c r="O278" s="131" t="e">
        <f>O270/#REF!-1</f>
        <v>#REF!</v>
      </c>
      <c r="P278" s="131" t="e">
        <f>P270/#REF!-1</f>
        <v>#REF!</v>
      </c>
      <c r="Q278" s="131" t="e">
        <f>Q270/#REF!-1</f>
        <v>#REF!</v>
      </c>
      <c r="R278" s="131" t="e">
        <f>R270/#REF!-1</f>
        <v>#REF!</v>
      </c>
      <c r="S278" s="131" t="e">
        <f>S270/#REF!-1</f>
        <v>#REF!</v>
      </c>
      <c r="T278" s="122"/>
      <c r="U278" s="104"/>
    </row>
    <row r="279" spans="1:21" hidden="1" x14ac:dyDescent="0.3">
      <c r="A279" s="118" t="s">
        <v>182</v>
      </c>
      <c r="B279" s="131" t="e">
        <f>B270/#REF!-1</f>
        <v>#REF!</v>
      </c>
      <c r="C279" s="131" t="e">
        <f>C270/#REF!-1</f>
        <v>#REF!</v>
      </c>
      <c r="D279" s="131" t="e">
        <f>D270/#REF!-1</f>
        <v>#REF!</v>
      </c>
      <c r="E279" s="131" t="e">
        <f>E270/#REF!-1</f>
        <v>#REF!</v>
      </c>
      <c r="F279" s="131" t="e">
        <f>F270/#REF!-1</f>
        <v>#REF!</v>
      </c>
      <c r="G279" s="131" t="e">
        <f>G270/#REF!-1</f>
        <v>#REF!</v>
      </c>
      <c r="H279" s="131" t="e">
        <f>H270/#REF!-1</f>
        <v>#REF!</v>
      </c>
      <c r="I279" s="131" t="e">
        <f>I270/#REF!-1</f>
        <v>#REF!</v>
      </c>
      <c r="J279" s="131" t="e">
        <f>J270/#REF!-1</f>
        <v>#REF!</v>
      </c>
      <c r="K279" s="131" t="e">
        <f>K270/#REF!-1</f>
        <v>#REF!</v>
      </c>
      <c r="L279" s="131" t="e">
        <f>L270/#REF!-1</f>
        <v>#REF!</v>
      </c>
      <c r="M279" s="131" t="e">
        <f>M270/#REF!-1</f>
        <v>#REF!</v>
      </c>
      <c r="N279" s="131" t="e">
        <f>N270/#REF!-1</f>
        <v>#REF!</v>
      </c>
      <c r="O279" s="131" t="e">
        <f>O270/#REF!-1</f>
        <v>#REF!</v>
      </c>
      <c r="P279" s="131" t="e">
        <f>P270/#REF!-1</f>
        <v>#REF!</v>
      </c>
      <c r="Q279" s="131" t="e">
        <f>Q270/#REF!-1</f>
        <v>#REF!</v>
      </c>
      <c r="R279" s="131" t="e">
        <f>R270/#REF!-1</f>
        <v>#REF!</v>
      </c>
      <c r="S279" s="131" t="e">
        <f>S270/#REF!-1</f>
        <v>#REF!</v>
      </c>
      <c r="T279" s="122"/>
      <c r="U279" s="104"/>
    </row>
    <row r="280" spans="1:21" hidden="1" x14ac:dyDescent="0.3">
      <c r="A280" s="118" t="s">
        <v>183</v>
      </c>
      <c r="B280" s="131" t="e">
        <f>B270/#REF!-1</f>
        <v>#REF!</v>
      </c>
      <c r="C280" s="131" t="e">
        <f>C270/#REF!-1</f>
        <v>#REF!</v>
      </c>
      <c r="D280" s="131" t="e">
        <f>D270/#REF!-1</f>
        <v>#REF!</v>
      </c>
      <c r="E280" s="131" t="e">
        <f>E270/#REF!-1</f>
        <v>#REF!</v>
      </c>
      <c r="F280" s="131" t="e">
        <f>F270/#REF!-1</f>
        <v>#REF!</v>
      </c>
      <c r="G280" s="131" t="e">
        <f>G270/#REF!-1</f>
        <v>#REF!</v>
      </c>
      <c r="H280" s="131" t="e">
        <f>H270/#REF!-1</f>
        <v>#REF!</v>
      </c>
      <c r="I280" s="131" t="e">
        <f>I270/#REF!-1</f>
        <v>#REF!</v>
      </c>
      <c r="J280" s="131" t="e">
        <f>J270/#REF!-1</f>
        <v>#REF!</v>
      </c>
      <c r="K280" s="131" t="e">
        <f>K270/#REF!-1</f>
        <v>#REF!</v>
      </c>
      <c r="L280" s="131" t="e">
        <f>L270/#REF!-1</f>
        <v>#REF!</v>
      </c>
      <c r="M280" s="131" t="e">
        <f>M270/#REF!-1</f>
        <v>#REF!</v>
      </c>
      <c r="N280" s="131" t="e">
        <f>N270/#REF!-1</f>
        <v>#REF!</v>
      </c>
      <c r="O280" s="131" t="e">
        <f>O270/#REF!-1</f>
        <v>#REF!</v>
      </c>
      <c r="P280" s="131" t="e">
        <f>P270/#REF!-1</f>
        <v>#REF!</v>
      </c>
      <c r="Q280" s="131" t="e">
        <f>Q270/#REF!-1</f>
        <v>#REF!</v>
      </c>
      <c r="R280" s="131" t="e">
        <f>R270/#REF!-1</f>
        <v>#REF!</v>
      </c>
      <c r="S280" s="131" t="e">
        <f>S270/#REF!-1</f>
        <v>#REF!</v>
      </c>
      <c r="T280" s="122"/>
      <c r="U280" s="104"/>
    </row>
    <row r="281" spans="1:21" hidden="1" x14ac:dyDescent="0.3">
      <c r="A281" s="118" t="s">
        <v>184</v>
      </c>
      <c r="B281" s="131" t="e">
        <f>B270/#REF!-1</f>
        <v>#REF!</v>
      </c>
      <c r="C281" s="131" t="e">
        <f>C270/#REF!-1</f>
        <v>#REF!</v>
      </c>
      <c r="D281" s="131" t="e">
        <f>D270/#REF!-1</f>
        <v>#REF!</v>
      </c>
      <c r="E281" s="131" t="e">
        <f>E270/#REF!-1</f>
        <v>#REF!</v>
      </c>
      <c r="F281" s="131" t="e">
        <f>F270/#REF!-1</f>
        <v>#REF!</v>
      </c>
      <c r="G281" s="131" t="e">
        <f>G270/#REF!-1</f>
        <v>#REF!</v>
      </c>
      <c r="H281" s="131" t="e">
        <f>H270/#REF!-1</f>
        <v>#REF!</v>
      </c>
      <c r="I281" s="131" t="e">
        <f>I270/#REF!-1</f>
        <v>#REF!</v>
      </c>
      <c r="J281" s="131" t="e">
        <f>J270/#REF!-1</f>
        <v>#REF!</v>
      </c>
      <c r="K281" s="131" t="e">
        <f>K270/#REF!-1</f>
        <v>#REF!</v>
      </c>
      <c r="L281" s="131" t="e">
        <f>L270/#REF!-1</f>
        <v>#REF!</v>
      </c>
      <c r="M281" s="131" t="e">
        <f>M270/#REF!-1</f>
        <v>#REF!</v>
      </c>
      <c r="N281" s="131" t="e">
        <f>N270/#REF!-1</f>
        <v>#REF!</v>
      </c>
      <c r="O281" s="131" t="e">
        <f>O270/#REF!-1</f>
        <v>#REF!</v>
      </c>
      <c r="P281" s="131" t="e">
        <f>P270/#REF!-1</f>
        <v>#REF!</v>
      </c>
      <c r="Q281" s="131" t="e">
        <f>Q270/#REF!-1</f>
        <v>#REF!</v>
      </c>
      <c r="R281" s="131" t="e">
        <f>R270/#REF!-1</f>
        <v>#REF!</v>
      </c>
      <c r="S281" s="131" t="e">
        <f>S270/#REF!-1</f>
        <v>#REF!</v>
      </c>
      <c r="T281" s="122"/>
      <c r="U281" s="104"/>
    </row>
    <row r="282" spans="1:21" hidden="1" x14ac:dyDescent="0.3">
      <c r="A282" s="118" t="s">
        <v>185</v>
      </c>
      <c r="B282" s="131" t="e">
        <f>B270/#REF!-1</f>
        <v>#REF!</v>
      </c>
      <c r="C282" s="131" t="e">
        <f>C270/#REF!-1</f>
        <v>#REF!</v>
      </c>
      <c r="D282" s="131" t="e">
        <f>D270/#REF!-1</f>
        <v>#REF!</v>
      </c>
      <c r="E282" s="131" t="e">
        <f>E270/#REF!-1</f>
        <v>#REF!</v>
      </c>
      <c r="F282" s="131" t="e">
        <f>F270/#REF!-1</f>
        <v>#REF!</v>
      </c>
      <c r="G282" s="131" t="e">
        <f>G270/#REF!-1</f>
        <v>#REF!</v>
      </c>
      <c r="H282" s="131" t="e">
        <f>H270/#REF!-1</f>
        <v>#REF!</v>
      </c>
      <c r="I282" s="131" t="e">
        <f>I270/#REF!-1</f>
        <v>#REF!</v>
      </c>
      <c r="J282" s="131" t="e">
        <f>J270/#REF!-1</f>
        <v>#REF!</v>
      </c>
      <c r="K282" s="131" t="e">
        <f>K270/#REF!-1</f>
        <v>#REF!</v>
      </c>
      <c r="L282" s="131" t="e">
        <f>L270/#REF!-1</f>
        <v>#REF!</v>
      </c>
      <c r="M282" s="131" t="e">
        <f>M270/#REF!-1</f>
        <v>#REF!</v>
      </c>
      <c r="N282" s="131" t="e">
        <f>N270/#REF!-1</f>
        <v>#REF!</v>
      </c>
      <c r="O282" s="131" t="e">
        <f>O270/#REF!-1</f>
        <v>#REF!</v>
      </c>
      <c r="P282" s="131" t="e">
        <f>P270/#REF!-1</f>
        <v>#REF!</v>
      </c>
      <c r="Q282" s="131" t="e">
        <f>Q270/#REF!-1</f>
        <v>#REF!</v>
      </c>
      <c r="R282" s="131" t="e">
        <f>R270/#REF!-1</f>
        <v>#REF!</v>
      </c>
      <c r="S282" s="131" t="e">
        <f>S270/#REF!-1</f>
        <v>#REF!</v>
      </c>
      <c r="T282" s="122"/>
      <c r="U282" s="104"/>
    </row>
    <row r="283" spans="1:21" hidden="1" x14ac:dyDescent="0.3">
      <c r="A283" s="118" t="s">
        <v>186</v>
      </c>
      <c r="B283" s="131" t="e">
        <f>B270/#REF!-1</f>
        <v>#REF!</v>
      </c>
      <c r="C283" s="131" t="e">
        <f>C270/#REF!-1</f>
        <v>#REF!</v>
      </c>
      <c r="D283" s="131" t="e">
        <f>D270/#REF!-1</f>
        <v>#REF!</v>
      </c>
      <c r="E283" s="131" t="e">
        <f>E270/#REF!-1</f>
        <v>#REF!</v>
      </c>
      <c r="F283" s="131" t="e">
        <f>F270/#REF!-1</f>
        <v>#REF!</v>
      </c>
      <c r="G283" s="131" t="e">
        <f>G270/#REF!-1</f>
        <v>#REF!</v>
      </c>
      <c r="H283" s="131" t="e">
        <f>H270/#REF!-1</f>
        <v>#REF!</v>
      </c>
      <c r="I283" s="131" t="e">
        <f>I270/#REF!-1</f>
        <v>#REF!</v>
      </c>
      <c r="J283" s="131" t="e">
        <f>J270/#REF!-1</f>
        <v>#REF!</v>
      </c>
      <c r="K283" s="131" t="e">
        <f>K270/#REF!-1</f>
        <v>#REF!</v>
      </c>
      <c r="L283" s="131" t="e">
        <f>L270/#REF!-1</f>
        <v>#REF!</v>
      </c>
      <c r="M283" s="131" t="e">
        <f>M270/#REF!-1</f>
        <v>#REF!</v>
      </c>
      <c r="N283" s="131" t="e">
        <f>N270/#REF!-1</f>
        <v>#REF!</v>
      </c>
      <c r="O283" s="131" t="e">
        <f>O270/#REF!-1</f>
        <v>#REF!</v>
      </c>
      <c r="P283" s="131" t="e">
        <f>P270/#REF!-1</f>
        <v>#REF!</v>
      </c>
      <c r="Q283" s="131" t="e">
        <f>Q270/#REF!-1</f>
        <v>#REF!</v>
      </c>
      <c r="R283" s="131" t="e">
        <f>R270/#REF!-1</f>
        <v>#REF!</v>
      </c>
      <c r="S283" s="131" t="e">
        <f>S270/#REF!-1</f>
        <v>#REF!</v>
      </c>
      <c r="T283" s="122"/>
      <c r="U283" s="104"/>
    </row>
    <row r="284" spans="1:21" hidden="1" x14ac:dyDescent="0.3">
      <c r="A284" s="118" t="s">
        <v>187</v>
      </c>
      <c r="B284" s="131" t="e">
        <f>B270/#REF!-1</f>
        <v>#REF!</v>
      </c>
      <c r="C284" s="131" t="e">
        <f>C270/#REF!-1</f>
        <v>#REF!</v>
      </c>
      <c r="D284" s="131" t="e">
        <f>D270/#REF!-1</f>
        <v>#REF!</v>
      </c>
      <c r="E284" s="131" t="e">
        <f>E270/#REF!-1</f>
        <v>#REF!</v>
      </c>
      <c r="F284" s="131" t="e">
        <f>F270/#REF!-1</f>
        <v>#REF!</v>
      </c>
      <c r="G284" s="131" t="e">
        <f>G270/#REF!-1</f>
        <v>#REF!</v>
      </c>
      <c r="H284" s="131" t="e">
        <f>H270/#REF!-1</f>
        <v>#REF!</v>
      </c>
      <c r="I284" s="131" t="e">
        <f>I270/#REF!-1</f>
        <v>#REF!</v>
      </c>
      <c r="J284" s="131" t="e">
        <f>J270/#REF!-1</f>
        <v>#REF!</v>
      </c>
      <c r="K284" s="131" t="e">
        <f>K270/#REF!-1</f>
        <v>#REF!</v>
      </c>
      <c r="L284" s="131" t="e">
        <f>L270/#REF!-1</f>
        <v>#REF!</v>
      </c>
      <c r="M284" s="131" t="e">
        <f>M270/#REF!-1</f>
        <v>#REF!</v>
      </c>
      <c r="N284" s="131" t="e">
        <f>N270/#REF!-1</f>
        <v>#REF!</v>
      </c>
      <c r="O284" s="131" t="e">
        <f>O270/#REF!-1</f>
        <v>#REF!</v>
      </c>
      <c r="P284" s="131" t="e">
        <f>P270/#REF!-1</f>
        <v>#REF!</v>
      </c>
      <c r="Q284" s="131" t="e">
        <f>Q270/#REF!-1</f>
        <v>#REF!</v>
      </c>
      <c r="R284" s="131" t="e">
        <f>R270/#REF!-1</f>
        <v>#REF!</v>
      </c>
      <c r="S284" s="131" t="e">
        <f>S270/#REF!-1</f>
        <v>#REF!</v>
      </c>
      <c r="T284" s="122"/>
      <c r="U284" s="104"/>
    </row>
    <row r="285" spans="1:21" hidden="1" x14ac:dyDescent="0.3">
      <c r="A285" s="118" t="s">
        <v>188</v>
      </c>
      <c r="B285" s="131" t="e">
        <f>B270/#REF!-1</f>
        <v>#REF!</v>
      </c>
      <c r="C285" s="131" t="e">
        <f>C270/#REF!-1</f>
        <v>#REF!</v>
      </c>
      <c r="D285" s="131" t="e">
        <f>D270/#REF!-1</f>
        <v>#REF!</v>
      </c>
      <c r="E285" s="131" t="e">
        <f>E270/#REF!-1</f>
        <v>#REF!</v>
      </c>
      <c r="F285" s="131" t="e">
        <f>F270/#REF!-1</f>
        <v>#REF!</v>
      </c>
      <c r="G285" s="131" t="e">
        <f>G270/#REF!-1</f>
        <v>#REF!</v>
      </c>
      <c r="H285" s="131" t="e">
        <f>H270/#REF!-1</f>
        <v>#REF!</v>
      </c>
      <c r="I285" s="131" t="e">
        <f>I270/#REF!-1</f>
        <v>#REF!</v>
      </c>
      <c r="J285" s="131" t="e">
        <f>J270/#REF!-1</f>
        <v>#REF!</v>
      </c>
      <c r="K285" s="131" t="e">
        <f>K270/#REF!-1</f>
        <v>#REF!</v>
      </c>
      <c r="L285" s="131" t="e">
        <f>L270/#REF!-1</f>
        <v>#REF!</v>
      </c>
      <c r="M285" s="131" t="e">
        <f>M270/#REF!-1</f>
        <v>#REF!</v>
      </c>
      <c r="N285" s="131" t="e">
        <f>N270/#REF!-1</f>
        <v>#REF!</v>
      </c>
      <c r="O285" s="131" t="e">
        <f>O270/#REF!-1</f>
        <v>#REF!</v>
      </c>
      <c r="P285" s="131" t="e">
        <f>P270/#REF!-1</f>
        <v>#REF!</v>
      </c>
      <c r="Q285" s="131" t="e">
        <f>Q270/#REF!-1</f>
        <v>#REF!</v>
      </c>
      <c r="R285" s="131" t="e">
        <f>R270/#REF!-1</f>
        <v>#REF!</v>
      </c>
      <c r="S285" s="131" t="e">
        <f>S270/#REF!-1</f>
        <v>#REF!</v>
      </c>
      <c r="T285" s="122"/>
      <c r="U285" s="104"/>
    </row>
    <row r="286" spans="1:21" hidden="1" x14ac:dyDescent="0.3">
      <c r="A286" s="118" t="s">
        <v>189</v>
      </c>
      <c r="B286" s="131" t="e">
        <f>B270/#REF!-1</f>
        <v>#REF!</v>
      </c>
      <c r="C286" s="131" t="e">
        <f>C270/#REF!-1</f>
        <v>#REF!</v>
      </c>
      <c r="D286" s="131" t="e">
        <f>D270/#REF!-1</f>
        <v>#REF!</v>
      </c>
      <c r="E286" s="131" t="e">
        <f>E270/#REF!-1</f>
        <v>#REF!</v>
      </c>
      <c r="F286" s="131" t="e">
        <f>F270/#REF!-1</f>
        <v>#REF!</v>
      </c>
      <c r="G286" s="131" t="e">
        <f>G270/#REF!-1</f>
        <v>#REF!</v>
      </c>
      <c r="H286" s="131" t="e">
        <f>H270/#REF!-1</f>
        <v>#REF!</v>
      </c>
      <c r="I286" s="131" t="e">
        <f>I270/#REF!-1</f>
        <v>#REF!</v>
      </c>
      <c r="J286" s="131" t="e">
        <f>J270/#REF!-1</f>
        <v>#REF!</v>
      </c>
      <c r="K286" s="131" t="e">
        <f>K270/#REF!-1</f>
        <v>#REF!</v>
      </c>
      <c r="L286" s="131" t="e">
        <f>L270/#REF!-1</f>
        <v>#REF!</v>
      </c>
      <c r="M286" s="131" t="e">
        <f>M270/#REF!-1</f>
        <v>#REF!</v>
      </c>
      <c r="N286" s="131" t="e">
        <f>N270/#REF!-1</f>
        <v>#REF!</v>
      </c>
      <c r="O286" s="131" t="e">
        <f>O270/#REF!-1</f>
        <v>#REF!</v>
      </c>
      <c r="P286" s="131" t="e">
        <f>P270/#REF!-1</f>
        <v>#REF!</v>
      </c>
      <c r="Q286" s="131" t="e">
        <f>Q270/#REF!-1</f>
        <v>#REF!</v>
      </c>
      <c r="R286" s="131" t="e">
        <f>R270/#REF!-1</f>
        <v>#REF!</v>
      </c>
      <c r="S286" s="131" t="e">
        <f>S270/#REF!-1</f>
        <v>#REF!</v>
      </c>
      <c r="T286" s="122"/>
      <c r="U286" s="104"/>
    </row>
    <row r="287" spans="1:21" hidden="1" x14ac:dyDescent="0.3">
      <c r="F287" s="141"/>
      <c r="T287" s="122"/>
      <c r="U287" s="104"/>
    </row>
    <row r="288" spans="1:21" hidden="1" x14ac:dyDescent="0.3">
      <c r="A288" s="133" t="s">
        <v>190</v>
      </c>
      <c r="B288" s="137">
        <f t="shared" ref="B288:S288" si="46">AVERAGE(B271:B273)</f>
        <v>877903.68837949855</v>
      </c>
      <c r="C288" s="137">
        <f t="shared" si="46"/>
        <v>245816.96333333335</v>
      </c>
      <c r="D288" s="139">
        <f t="shared" si="46"/>
        <v>152681.73666666666</v>
      </c>
      <c r="E288" s="142">
        <f t="shared" si="46"/>
        <v>8744.3233333333337</v>
      </c>
      <c r="F288" s="139">
        <f t="shared" si="46"/>
        <v>93134.893333333326</v>
      </c>
      <c r="G288" s="142">
        <f t="shared" si="46"/>
        <v>31520.713333333333</v>
      </c>
      <c r="H288" s="142">
        <f t="shared" si="46"/>
        <v>61614.179999999993</v>
      </c>
      <c r="I288" s="137">
        <f t="shared" si="46"/>
        <v>632087.05837949843</v>
      </c>
      <c r="J288" s="139">
        <f t="shared" si="46"/>
        <v>124812.27767364529</v>
      </c>
      <c r="K288" s="142">
        <f t="shared" si="46"/>
        <v>34552.853333333333</v>
      </c>
      <c r="L288" s="139">
        <f t="shared" si="46"/>
        <v>507274.44737251988</v>
      </c>
      <c r="M288" s="142">
        <f t="shared" si="46"/>
        <v>285321.14903341146</v>
      </c>
      <c r="N288" s="142">
        <f t="shared" si="46"/>
        <v>221952.96500577507</v>
      </c>
      <c r="O288" s="137">
        <f t="shared" si="46"/>
        <v>277494.70731725713</v>
      </c>
      <c r="P288" s="134">
        <f t="shared" si="46"/>
        <v>43297.619999999995</v>
      </c>
      <c r="Q288" s="137">
        <f t="shared" si="46"/>
        <v>600409.21885349089</v>
      </c>
      <c r="R288" s="134">
        <f t="shared" si="46"/>
        <v>316842.13398285251</v>
      </c>
      <c r="S288" s="134">
        <f t="shared" si="46"/>
        <v>283567.08487063838</v>
      </c>
      <c r="T288" s="122"/>
      <c r="U288" s="104"/>
    </row>
    <row r="289" spans="1:21" hidden="1" x14ac:dyDescent="0.3">
      <c r="A289" s="135" t="s">
        <v>191</v>
      </c>
      <c r="B289" s="138">
        <f t="shared" ref="B289:S289" si="47">B270/B288-1</f>
        <v>0.20873201369895145</v>
      </c>
      <c r="C289" s="138">
        <f t="shared" si="47"/>
        <v>0.14210450000270525</v>
      </c>
      <c r="D289" s="140">
        <f t="shared" si="47"/>
        <v>0.22026657586922482</v>
      </c>
      <c r="E289" s="143">
        <f t="shared" si="47"/>
        <v>0.13697076617706649</v>
      </c>
      <c r="F289" s="140">
        <f t="shared" si="47"/>
        <v>1.3961970858898942E-2</v>
      </c>
      <c r="G289" s="143">
        <f t="shared" si="47"/>
        <v>-6.1741411520509049E-2</v>
      </c>
      <c r="H289" s="143">
        <f t="shared" si="47"/>
        <v>5.2690468330504725E-2</v>
      </c>
      <c r="I289" s="138">
        <f t="shared" si="47"/>
        <v>0.23464580193974194</v>
      </c>
      <c r="J289" s="140">
        <f t="shared" si="47"/>
        <v>0.23765776676440131</v>
      </c>
      <c r="K289" s="143">
        <f t="shared" si="47"/>
        <v>0.5076222359253304</v>
      </c>
      <c r="L289" s="140">
        <f t="shared" si="47"/>
        <v>0.23390356340715179</v>
      </c>
      <c r="M289" s="143">
        <f t="shared" si="47"/>
        <v>0.26529652082631139</v>
      </c>
      <c r="N289" s="143">
        <f t="shared" si="47"/>
        <v>0.19354968311106857</v>
      </c>
      <c r="O289" s="138">
        <f t="shared" si="47"/>
        <v>0.22808578277034752</v>
      </c>
      <c r="P289" s="136">
        <f t="shared" si="47"/>
        <v>0.43265819229786784</v>
      </c>
      <c r="Q289" s="138">
        <f t="shared" si="47"/>
        <v>0.19979001923707318</v>
      </c>
      <c r="R289" s="136">
        <f t="shared" si="47"/>
        <v>0.23276671659861958</v>
      </c>
      <c r="S289" s="136">
        <f t="shared" si="47"/>
        <v>0.16294015999298628</v>
      </c>
      <c r="T289" s="122"/>
      <c r="U289" s="104"/>
    </row>
    <row r="290" spans="1:21" hidden="1" x14ac:dyDescent="0.3">
      <c r="T290" s="122"/>
      <c r="U290" s="104"/>
    </row>
    <row r="291" spans="1:21" hidden="1" x14ac:dyDescent="0.3">
      <c r="T291" s="122"/>
      <c r="U291" s="104"/>
    </row>
    <row r="292" spans="1:21" hidden="1" x14ac:dyDescent="0.3">
      <c r="T292" s="122"/>
      <c r="U292" s="104"/>
    </row>
    <row r="293" spans="1:21" hidden="1" x14ac:dyDescent="0.3">
      <c r="T293" s="122"/>
      <c r="U293" s="104"/>
    </row>
    <row r="294" spans="1:21" x14ac:dyDescent="0.3">
      <c r="T294" s="122"/>
      <c r="U294" s="104"/>
    </row>
    <row r="295" spans="1:21" x14ac:dyDescent="0.3">
      <c r="D295" s="144"/>
      <c r="E295" s="144"/>
      <c r="F295" s="144"/>
      <c r="G295" s="144"/>
      <c r="H295" s="144"/>
      <c r="T295" s="122"/>
      <c r="U295" s="104"/>
    </row>
    <row r="296" spans="1:21" x14ac:dyDescent="0.3">
      <c r="B296" s="412"/>
      <c r="C296" s="412"/>
      <c r="D296" s="412"/>
      <c r="E296" s="412"/>
      <c r="F296" s="412"/>
      <c r="G296" s="412"/>
      <c r="H296" s="412"/>
      <c r="T296" s="122"/>
      <c r="U296" s="104"/>
    </row>
    <row r="297" spans="1:21" x14ac:dyDescent="0.3"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T297" s="122"/>
      <c r="U297" s="104"/>
    </row>
    <row r="298" spans="1:21" x14ac:dyDescent="0.3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1:21" x14ac:dyDescent="0.3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T299" s="122"/>
      <c r="U299" s="104"/>
    </row>
    <row r="300" spans="1:21" x14ac:dyDescent="0.3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T300" s="122"/>
      <c r="U300" s="104"/>
    </row>
    <row r="301" spans="1:21" x14ac:dyDescent="0.3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T301" s="122"/>
      <c r="U301" s="104"/>
    </row>
    <row r="302" spans="1:21" x14ac:dyDescent="0.3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 x14ac:dyDescent="0.3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T303" s="122"/>
      <c r="U303" s="104"/>
    </row>
    <row r="304" spans="1:21" x14ac:dyDescent="0.3">
      <c r="B304" s="412"/>
      <c r="T304" s="122"/>
      <c r="U304" s="104"/>
    </row>
    <row r="305" spans="2:21" x14ac:dyDescent="0.3">
      <c r="B305" s="412"/>
      <c r="T305" s="122"/>
      <c r="U305" s="104"/>
    </row>
    <row r="306" spans="2:21" x14ac:dyDescent="0.3">
      <c r="T306" s="122"/>
      <c r="U306" s="104"/>
    </row>
    <row r="307" spans="2:21" x14ac:dyDescent="0.3">
      <c r="T307" s="122"/>
      <c r="U307" s="104"/>
    </row>
    <row r="308" spans="2:21" x14ac:dyDescent="0.3">
      <c r="T308" s="122"/>
      <c r="U308" s="104"/>
    </row>
    <row r="309" spans="2:21" x14ac:dyDescent="0.3">
      <c r="T309" s="122"/>
      <c r="U309" s="104"/>
    </row>
    <row r="310" spans="2:21" x14ac:dyDescent="0.3">
      <c r="T310" s="122"/>
      <c r="U310" s="104"/>
    </row>
    <row r="311" spans="2:21" x14ac:dyDescent="0.3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2:21" x14ac:dyDescent="0.3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2:21" x14ac:dyDescent="0.3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2:21" x14ac:dyDescent="0.3">
      <c r="F314" s="145"/>
      <c r="G314" s="145"/>
      <c r="H314" s="146"/>
      <c r="I314" s="145"/>
      <c r="J314" s="146"/>
      <c r="K314" s="145"/>
      <c r="L314" s="145"/>
      <c r="M314" s="146"/>
      <c r="T314" s="122"/>
      <c r="U314" s="104"/>
    </row>
    <row r="315" spans="2:21" x14ac:dyDescent="0.3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 x14ac:dyDescent="0.3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 x14ac:dyDescent="0.3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 x14ac:dyDescent="0.3">
      <c r="T318" s="122"/>
      <c r="U318" s="104"/>
    </row>
    <row r="319" spans="2:21" x14ac:dyDescent="0.3">
      <c r="T319" s="122"/>
      <c r="U319" s="104"/>
    </row>
    <row r="320" spans="2:21" x14ac:dyDescent="0.3">
      <c r="T320" s="122"/>
      <c r="U320" s="104"/>
    </row>
    <row r="321" spans="6:21" x14ac:dyDescent="0.3">
      <c r="T321" s="122"/>
      <c r="U321" s="104"/>
    </row>
    <row r="322" spans="6:21" x14ac:dyDescent="0.3">
      <c r="F322" s="145"/>
      <c r="G322" s="145"/>
      <c r="H322" s="146"/>
      <c r="I322" s="145"/>
      <c r="T322" s="122"/>
      <c r="U322" s="104"/>
    </row>
    <row r="323" spans="6:21" x14ac:dyDescent="0.3">
      <c r="F323" s="145"/>
      <c r="G323" s="145"/>
      <c r="H323" s="146"/>
      <c r="I323" s="145"/>
      <c r="T323" s="122"/>
      <c r="U323" s="104"/>
    </row>
    <row r="324" spans="6:21" x14ac:dyDescent="0.3">
      <c r="F324" s="145"/>
      <c r="G324" s="145"/>
      <c r="H324" s="146"/>
      <c r="I324" s="145"/>
      <c r="T324" s="122"/>
      <c r="U324" s="104"/>
    </row>
    <row r="325" spans="6:21" x14ac:dyDescent="0.3">
      <c r="F325" s="145"/>
      <c r="G325" s="145"/>
      <c r="H325" s="146"/>
      <c r="I325" s="145"/>
      <c r="T325" s="122"/>
      <c r="U325" s="104"/>
    </row>
    <row r="326" spans="6:21" x14ac:dyDescent="0.3">
      <c r="F326" s="145"/>
      <c r="G326" s="145"/>
      <c r="H326" s="146"/>
      <c r="I326" s="145"/>
      <c r="T326" s="122"/>
      <c r="U326" s="104"/>
    </row>
    <row r="327" spans="6:21" x14ac:dyDescent="0.3">
      <c r="F327" s="145"/>
      <c r="G327" s="145"/>
      <c r="H327" s="146"/>
      <c r="I327" s="145"/>
      <c r="T327" s="122"/>
      <c r="U327" s="104"/>
    </row>
    <row r="328" spans="6:21" x14ac:dyDescent="0.3">
      <c r="F328" s="145"/>
      <c r="G328" s="145"/>
      <c r="H328" s="146"/>
      <c r="I328" s="145"/>
      <c r="J328" s="146"/>
      <c r="T328" s="122"/>
      <c r="U328" s="104"/>
    </row>
    <row r="329" spans="6:21" x14ac:dyDescent="0.3">
      <c r="F329" s="145"/>
      <c r="G329" s="145"/>
      <c r="H329" s="146"/>
      <c r="I329" s="145"/>
      <c r="J329" s="146"/>
      <c r="T329" s="122"/>
      <c r="U329" s="104"/>
    </row>
    <row r="330" spans="6:21" x14ac:dyDescent="0.3">
      <c r="F330" s="145"/>
      <c r="G330" s="145"/>
      <c r="H330" s="146"/>
      <c r="I330" s="145"/>
      <c r="J330" s="146"/>
      <c r="T330" s="122"/>
      <c r="U330" s="104"/>
    </row>
    <row r="331" spans="6:21" x14ac:dyDescent="0.3">
      <c r="F331" s="145"/>
      <c r="G331" s="145"/>
      <c r="H331" s="146"/>
      <c r="I331" s="145"/>
      <c r="J331" s="146"/>
      <c r="T331" s="122"/>
      <c r="U331" s="104"/>
    </row>
    <row r="332" spans="6:21" x14ac:dyDescent="0.3">
      <c r="T332" s="122"/>
      <c r="U332" s="104"/>
    </row>
    <row r="333" spans="6:21" x14ac:dyDescent="0.3">
      <c r="T333" s="122"/>
      <c r="U333" s="104"/>
    </row>
    <row r="334" spans="6:21" x14ac:dyDescent="0.3">
      <c r="T334" s="122"/>
      <c r="U334" s="104"/>
    </row>
    <row r="335" spans="6:21" x14ac:dyDescent="0.3">
      <c r="T335" s="122"/>
      <c r="U335" s="104"/>
    </row>
    <row r="336" spans="6:21" x14ac:dyDescent="0.3">
      <c r="T336" s="122"/>
      <c r="U336" s="104"/>
    </row>
    <row r="337" spans="20:21" x14ac:dyDescent="0.3">
      <c r="T337" s="122"/>
      <c r="U337" s="104"/>
    </row>
    <row r="338" spans="20:21" x14ac:dyDescent="0.3">
      <c r="T338" s="122"/>
      <c r="U338" s="104"/>
    </row>
    <row r="339" spans="20:21" x14ac:dyDescent="0.3">
      <c r="T339" s="122"/>
      <c r="U339" s="104"/>
    </row>
    <row r="340" spans="20:21" x14ac:dyDescent="0.3">
      <c r="T340" s="122"/>
      <c r="U340" s="104"/>
    </row>
    <row r="341" spans="20:21" x14ac:dyDescent="0.3">
      <c r="T341" s="122"/>
      <c r="U341" s="104"/>
    </row>
  </sheetData>
  <mergeCells count="3">
    <mergeCell ref="A1:U1"/>
    <mergeCell ref="U3:U5"/>
    <mergeCell ref="A266:S266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2022-05-03T01:18:28Z</cp:lastPrinted>
  <dcterms:created xsi:type="dcterms:W3CDTF">2015-03-05T07:20:42Z</dcterms:created>
  <dcterms:modified xsi:type="dcterms:W3CDTF">2022-06-02T05:34:57Z</dcterms:modified>
</cp:coreProperties>
</file>