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5" yWindow="120" windowWidth="21240" windowHeight="11865"/>
  </bookViews>
  <sheets>
    <sheet name="수주통계" sheetId="3" r:id="rId1"/>
    <sheet name="분기" sheetId="5" r:id="rId2"/>
  </sheets>
  <definedNames>
    <definedName name="_xlnm.Print_Area" localSheetId="0">수주통계!$A$1:$U$250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6" i="5" l="1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B236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B235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B234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3" l="1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B231" i="3"/>
  <c r="B230" i="3"/>
  <c r="B229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B223" i="3"/>
  <c r="B222" i="3"/>
  <c r="B221" i="3"/>
  <c r="T229" i="3" l="1"/>
  <c r="U229" i="3"/>
  <c r="T230" i="3"/>
  <c r="U230" i="3"/>
  <c r="T231" i="3"/>
  <c r="U231" i="3"/>
  <c r="T221" i="3"/>
  <c r="U221" i="3"/>
  <c r="T222" i="3"/>
  <c r="U222" i="3"/>
  <c r="T223" i="3"/>
  <c r="U223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U244" i="5"/>
  <c r="T244" i="5"/>
  <c r="U242" i="5"/>
  <c r="T242" i="5"/>
  <c r="U236" i="5"/>
  <c r="T23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4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4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4" i="5" s="1"/>
  <c r="R179" i="5"/>
  <c r="R244" i="5" s="1"/>
  <c r="Q179" i="5"/>
  <c r="Q244" i="5" s="1"/>
  <c r="P179" i="5"/>
  <c r="P244" i="5" s="1"/>
  <c r="O179" i="5"/>
  <c r="O244" i="5" s="1"/>
  <c r="N179" i="5"/>
  <c r="M179" i="5"/>
  <c r="M244" i="5" s="1"/>
  <c r="L179" i="5"/>
  <c r="L244" i="5" s="1"/>
  <c r="K179" i="5"/>
  <c r="K244" i="5" s="1"/>
  <c r="J179" i="5"/>
  <c r="J244" i="5" s="1"/>
  <c r="I179" i="5"/>
  <c r="I244" i="5" s="1"/>
  <c r="H179" i="5"/>
  <c r="G179" i="5"/>
  <c r="G244" i="5" s="1"/>
  <c r="F179" i="5"/>
  <c r="F244" i="5" s="1"/>
  <c r="E179" i="5"/>
  <c r="E244" i="5" s="1"/>
  <c r="D179" i="5"/>
  <c r="D244" i="5" s="1"/>
  <c r="C179" i="5"/>
  <c r="C24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43" i="5" s="1"/>
  <c r="G243" i="5"/>
  <c r="M243" i="5"/>
  <c r="H242" i="5"/>
  <c r="N242" i="5"/>
  <c r="H243" i="5"/>
  <c r="N243" i="5"/>
  <c r="N246" i="5" s="1"/>
  <c r="I242" i="5"/>
  <c r="O242" i="5"/>
  <c r="P242" i="5"/>
  <c r="P253" i="5" s="1"/>
  <c r="E242" i="5"/>
  <c r="E255" i="5" s="1"/>
  <c r="K242" i="5"/>
  <c r="K254" i="5" s="1"/>
  <c r="Q242" i="5"/>
  <c r="Q255" i="5" s="1"/>
  <c r="D242" i="5"/>
  <c r="E243" i="5"/>
  <c r="K243" i="5"/>
  <c r="K260" i="5" s="1"/>
  <c r="K261" i="5" s="1"/>
  <c r="F242" i="5"/>
  <c r="L242" i="5"/>
  <c r="R242" i="5"/>
  <c r="R258" i="5" s="1"/>
  <c r="J242" i="5"/>
  <c r="F243" i="5"/>
  <c r="L243" i="5"/>
  <c r="L260" i="5" s="1"/>
  <c r="L261" i="5" s="1"/>
  <c r="G242" i="5"/>
  <c r="M242" i="5"/>
  <c r="S242" i="5"/>
  <c r="S254" i="5" s="1"/>
  <c r="Q192" i="5"/>
  <c r="E192" i="5"/>
  <c r="B192" i="5"/>
  <c r="N192" i="5"/>
  <c r="R243" i="5"/>
  <c r="R246" i="5" s="1"/>
  <c r="S243" i="5"/>
  <c r="B209" i="5"/>
  <c r="G209" i="5"/>
  <c r="W217" i="5"/>
  <c r="C242" i="5"/>
  <c r="C252" i="5" s="1"/>
  <c r="W213" i="5"/>
  <c r="Q243" i="5"/>
  <c r="H192" i="5"/>
  <c r="M209" i="5"/>
  <c r="R123" i="5"/>
  <c r="P123" i="5"/>
  <c r="E260" i="5"/>
  <c r="E261" i="5" s="1"/>
  <c r="Q209" i="5"/>
  <c r="E209" i="5"/>
  <c r="K209" i="5"/>
  <c r="T247" i="5"/>
  <c r="C209" i="5"/>
  <c r="I209" i="5"/>
  <c r="U247" i="5"/>
  <c r="B123" i="5"/>
  <c r="U123" i="5" s="1"/>
  <c r="Q260" i="5"/>
  <c r="D209" i="5"/>
  <c r="J209" i="5"/>
  <c r="P209" i="5"/>
  <c r="O123" i="5"/>
  <c r="S123" i="5"/>
  <c r="G258" i="5"/>
  <c r="G257" i="5"/>
  <c r="G256" i="5"/>
  <c r="G254" i="5"/>
  <c r="G252" i="5"/>
  <c r="G250" i="5"/>
  <c r="G247" i="5"/>
  <c r="G255" i="5"/>
  <c r="G253" i="5"/>
  <c r="G251" i="5"/>
  <c r="G248" i="5"/>
  <c r="G246" i="5"/>
  <c r="M258" i="5"/>
  <c r="M257" i="5"/>
  <c r="M256" i="5"/>
  <c r="M255" i="5"/>
  <c r="M253" i="5"/>
  <c r="M251" i="5"/>
  <c r="M248" i="5"/>
  <c r="M246" i="5"/>
  <c r="M254" i="5"/>
  <c r="M252" i="5"/>
  <c r="M250" i="5"/>
  <c r="M247" i="5"/>
  <c r="S256" i="5"/>
  <c r="S253" i="5"/>
  <c r="I258" i="5"/>
  <c r="I257" i="5"/>
  <c r="I247" i="5"/>
  <c r="I256" i="5"/>
  <c r="I255" i="5"/>
  <c r="I253" i="5"/>
  <c r="I251" i="5"/>
  <c r="I248" i="5"/>
  <c r="I254" i="5"/>
  <c r="I252" i="5"/>
  <c r="I250" i="5"/>
  <c r="O258" i="5"/>
  <c r="O257" i="5"/>
  <c r="O256" i="5"/>
  <c r="O254" i="5"/>
  <c r="O252" i="5"/>
  <c r="O250" i="5"/>
  <c r="O247" i="5"/>
  <c r="O255" i="5"/>
  <c r="O253" i="5"/>
  <c r="O251" i="5"/>
  <c r="O248" i="5"/>
  <c r="S209" i="5"/>
  <c r="U121" i="5"/>
  <c r="M192" i="5"/>
  <c r="F260" i="5"/>
  <c r="F261" i="5" s="1"/>
  <c r="M260" i="5"/>
  <c r="M261" i="5" s="1"/>
  <c r="K247" i="5"/>
  <c r="G192" i="5"/>
  <c r="S192" i="5"/>
  <c r="D258" i="5"/>
  <c r="D257" i="5"/>
  <c r="D256" i="5"/>
  <c r="D255" i="5"/>
  <c r="D254" i="5"/>
  <c r="D253" i="5"/>
  <c r="D252" i="5"/>
  <c r="D251" i="5"/>
  <c r="D250" i="5"/>
  <c r="D248" i="5"/>
  <c r="D247" i="5"/>
  <c r="J258" i="5"/>
  <c r="J257" i="5"/>
  <c r="J256" i="5"/>
  <c r="J255" i="5"/>
  <c r="J254" i="5"/>
  <c r="J253" i="5"/>
  <c r="J252" i="5"/>
  <c r="J251" i="5"/>
  <c r="J250" i="5"/>
  <c r="J248" i="5"/>
  <c r="J247" i="5"/>
  <c r="P255" i="5"/>
  <c r="P248" i="5"/>
  <c r="C243" i="5"/>
  <c r="C260" i="5" s="1"/>
  <c r="O243" i="5"/>
  <c r="O260" i="5" s="1"/>
  <c r="O261" i="5" s="1"/>
  <c r="U246" i="5"/>
  <c r="E248" i="5"/>
  <c r="Q248" i="5"/>
  <c r="K250" i="5"/>
  <c r="E251" i="5"/>
  <c r="K252" i="5"/>
  <c r="E253" i="5"/>
  <c r="Q253" i="5"/>
  <c r="F258" i="5"/>
  <c r="F257" i="5"/>
  <c r="F256" i="5"/>
  <c r="F255" i="5"/>
  <c r="F254" i="5"/>
  <c r="F253" i="5"/>
  <c r="F252" i="5"/>
  <c r="F251" i="5"/>
  <c r="F250" i="5"/>
  <c r="F248" i="5"/>
  <c r="F247" i="5"/>
  <c r="F246" i="5"/>
  <c r="R254" i="5"/>
  <c r="R247" i="5"/>
  <c r="K258" i="5"/>
  <c r="K257" i="5"/>
  <c r="K256" i="5"/>
  <c r="I192" i="5"/>
  <c r="K246" i="5"/>
  <c r="O200" i="5"/>
  <c r="O209" i="5" s="1"/>
  <c r="L258" i="5"/>
  <c r="L257" i="5"/>
  <c r="L256" i="5"/>
  <c r="L255" i="5"/>
  <c r="L254" i="5"/>
  <c r="L253" i="5"/>
  <c r="L252" i="5"/>
  <c r="L251" i="5"/>
  <c r="L250" i="5"/>
  <c r="L248" i="5"/>
  <c r="L247" i="5"/>
  <c r="E258" i="5"/>
  <c r="E257" i="5"/>
  <c r="Q256" i="5"/>
  <c r="G260" i="5"/>
  <c r="G261" i="5" s="1"/>
  <c r="S260" i="5"/>
  <c r="E247" i="5"/>
  <c r="E256" i="5"/>
  <c r="I243" i="5"/>
  <c r="I260" i="5" s="1"/>
  <c r="I261" i="5" s="1"/>
  <c r="K248" i="5"/>
  <c r="E250" i="5"/>
  <c r="K251" i="5"/>
  <c r="E252" i="5"/>
  <c r="Q252" i="5"/>
  <c r="K253" i="5"/>
  <c r="E254" i="5"/>
  <c r="K255" i="5"/>
  <c r="Q123" i="5"/>
  <c r="C192" i="5"/>
  <c r="O192" i="5"/>
  <c r="H255" i="5"/>
  <c r="H248" i="5"/>
  <c r="N258" i="5"/>
  <c r="N257" i="5"/>
  <c r="N256" i="5"/>
  <c r="N255" i="5"/>
  <c r="N254" i="5"/>
  <c r="N253" i="5"/>
  <c r="N252" i="5"/>
  <c r="N251" i="5"/>
  <c r="N250" i="5"/>
  <c r="N248" i="5"/>
  <c r="E246" i="5"/>
  <c r="D192" i="5"/>
  <c r="J192" i="5"/>
  <c r="P192" i="5"/>
  <c r="F209" i="5"/>
  <c r="L209" i="5"/>
  <c r="R209" i="5"/>
  <c r="D243" i="5"/>
  <c r="D260" i="5" s="1"/>
  <c r="D261" i="5" s="1"/>
  <c r="J243" i="5"/>
  <c r="J260" i="5" s="1"/>
  <c r="J261" i="5" s="1"/>
  <c r="P243" i="5"/>
  <c r="P260" i="5" s="1"/>
  <c r="B244" i="5"/>
  <c r="H244" i="5"/>
  <c r="H247" i="5" s="1"/>
  <c r="N244" i="5"/>
  <c r="N247" i="5" s="1"/>
  <c r="F192" i="5"/>
  <c r="L192" i="5"/>
  <c r="R192" i="5"/>
  <c r="H209" i="5"/>
  <c r="N209" i="5"/>
  <c r="T246" i="5"/>
  <c r="H246" i="5" l="1"/>
  <c r="R248" i="5"/>
  <c r="P250" i="5"/>
  <c r="H252" i="5"/>
  <c r="P258" i="5"/>
  <c r="Q246" i="5"/>
  <c r="H254" i="5"/>
  <c r="L246" i="5"/>
  <c r="R253" i="5"/>
  <c r="P247" i="5"/>
  <c r="P254" i="5"/>
  <c r="S251" i="5"/>
  <c r="S255" i="5"/>
  <c r="H250" i="5"/>
  <c r="Q257" i="5"/>
  <c r="R255" i="5"/>
  <c r="S247" i="5"/>
  <c r="S257" i="5"/>
  <c r="P261" i="5"/>
  <c r="H251" i="5"/>
  <c r="H257" i="5"/>
  <c r="Q247" i="5"/>
  <c r="Q258" i="5"/>
  <c r="R250" i="5"/>
  <c r="R256" i="5"/>
  <c r="P251" i="5"/>
  <c r="P257" i="5"/>
  <c r="C254" i="5"/>
  <c r="S250" i="5"/>
  <c r="S258" i="5"/>
  <c r="Q261" i="5"/>
  <c r="Q254" i="5"/>
  <c r="R257" i="5"/>
  <c r="P252" i="5"/>
  <c r="S246" i="5"/>
  <c r="S252" i="5"/>
  <c r="H256" i="5"/>
  <c r="P256" i="5"/>
  <c r="H258" i="5"/>
  <c r="Q250" i="5"/>
  <c r="R251" i="5"/>
  <c r="Q251" i="5"/>
  <c r="H253" i="5"/>
  <c r="S261" i="5"/>
  <c r="R252" i="5"/>
  <c r="S248" i="5"/>
  <c r="C253" i="5"/>
  <c r="C255" i="5"/>
  <c r="C257" i="5"/>
  <c r="R260" i="5"/>
  <c r="R261" i="5" s="1"/>
  <c r="C247" i="5"/>
  <c r="C258" i="5"/>
  <c r="C256" i="5"/>
  <c r="C248" i="5"/>
  <c r="C250" i="5"/>
  <c r="C261" i="5"/>
  <c r="C251" i="5"/>
  <c r="N260" i="5"/>
  <c r="N261" i="5" s="1"/>
  <c r="O246" i="5"/>
  <c r="B260" i="5"/>
  <c r="H260" i="5"/>
  <c r="H261" i="5" s="1"/>
  <c r="I246" i="5"/>
  <c r="D246" i="5"/>
  <c r="P246" i="5"/>
  <c r="C246" i="5"/>
  <c r="J246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3" i="3" l="1"/>
  <c r="T194" i="3"/>
  <c r="B23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3" i="3" l="1"/>
  <c r="B242" i="5" l="1"/>
  <c r="C175" i="3"/>
  <c r="C232" i="3"/>
  <c r="B257" i="5" l="1"/>
  <c r="B251" i="5"/>
  <c r="B256" i="5"/>
  <c r="B250" i="5"/>
  <c r="B255" i="5"/>
  <c r="B248" i="5"/>
  <c r="B254" i="5"/>
  <c r="B246" i="5"/>
  <c r="B253" i="5"/>
  <c r="B258" i="5"/>
  <c r="B252" i="5"/>
  <c r="B247" i="5"/>
  <c r="B26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2" i="3" l="1"/>
  <c r="S235" i="3" s="1"/>
  <c r="R232" i="3"/>
  <c r="R235" i="3" s="1"/>
  <c r="Q232" i="3"/>
  <c r="Q235" i="3" s="1"/>
  <c r="P232" i="3"/>
  <c r="P235" i="3" s="1"/>
  <c r="O232" i="3"/>
  <c r="O235" i="3" s="1"/>
  <c r="N232" i="3"/>
  <c r="N235" i="3" s="1"/>
  <c r="M232" i="3"/>
  <c r="M235" i="3" s="1"/>
  <c r="L232" i="3"/>
  <c r="L235" i="3" s="1"/>
  <c r="K232" i="3"/>
  <c r="K235" i="3" s="1"/>
  <c r="J232" i="3"/>
  <c r="J235" i="3" s="1"/>
  <c r="I232" i="3"/>
  <c r="I235" i="3" s="1"/>
  <c r="H232" i="3"/>
  <c r="H235" i="3" s="1"/>
  <c r="G232" i="3"/>
  <c r="G235" i="3" s="1"/>
  <c r="F232" i="3"/>
  <c r="F235" i="3" s="1"/>
  <c r="E232" i="3"/>
  <c r="E235" i="3" s="1"/>
  <c r="D232" i="3"/>
  <c r="D235" i="3" s="1"/>
  <c r="C235" i="3"/>
  <c r="B232" i="3"/>
  <c r="B235" i="3" s="1"/>
  <c r="S245" i="3" l="1"/>
  <c r="R245" i="3"/>
  <c r="Q245" i="3"/>
  <c r="P245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B247" i="3" l="1"/>
  <c r="B248" i="3" s="1"/>
  <c r="D247" i="3"/>
  <c r="D248" i="3" s="1"/>
  <c r="F247" i="3"/>
  <c r="F248" i="3" s="1"/>
  <c r="H247" i="3"/>
  <c r="H248" i="3" s="1"/>
  <c r="J247" i="3"/>
  <c r="J248" i="3" s="1"/>
  <c r="L247" i="3"/>
  <c r="L248" i="3" s="1"/>
  <c r="N247" i="3"/>
  <c r="N248" i="3" s="1"/>
  <c r="P247" i="3"/>
  <c r="P248" i="3" s="1"/>
  <c r="R247" i="3"/>
  <c r="R248" i="3" s="1"/>
  <c r="E241" i="3"/>
  <c r="E244" i="3"/>
  <c r="E243" i="3"/>
  <c r="E242" i="3"/>
  <c r="E240" i="3"/>
  <c r="E239" i="3"/>
  <c r="E238" i="3"/>
  <c r="E237" i="3"/>
  <c r="G241" i="3"/>
  <c r="G244" i="3"/>
  <c r="G243" i="3"/>
  <c r="G242" i="3"/>
  <c r="G240" i="3"/>
  <c r="G239" i="3"/>
  <c r="G238" i="3"/>
  <c r="G237" i="3"/>
  <c r="K241" i="3"/>
  <c r="K244" i="3"/>
  <c r="K243" i="3"/>
  <c r="K242" i="3"/>
  <c r="K240" i="3"/>
  <c r="K239" i="3"/>
  <c r="K238" i="3"/>
  <c r="K237" i="3"/>
  <c r="M241" i="3"/>
  <c r="M244" i="3"/>
  <c r="M243" i="3"/>
  <c r="M242" i="3"/>
  <c r="M240" i="3"/>
  <c r="M239" i="3"/>
  <c r="M238" i="3"/>
  <c r="M237" i="3"/>
  <c r="Q241" i="3"/>
  <c r="Q244" i="3"/>
  <c r="Q243" i="3"/>
  <c r="Q242" i="3"/>
  <c r="Q240" i="3"/>
  <c r="Q239" i="3"/>
  <c r="Q238" i="3"/>
  <c r="Q237" i="3"/>
  <c r="S241" i="3"/>
  <c r="S244" i="3"/>
  <c r="S243" i="3"/>
  <c r="S242" i="3"/>
  <c r="S240" i="3"/>
  <c r="S239" i="3"/>
  <c r="S238" i="3"/>
  <c r="S237" i="3"/>
  <c r="B241" i="3"/>
  <c r="B244" i="3"/>
  <c r="B243" i="3"/>
  <c r="B242" i="3"/>
  <c r="B240" i="3"/>
  <c r="B239" i="3"/>
  <c r="B238" i="3"/>
  <c r="B237" i="3"/>
  <c r="D241" i="3"/>
  <c r="D244" i="3"/>
  <c r="D243" i="3"/>
  <c r="D242" i="3"/>
  <c r="D240" i="3"/>
  <c r="D239" i="3"/>
  <c r="D238" i="3"/>
  <c r="D237" i="3"/>
  <c r="F241" i="3"/>
  <c r="F244" i="3"/>
  <c r="F243" i="3"/>
  <c r="F242" i="3"/>
  <c r="F240" i="3"/>
  <c r="F239" i="3"/>
  <c r="F238" i="3"/>
  <c r="F237" i="3"/>
  <c r="H241" i="3"/>
  <c r="H244" i="3"/>
  <c r="H243" i="3"/>
  <c r="H242" i="3"/>
  <c r="H240" i="3"/>
  <c r="H239" i="3"/>
  <c r="H238" i="3"/>
  <c r="H237" i="3"/>
  <c r="J241" i="3"/>
  <c r="J244" i="3"/>
  <c r="J243" i="3"/>
  <c r="J242" i="3"/>
  <c r="J240" i="3"/>
  <c r="J239" i="3"/>
  <c r="J238" i="3"/>
  <c r="J237" i="3"/>
  <c r="L241" i="3"/>
  <c r="L244" i="3"/>
  <c r="L243" i="3"/>
  <c r="L242" i="3"/>
  <c r="L240" i="3"/>
  <c r="L239" i="3"/>
  <c r="L238" i="3"/>
  <c r="L237" i="3"/>
  <c r="N241" i="3"/>
  <c r="N244" i="3"/>
  <c r="N243" i="3"/>
  <c r="N242" i="3"/>
  <c r="N240" i="3"/>
  <c r="N239" i="3"/>
  <c r="N238" i="3"/>
  <c r="N237" i="3"/>
  <c r="P241" i="3"/>
  <c r="P244" i="3"/>
  <c r="P243" i="3"/>
  <c r="P242" i="3"/>
  <c r="P240" i="3"/>
  <c r="P239" i="3"/>
  <c r="P238" i="3"/>
  <c r="P237" i="3"/>
  <c r="R241" i="3"/>
  <c r="R244" i="3"/>
  <c r="R243" i="3"/>
  <c r="R242" i="3"/>
  <c r="R240" i="3"/>
  <c r="R239" i="3"/>
  <c r="R238" i="3"/>
  <c r="R237" i="3"/>
  <c r="C247" i="3"/>
  <c r="C248" i="3" s="1"/>
  <c r="E247" i="3"/>
  <c r="E248" i="3" s="1"/>
  <c r="G247" i="3"/>
  <c r="G248" i="3" s="1"/>
  <c r="I247" i="3"/>
  <c r="I248" i="3" s="1"/>
  <c r="K247" i="3"/>
  <c r="K248" i="3" s="1"/>
  <c r="M247" i="3"/>
  <c r="M248" i="3" s="1"/>
  <c r="O247" i="3"/>
  <c r="O248" i="3" s="1"/>
  <c r="Q247" i="3"/>
  <c r="Q248" i="3" s="1"/>
  <c r="S247" i="3"/>
  <c r="S248" i="3" s="1"/>
  <c r="C241" i="3"/>
  <c r="C244" i="3"/>
  <c r="C243" i="3"/>
  <c r="C242" i="3"/>
  <c r="C240" i="3"/>
  <c r="C239" i="3"/>
  <c r="C238" i="3"/>
  <c r="C237" i="3"/>
  <c r="I241" i="3"/>
  <c r="I244" i="3"/>
  <c r="I243" i="3"/>
  <c r="I242" i="3"/>
  <c r="I240" i="3"/>
  <c r="I239" i="3"/>
  <c r="I238" i="3"/>
  <c r="I237" i="3"/>
  <c r="O241" i="3"/>
  <c r="O244" i="3"/>
  <c r="O243" i="3"/>
  <c r="O242" i="3"/>
  <c r="O240" i="3"/>
  <c r="O239" i="3"/>
  <c r="O238" i="3"/>
  <c r="O237" i="3"/>
  <c r="C234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3" i="3"/>
  <c r="R234" i="3"/>
  <c r="Q233" i="3"/>
  <c r="P234" i="3"/>
  <c r="O233" i="3"/>
  <c r="N234" i="3"/>
  <c r="M233" i="3"/>
  <c r="L234" i="3"/>
  <c r="K233" i="3"/>
  <c r="J234" i="3"/>
  <c r="I233" i="3"/>
  <c r="H234" i="3"/>
  <c r="G233" i="3"/>
  <c r="F234" i="3"/>
  <c r="E233" i="3"/>
  <c r="D234" i="3"/>
  <c r="T233" i="3" l="1"/>
  <c r="D233" i="3"/>
  <c r="F233" i="3"/>
  <c r="H233" i="3"/>
  <c r="J233" i="3"/>
  <c r="L233" i="3"/>
  <c r="N233" i="3"/>
  <c r="P233" i="3"/>
  <c r="R233" i="3"/>
  <c r="E234" i="3"/>
  <c r="G234" i="3"/>
  <c r="I234" i="3"/>
  <c r="K234" i="3"/>
  <c r="M234" i="3"/>
  <c r="O234" i="3"/>
  <c r="Q234" i="3"/>
  <c r="S234" i="3"/>
  <c r="T23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4" i="3" l="1"/>
  <c r="U233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<sst xmlns="http://schemas.openxmlformats.org/spreadsheetml/2006/main" count="639" uniqueCount="312">
  <si>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</si>
  <si>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</si>
  <si>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</si>
  <si>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</si>
  <si>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</si>
  <si>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</si>
  <si>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</si>
  <si>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</si>
  <si>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</si>
  <si>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</si>
  <si>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</si>
  <si>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</si>
  <si>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</si>
  <si>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</si>
  <si>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</si>
  <si>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</si>
  <si>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</si>
  <si>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</si>
  <si>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</si>
  <si>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</si>
  <si>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</si>
  <si>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</si>
  <si>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</si>
  <si>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</si>
  <si>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</si>
  <si>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</si>
  <si>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</si>
  <si>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</si>
  <si>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</si>
  <si>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</si>
  <si>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</si>
  <si>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</si>
  <si>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</si>
  <si>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</si>
  <si>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</si>
  <si>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</si>
  <si>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</si>
  <si>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</si>
  <si>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</si>
  <si>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</si>
  <si>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</si>
  <si>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</si>
  <si>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</si>
  <si>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</si>
  <si>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</si>
  <si>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</si>
  <si>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</si>
  <si>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</si>
  <si>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</si>
  <si>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</si>
  <si>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</si>
  <si>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</si>
  <si>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</si>
  <si>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</si>
  <si>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</si>
  <si>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</si>
  <si>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</si>
  <si>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</si>
  <si>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</si>
  <si>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</si>
  <si>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</si>
  <si>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</si>
  <si>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</si>
  <si>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</si>
  <si>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</si>
  <si>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</si>
  <si>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</si>
  <si>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</si>
  <si>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</si>
  <si>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</si>
  <si>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</si>
  <si>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</si>
  <si>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</si>
  <si>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</si>
  <si>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</si>
  <si>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</si>
  <si>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</si>
  <si>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</si>
  <si>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</si>
  <si>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</si>
  <si>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</si>
  <si>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</si>
  <si>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</si>
  <si>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</si>
  <si>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</si>
  <si>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</si>
  <si>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</si>
  <si>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</si>
  <si>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</si>
  <si>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</si>
  <si>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</si>
  <si>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</si>
  <si>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</si>
  <si>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</si>
  <si>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</si>
  <si>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</si>
  <si>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</si>
  <si>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</si>
  <si>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</si>
  <si>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</si>
  <si>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</si>
  <si>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</si>
  <si>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</si>
  <si>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</si>
  <si>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</si>
  <si>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</si>
  <si>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</si>
  <si>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</si>
  <si>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</si>
  <si>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</si>
  <si>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</si>
  <si>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</si>
  <si>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</si>
  <si>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</si>
  <si>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</si>
  <si>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</si>
  <si>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</si>
  <si>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</si>
  <si>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</si>
  <si>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</si>
  <si>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</si>
  <si>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</si>
  <si>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</si>
  <si>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</si>
  <si>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</si>
  <si>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</si>
  <si>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</si>
  <si>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</si>
  <si>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</si>
  <si>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</si>
  <si>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</si>
  <si>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</si>
  <si>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</si>
  <si>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</si>
  <si>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</si>
  <si>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</si>
  <si>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</si>
  <si>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</si>
  <si>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</si>
  <si>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</si>
  <si>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</si>
  <si>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</si>
  <si>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</si>
  <si>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</si>
  <si>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</si>
  <si>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</si>
  <si>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</si>
  <si>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</si>
  <si>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</si>
  <si>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</si>
  <si>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</si>
  <si>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</si>
  <si>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</si>
  <si>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</si>
  <si>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</si>
  <si>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</si>
  <si>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</si>
  <si>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</si>
  <si>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</si>
  <si>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</si>
  <si>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</si>
  <si>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</si>
  <si>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</si>
  <si>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</si>
  <si>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</si>
  <si>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</si>
  <si>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</si>
  <si>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</si>
  <si>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</si>
  <si>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</si>
  <si>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</si>
  <si>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</si>
  <si>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</si>
  <si>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</si>
  <si>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</si>
  <si>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</si>
  <si>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</si>
  <si>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</si>
  <si>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</si>
  <si>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</si>
  <si>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</si>
  <si>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</si>
  <si>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</si>
  <si>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</si>
  <si>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</si>
  <si>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</si>
  <si>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</si>
  <si>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</si>
  <si>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</si>
  <si>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</si>
  <si>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</si>
  <si>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</si>
  <si>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</si>
  <si>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</si>
  <si>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</si>
  <si>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</si>
  <si>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</si>
  <si>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</si>
  <si>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</si>
  <si>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</si>
  <si>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</si>
  <si>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</si>
  <si>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</si>
  <si>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</si>
  <si>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</si>
  <si>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</si>
  <si>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</si>
  <si>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</si>
  <si>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</si>
  <si>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</si>
  <si>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</si>
  <si>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</si>
  <si>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</si>
  <si>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</si>
  <si>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</si>
  <si>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</si>
  <si>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</si>
  <si>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</si>
  <si>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</si>
  <si>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</si>
  <si>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</si>
  <si>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</si>
  <si>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</si>
  <si>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</si>
  <si>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</si>
  <si>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</si>
  <si>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</si>
  <si>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</si>
  <si>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</si>
  <si>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</si>
  <si>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</si>
  <si>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</si>
  <si>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</si>
  <si>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</si>
  <si>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</si>
  <si>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</si>
  <si>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</si>
  <si>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</si>
  <si>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</si>
  <si>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</si>
  <si>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</si>
  <si>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</si>
  <si>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</si>
  <si>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</si>
  <si>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</si>
  <si>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</si>
  <si>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</si>
  <si>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</si>
  <si>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</si>
  <si>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</si>
  <si>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</si>
  <si>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</si>
  <si>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</si>
  <si>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</si>
  <si>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</si>
  <si>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</si>
  <si>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</si>
  <si>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</si>
  <si>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</si>
  <si>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</si>
  <si>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</si>
  <si>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</si>
  <si>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</si>
  <si>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</si>
  <si>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</si>
  <si>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</si>
  <si>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</si>
  <si>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</si>
  <si>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</si>
  <si>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</si>
  <si>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</si>
  <si>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</si>
  <si>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</si>
  <si>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</si>
  <si>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</si>
  <si>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</si>
  <si>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</si>
  <si>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</si>
  <si>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</si>
  <si>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</si>
  <si>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</si>
  <si>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</si>
  <si>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</si>
  <si>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</si>
  <si>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</si>
  <si>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</si>
  <si>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</si>
  <si>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</si>
  <si>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</si>
  <si>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</si>
  <si>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</si>
  <si>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</si>
  <si>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</si>
  <si>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</si>
  <si>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</si>
  <si>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</si>
  <si>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</si>
  <si>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</si>
  <si>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</si>
  <si>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</si>
  <si>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</si>
  <si>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</si>
  <si>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</si>
  <si>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</si>
  <si>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</si>
  <si>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2020년 6월 건설수주액분석</t>
    <phoneticPr fontId="13" type="noConversion"/>
  </si>
  <si>
    <t>2020. 6</t>
    <phoneticPr fontId="13" type="noConversion"/>
  </si>
  <si>
    <t>연도별 6월 누계수주액 분석</t>
    <phoneticPr fontId="13" type="noConversion"/>
  </si>
  <si>
    <t>20.6월누적</t>
    <phoneticPr fontId="12" type="noConversion"/>
  </si>
  <si>
    <t>19.6월 누적</t>
    <phoneticPr fontId="12" type="noConversion"/>
  </si>
  <si>
    <t>18.6월 누적</t>
    <phoneticPr fontId="12" type="noConversion"/>
  </si>
  <si>
    <t>2020.2분기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</si>
</sst>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8" borderId="67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17" fillId="11" borderId="80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0"/>
  <sheetViews>
    <sheetView tabSelected="1" zoomScaleNormal="100" zoomScaleSheetLayoutView="70" workbookViewId="0">
      <pane ySplit="5" topLeftCell="A6" activePane="bottomLeft" state="frozen"/>
      <selection pane="bottomLeft" activeCell="L230" sqref="L23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8" t="s">
        <v>305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5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6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7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56" customFormat="1" ht="18" hidden="1" customHeight="1">
      <c r="A185" s="463" t="s">
        <v>203</v>
      </c>
      <c r="B185" s="159">
        <v>93467</v>
      </c>
      <c r="C185" s="159">
        <v>17077</v>
      </c>
      <c r="D185" s="159">
        <v>8826</v>
      </c>
      <c r="E185" s="159">
        <v>781</v>
      </c>
      <c r="F185" s="159">
        <v>8251</v>
      </c>
      <c r="G185" s="159">
        <v>1738</v>
      </c>
      <c r="H185" s="159">
        <v>6513</v>
      </c>
      <c r="I185" s="159">
        <v>76390</v>
      </c>
      <c r="J185" s="159">
        <v>11618</v>
      </c>
      <c r="K185" s="159">
        <v>6724</v>
      </c>
      <c r="L185" s="159">
        <v>64772</v>
      </c>
      <c r="M185" s="159">
        <v>26561</v>
      </c>
      <c r="N185" s="159">
        <v>38211</v>
      </c>
      <c r="O185" s="159">
        <v>20444</v>
      </c>
      <c r="P185" s="159">
        <v>7505</v>
      </c>
      <c r="Q185" s="159">
        <v>73023</v>
      </c>
      <c r="R185" s="159">
        <v>28298</v>
      </c>
      <c r="S185" s="289">
        <v>44724</v>
      </c>
      <c r="T185" s="171"/>
      <c r="U185" s="169"/>
      <c r="Y185" s="163"/>
    </row>
    <row r="186" spans="1:25" s="453" customFormat="1" ht="18" hidden="1" customHeight="1">
      <c r="A186" s="469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70"/>
      <c r="U186" s="471"/>
      <c r="Y186" s="454"/>
    </row>
    <row r="187" spans="1:25" s="466" customFormat="1" ht="18" hidden="1" customHeight="1">
      <c r="A187" s="472" t="s">
        <v>205</v>
      </c>
      <c r="B187" s="392">
        <v>225135</v>
      </c>
      <c r="C187" s="392">
        <v>102985</v>
      </c>
      <c r="D187" s="392">
        <v>47100</v>
      </c>
      <c r="E187" s="392">
        <v>946</v>
      </c>
      <c r="F187" s="392">
        <v>55885</v>
      </c>
      <c r="G187" s="392">
        <v>34500</v>
      </c>
      <c r="H187" s="392">
        <v>21385</v>
      </c>
      <c r="I187" s="392">
        <v>122150</v>
      </c>
      <c r="J187" s="392">
        <v>11596</v>
      </c>
      <c r="K187" s="392">
        <v>8066</v>
      </c>
      <c r="L187" s="392">
        <v>110554</v>
      </c>
      <c r="M187" s="392">
        <v>73397</v>
      </c>
      <c r="N187" s="392">
        <v>37156</v>
      </c>
      <c r="O187" s="392">
        <v>58696</v>
      </c>
      <c r="P187" s="392">
        <v>9012</v>
      </c>
      <c r="Q187" s="392">
        <v>166439</v>
      </c>
      <c r="R187" s="392">
        <v>107897</v>
      </c>
      <c r="S187" s="473">
        <v>58541</v>
      </c>
      <c r="T187" s="464"/>
      <c r="U187" s="465"/>
      <c r="Y187" s="467"/>
    </row>
    <row r="188" spans="1:25" s="156" customFormat="1" ht="18" customHeight="1" thickTop="1">
      <c r="A188" s="295" t="s">
        <v>206</v>
      </c>
      <c r="B188" s="180">
        <f>SUM(B176:B187)</f>
        <v>1605282.3980231523</v>
      </c>
      <c r="C188" s="180">
        <f t="shared" ref="C188:S188" si="9">SUM(C176:C187)</f>
        <v>472037.2</v>
      </c>
      <c r="D188" s="180">
        <f t="shared" si="9"/>
        <v>275295.49</v>
      </c>
      <c r="E188" s="180">
        <f t="shared" si="9"/>
        <v>11275.25</v>
      </c>
      <c r="F188" s="180">
        <f t="shared" si="9"/>
        <v>196740.71</v>
      </c>
      <c r="G188" s="180">
        <f t="shared" si="9"/>
        <v>87049.9</v>
      </c>
      <c r="H188" s="180">
        <f t="shared" si="9"/>
        <v>109691.81</v>
      </c>
      <c r="I188" s="180">
        <f t="shared" si="9"/>
        <v>1133246.1980231523</v>
      </c>
      <c r="J188" s="180">
        <f t="shared" si="9"/>
        <v>145822.27090760416</v>
      </c>
      <c r="K188" s="180">
        <f t="shared" si="9"/>
        <v>57798.9</v>
      </c>
      <c r="L188" s="180">
        <f t="shared" si="9"/>
        <v>987422.92711554817</v>
      </c>
      <c r="M188" s="180">
        <f t="shared" si="9"/>
        <v>597694.1304445453</v>
      </c>
      <c r="N188" s="180">
        <f t="shared" si="9"/>
        <v>389726.79667100287</v>
      </c>
      <c r="O188" s="180">
        <f t="shared" si="9"/>
        <v>421117.5537923479</v>
      </c>
      <c r="P188" s="180">
        <f t="shared" si="9"/>
        <v>69074.779811583052</v>
      </c>
      <c r="Q188" s="180">
        <f t="shared" si="9"/>
        <v>1184164.5208051433</v>
      </c>
      <c r="R188" s="180">
        <f t="shared" si="9"/>
        <v>684742.51619562437</v>
      </c>
      <c r="S188" s="296">
        <f t="shared" si="9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49" customFormat="1" ht="18" customHeight="1">
      <c r="A194" s="485" t="s">
        <v>212</v>
      </c>
      <c r="B194" s="392">
        <f>C194+I194</f>
        <v>125520.68449638804</v>
      </c>
      <c r="C194" s="392">
        <v>34956.81</v>
      </c>
      <c r="D194" s="392">
        <v>18545.63</v>
      </c>
      <c r="E194" s="392">
        <v>840.75</v>
      </c>
      <c r="F194" s="392">
        <v>16411.18</v>
      </c>
      <c r="G194" s="392">
        <v>8850.34</v>
      </c>
      <c r="H194" s="392">
        <v>7560.84</v>
      </c>
      <c r="I194" s="392">
        <v>90563.874496388045</v>
      </c>
      <c r="J194" s="392">
        <v>13832.854750144281</v>
      </c>
      <c r="K194" s="392">
        <v>5544.88</v>
      </c>
      <c r="L194" s="392">
        <v>76731.019746243765</v>
      </c>
      <c r="M194" s="392">
        <v>40301.278693442997</v>
      </c>
      <c r="N194" s="392">
        <v>36429.741052800768</v>
      </c>
      <c r="O194" s="392">
        <f>D194+J194</f>
        <v>32378.484750144282</v>
      </c>
      <c r="P194" s="392">
        <f>E194+K194</f>
        <v>6385.63</v>
      </c>
      <c r="Q194" s="392">
        <f>F194+L194</f>
        <v>93142.199746243772</v>
      </c>
      <c r="R194" s="392">
        <f>G194+M194</f>
        <v>49151.618693443001</v>
      </c>
      <c r="S194" s="473">
        <f>H194+N194</f>
        <v>43990.581052800771</v>
      </c>
      <c r="T194" s="423">
        <f t="shared" ref="T194:U194" si="10">I194+O194</f>
        <v>122942.35924653233</v>
      </c>
      <c r="U194" s="392">
        <f t="shared" si="10"/>
        <v>20218.484750144282</v>
      </c>
      <c r="Y194" s="150"/>
    </row>
    <row r="195" spans="1:25" s="156" customFormat="1" ht="18" customHeight="1">
      <c r="A195" s="426" t="s">
        <v>213</v>
      </c>
      <c r="B195" s="161">
        <f>C195+I195</f>
        <v>125385.9240058673</v>
      </c>
      <c r="C195" s="161">
        <v>27410.32</v>
      </c>
      <c r="D195" s="427">
        <v>15258.62</v>
      </c>
      <c r="E195" s="427">
        <v>110.38</v>
      </c>
      <c r="F195" s="161">
        <v>12151.7</v>
      </c>
      <c r="G195" s="427">
        <v>4358.1000000000004</v>
      </c>
      <c r="H195" s="427">
        <v>7793.6</v>
      </c>
      <c r="I195" s="161">
        <v>97975.604005867295</v>
      </c>
      <c r="J195" s="427">
        <v>33823.235223295844</v>
      </c>
      <c r="K195" s="427">
        <v>1482.41</v>
      </c>
      <c r="L195" s="427">
        <v>64152.368782571451</v>
      </c>
      <c r="M195" s="427">
        <v>29999.658918388057</v>
      </c>
      <c r="N195" s="427">
        <v>34152.709864183395</v>
      </c>
      <c r="O195" s="427">
        <v>49081.855223295846</v>
      </c>
      <c r="P195" s="427">
        <v>1592.79</v>
      </c>
      <c r="Q195" s="427">
        <v>76304.068782571456</v>
      </c>
      <c r="R195" s="427">
        <v>34357.758918388055</v>
      </c>
      <c r="S195" s="428">
        <v>41946.309864183393</v>
      </c>
      <c r="T195" s="352"/>
      <c r="U195" s="159"/>
      <c r="Y195" s="163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customHeight="1">
      <c r="A197" s="426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8">
        <v>35499</v>
      </c>
      <c r="T197" s="352"/>
      <c r="U197" s="159"/>
      <c r="Y197" s="163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>SUM(B189:B200)</f>
        <v>1545277.0066684473</v>
      </c>
      <c r="C201" s="402">
        <f t="shared" ref="C201:S201" si="11">SUM(C189:C200)</f>
        <v>423447.34</v>
      </c>
      <c r="D201" s="402">
        <f t="shared" si="11"/>
        <v>249344.9</v>
      </c>
      <c r="E201" s="402">
        <f t="shared" si="11"/>
        <v>7108.51</v>
      </c>
      <c r="F201" s="402">
        <f t="shared" si="11"/>
        <v>174101.44</v>
      </c>
      <c r="G201" s="402">
        <f t="shared" si="11"/>
        <v>80922.070000000007</v>
      </c>
      <c r="H201" s="402">
        <f t="shared" si="11"/>
        <v>93177.37000000001</v>
      </c>
      <c r="I201" s="402">
        <f t="shared" si="11"/>
        <v>1121831.6666684472</v>
      </c>
      <c r="J201" s="402">
        <f t="shared" si="11"/>
        <v>214572.45329865726</v>
      </c>
      <c r="K201" s="402">
        <f t="shared" si="11"/>
        <v>76559.179999999993</v>
      </c>
      <c r="L201" s="402">
        <f t="shared" si="11"/>
        <v>907259.21336979</v>
      </c>
      <c r="M201" s="402">
        <f t="shared" si="11"/>
        <v>484034.39366432128</v>
      </c>
      <c r="N201" s="402">
        <f t="shared" si="11"/>
        <v>423225.81970546866</v>
      </c>
      <c r="O201" s="402">
        <f t="shared" si="11"/>
        <v>463918.35329865728</v>
      </c>
      <c r="P201" s="402">
        <f t="shared" si="11"/>
        <v>83666.69</v>
      </c>
      <c r="Q201" s="402">
        <f t="shared" si="11"/>
        <v>1081359.6533697899</v>
      </c>
      <c r="R201" s="402">
        <f t="shared" si="11"/>
        <v>564957.46366432135</v>
      </c>
      <c r="S201" s="407">
        <f t="shared" si="11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9">
        <v>38233</v>
      </c>
      <c r="T206" s="376"/>
      <c r="U206" s="377"/>
      <c r="Y206" s="163"/>
    </row>
    <row r="207" spans="1:25" s="149" customFormat="1" ht="18" customHeight="1">
      <c r="A207" s="487" t="s">
        <v>225</v>
      </c>
      <c r="B207" s="447">
        <v>128926.25406726528</v>
      </c>
      <c r="C207" s="488">
        <v>34546</v>
      </c>
      <c r="D207" s="488">
        <v>23066.1</v>
      </c>
      <c r="E207" s="488">
        <v>537.94000000000005</v>
      </c>
      <c r="F207" s="488">
        <v>11479.9</v>
      </c>
      <c r="G207" s="488">
        <v>2237.1999999999998</v>
      </c>
      <c r="H207" s="488">
        <v>9242.7000000000007</v>
      </c>
      <c r="I207" s="488">
        <v>94380.254067265283</v>
      </c>
      <c r="J207" s="488">
        <v>12010.710843488983</v>
      </c>
      <c r="K207" s="488">
        <v>8318.85</v>
      </c>
      <c r="L207" s="488">
        <v>82369.543223776302</v>
      </c>
      <c r="M207" s="488">
        <v>41087.409653282397</v>
      </c>
      <c r="N207" s="488">
        <v>41282.133570493897</v>
      </c>
      <c r="O207" s="488">
        <v>35076.810843488987</v>
      </c>
      <c r="P207" s="488">
        <v>8856.7900000000009</v>
      </c>
      <c r="Q207" s="488">
        <v>93849.443223776296</v>
      </c>
      <c r="R207" s="488">
        <v>43324.609653282401</v>
      </c>
      <c r="S207" s="489">
        <v>50524.833570493895</v>
      </c>
      <c r="T207" s="468"/>
      <c r="U207" s="447"/>
      <c r="Y207" s="150"/>
    </row>
    <row r="208" spans="1:25" s="354" customFormat="1" ht="18" customHeight="1">
      <c r="A208" s="430" t="s">
        <v>226</v>
      </c>
      <c r="B208" s="399">
        <v>103291.68269506968</v>
      </c>
      <c r="C208" s="400">
        <v>26836.94</v>
      </c>
      <c r="D208" s="400">
        <v>12674.39</v>
      </c>
      <c r="E208" s="400">
        <v>598.71</v>
      </c>
      <c r="F208" s="400">
        <v>14162.55</v>
      </c>
      <c r="G208" s="400">
        <v>6054.9</v>
      </c>
      <c r="H208" s="400">
        <v>8107.65</v>
      </c>
      <c r="I208" s="400">
        <v>76454.742695069697</v>
      </c>
      <c r="J208" s="400">
        <v>8362.2768959554778</v>
      </c>
      <c r="K208" s="400">
        <v>2531.02</v>
      </c>
      <c r="L208" s="400">
        <v>68092.465799114216</v>
      </c>
      <c r="M208" s="400">
        <v>30521.842459997089</v>
      </c>
      <c r="N208" s="400">
        <v>37570.623339117126</v>
      </c>
      <c r="O208" s="400">
        <v>21036.666895955481</v>
      </c>
      <c r="P208" s="400">
        <v>3129.73</v>
      </c>
      <c r="Q208" s="400">
        <v>82255.015799114219</v>
      </c>
      <c r="R208" s="400">
        <v>36576.742459997091</v>
      </c>
      <c r="S208" s="401">
        <v>45678.273339117135</v>
      </c>
      <c r="T208" s="398"/>
      <c r="U208" s="399"/>
      <c r="Y208" s="355"/>
    </row>
    <row r="209" spans="1:25" s="156" customFormat="1" ht="18" customHeight="1">
      <c r="A209" s="432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9">
        <v>30636.430807665191</v>
      </c>
      <c r="T209" s="376"/>
      <c r="U209" s="377"/>
      <c r="Y209" s="163"/>
    </row>
    <row r="210" spans="1:25" s="156" customFormat="1" ht="18" customHeight="1">
      <c r="A210" s="432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9">
        <v>42764</v>
      </c>
      <c r="T210" s="376"/>
      <c r="U210" s="377"/>
      <c r="Y210" s="163"/>
    </row>
    <row r="211" spans="1:25" s="156" customFormat="1" ht="18" customHeight="1">
      <c r="A211" s="432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9">
        <v>50160.152057298903</v>
      </c>
      <c r="T211" s="376"/>
      <c r="U211" s="377"/>
      <c r="Y211" s="163"/>
    </row>
    <row r="212" spans="1:25" s="156" customFormat="1" ht="18" customHeight="1">
      <c r="A212" s="432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9">
        <v>53938</v>
      </c>
      <c r="T212" s="376"/>
      <c r="U212" s="377"/>
      <c r="Y212" s="163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2">SUM(C202:C213)</f>
        <v>480692.02</v>
      </c>
      <c r="D214" s="402">
        <f t="shared" si="12"/>
        <v>280636.25</v>
      </c>
      <c r="E214" s="402">
        <f t="shared" si="12"/>
        <v>18629.843985589439</v>
      </c>
      <c r="F214" s="402">
        <f t="shared" si="12"/>
        <v>200054.77</v>
      </c>
      <c r="G214" s="402">
        <f t="shared" si="12"/>
        <v>87873.78</v>
      </c>
      <c r="H214" s="402">
        <f t="shared" si="12"/>
        <v>112180.98999999999</v>
      </c>
      <c r="I214" s="402">
        <f t="shared" si="12"/>
        <v>1179661.0092158145</v>
      </c>
      <c r="J214" s="402">
        <f t="shared" si="12"/>
        <v>214173.51482243085</v>
      </c>
      <c r="K214" s="402">
        <f t="shared" si="12"/>
        <v>76060.823985589435</v>
      </c>
      <c r="L214" s="402">
        <f t="shared" si="12"/>
        <v>965485.49439338327</v>
      </c>
      <c r="M214" s="402">
        <f t="shared" si="12"/>
        <v>566416.03147409239</v>
      </c>
      <c r="N214" s="402">
        <f t="shared" si="12"/>
        <v>399069.24715509161</v>
      </c>
      <c r="O214" s="402">
        <f t="shared" si="12"/>
        <v>494810.76482243085</v>
      </c>
      <c r="P214" s="402">
        <f t="shared" si="12"/>
        <v>94688.667971178889</v>
      </c>
      <c r="Q214" s="402">
        <f t="shared" si="12"/>
        <v>1165542.2643933834</v>
      </c>
      <c r="R214" s="402">
        <f t="shared" si="12"/>
        <v>654290.81147409242</v>
      </c>
      <c r="S214" s="407">
        <f t="shared" si="12"/>
        <v>511250.45291929098</v>
      </c>
      <c r="T214" s="486">
        <f t="shared" si="12"/>
        <v>0</v>
      </c>
      <c r="U214" s="402">
        <f t="shared" si="12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90">
        <v>24012.86</v>
      </c>
      <c r="D218" s="490">
        <v>15447.48</v>
      </c>
      <c r="E218" s="490">
        <v>1357.69</v>
      </c>
      <c r="F218" s="490">
        <v>8565.3799999999992</v>
      </c>
      <c r="G218" s="490">
        <v>2156.36</v>
      </c>
      <c r="H218" s="490">
        <v>6409.02</v>
      </c>
      <c r="I218" s="490">
        <v>72256.896505826706</v>
      </c>
      <c r="J218" s="490">
        <v>4197.1797522618936</v>
      </c>
      <c r="K218" s="49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502" customFormat="1" ht="18" customHeight="1">
      <c r="A219" s="432" t="s">
        <v>304</v>
      </c>
      <c r="B219" s="497">
        <v>153019.22476222855</v>
      </c>
      <c r="C219" s="498">
        <v>28120.44</v>
      </c>
      <c r="D219" s="498">
        <v>18857.5</v>
      </c>
      <c r="E219" s="498">
        <v>3271.77</v>
      </c>
      <c r="F219" s="498">
        <v>9262.94</v>
      </c>
      <c r="G219" s="498">
        <v>2130.4299999999998</v>
      </c>
      <c r="H219" s="498">
        <v>7132.51</v>
      </c>
      <c r="I219" s="498">
        <v>124898.78476222856</v>
      </c>
      <c r="J219" s="498">
        <v>8766.7843607673203</v>
      </c>
      <c r="K219" s="498">
        <v>6299.64</v>
      </c>
      <c r="L219" s="499">
        <v>116132.00040146124</v>
      </c>
      <c r="M219" s="499">
        <v>88818.199825997348</v>
      </c>
      <c r="N219" s="499">
        <v>27313.80057546388</v>
      </c>
      <c r="O219" s="499">
        <v>27624.284360767324</v>
      </c>
      <c r="P219" s="499">
        <v>9571.41</v>
      </c>
      <c r="Q219" s="499">
        <v>125394.94040146124</v>
      </c>
      <c r="R219" s="499">
        <v>90948.629825997356</v>
      </c>
      <c r="S219" s="500">
        <v>34446.310575463882</v>
      </c>
      <c r="T219" s="501"/>
      <c r="U219" s="497"/>
      <c r="Y219" s="503"/>
    </row>
    <row r="220" spans="1:25" s="495" customFormat="1" ht="18" customHeight="1">
      <c r="A220" s="425" t="s">
        <v>306</v>
      </c>
      <c r="B220" s="491">
        <v>214570.34888169545</v>
      </c>
      <c r="C220" s="492">
        <v>57032.15</v>
      </c>
      <c r="D220" s="492">
        <v>35430.339999999997</v>
      </c>
      <c r="E220" s="492">
        <v>1301.96</v>
      </c>
      <c r="F220" s="492">
        <v>21601.81</v>
      </c>
      <c r="G220" s="492">
        <v>3131.04</v>
      </c>
      <c r="H220" s="492">
        <v>18470.77</v>
      </c>
      <c r="I220" s="492">
        <v>157538.19888169543</v>
      </c>
      <c r="J220" s="492">
        <v>10989.82408578954</v>
      </c>
      <c r="K220" s="492">
        <v>9127.68</v>
      </c>
      <c r="L220" s="493">
        <v>146548.3747959059</v>
      </c>
      <c r="M220" s="493">
        <v>88023.824362438216</v>
      </c>
      <c r="N220" s="493">
        <v>58524.550433467703</v>
      </c>
      <c r="O220" s="493">
        <v>46420.16408578954</v>
      </c>
      <c r="P220" s="493">
        <v>10429.64</v>
      </c>
      <c r="Q220" s="493">
        <v>168150.18479590592</v>
      </c>
      <c r="R220" s="493">
        <v>91154.864362438209</v>
      </c>
      <c r="S220" s="504">
        <v>76995.320433467699</v>
      </c>
      <c r="T220" s="494"/>
      <c r="U220" s="491"/>
      <c r="Y220" s="496"/>
    </row>
    <row r="221" spans="1:25" s="181" customFormat="1" ht="18" customHeight="1">
      <c r="A221" s="362" t="s">
        <v>155</v>
      </c>
      <c r="B221" s="363">
        <f>(B220-B219)/B219*100</f>
        <v>40.224438605743252</v>
      </c>
      <c r="C221" s="363">
        <f t="shared" ref="C221:S221" si="13">(C220-C219)/C219*100</f>
        <v>102.81386066505362</v>
      </c>
      <c r="D221" s="363">
        <f t="shared" si="13"/>
        <v>87.884608246055933</v>
      </c>
      <c r="E221" s="363">
        <f t="shared" si="13"/>
        <v>-60.206249216784805</v>
      </c>
      <c r="F221" s="363">
        <f t="shared" si="13"/>
        <v>133.20684361552594</v>
      </c>
      <c r="G221" s="363">
        <f t="shared" si="13"/>
        <v>46.967513600540741</v>
      </c>
      <c r="H221" s="363">
        <f t="shared" si="13"/>
        <v>158.96591802885661</v>
      </c>
      <c r="I221" s="363">
        <f t="shared" si="13"/>
        <v>26.13269150825041</v>
      </c>
      <c r="J221" s="363">
        <f t="shared" si="13"/>
        <v>25.357527156372829</v>
      </c>
      <c r="K221" s="363">
        <f t="shared" si="13"/>
        <v>44.89208907175648</v>
      </c>
      <c r="L221" s="363">
        <f t="shared" si="13"/>
        <v>26.191208529343431</v>
      </c>
      <c r="M221" s="363">
        <f t="shared" si="13"/>
        <v>-0.89438365685792276</v>
      </c>
      <c r="N221" s="363">
        <f t="shared" si="13"/>
        <v>114.26732714026106</v>
      </c>
      <c r="O221" s="363">
        <f t="shared" si="13"/>
        <v>68.041146259399852</v>
      </c>
      <c r="P221" s="363">
        <f t="shared" si="13"/>
        <v>8.9665994874318358</v>
      </c>
      <c r="Q221" s="363">
        <f t="shared" si="13"/>
        <v>34.096466936832208</v>
      </c>
      <c r="R221" s="363">
        <f t="shared" si="13"/>
        <v>0.22675936606787933</v>
      </c>
      <c r="S221" s="363">
        <f t="shared" si="13"/>
        <v>123.52269124668315</v>
      </c>
      <c r="T221" s="363" t="e">
        <f t="shared" ref="C221:U221" si="14">(T219-T218)/T218*100</f>
        <v>#DIV/0!</v>
      </c>
      <c r="U221" s="363" t="e">
        <f t="shared" si="14"/>
        <v>#DIV/0!</v>
      </c>
    </row>
    <row r="222" spans="1:25" s="182" customFormat="1" ht="18" customHeight="1">
      <c r="A222" s="298" t="s">
        <v>156</v>
      </c>
      <c r="B222" s="418">
        <f>(B220-B207)/B207*100</f>
        <v>66.428746754518045</v>
      </c>
      <c r="C222" s="418">
        <f t="shared" ref="C222:S222" si="15">(C220-C207)/C207*100</f>
        <v>65.090459098014236</v>
      </c>
      <c r="D222" s="418">
        <f t="shared" si="15"/>
        <v>53.603513381109067</v>
      </c>
      <c r="E222" s="418">
        <f t="shared" si="15"/>
        <v>142.02699185782799</v>
      </c>
      <c r="F222" s="418">
        <f t="shared" si="15"/>
        <v>88.170715772785485</v>
      </c>
      <c r="G222" s="418">
        <f t="shared" si="15"/>
        <v>39.953513320221717</v>
      </c>
      <c r="H222" s="418">
        <f t="shared" si="15"/>
        <v>99.841712919385017</v>
      </c>
      <c r="I222" s="418">
        <f t="shared" si="15"/>
        <v>66.918600123090528</v>
      </c>
      <c r="J222" s="418">
        <f t="shared" si="15"/>
        <v>-8.4998029758818738</v>
      </c>
      <c r="K222" s="418">
        <f t="shared" si="15"/>
        <v>9.7228583277736682</v>
      </c>
      <c r="L222" s="418">
        <f t="shared" si="15"/>
        <v>77.915730815421242</v>
      </c>
      <c r="M222" s="418">
        <f t="shared" si="15"/>
        <v>114.23551668316514</v>
      </c>
      <c r="N222" s="418">
        <f t="shared" si="15"/>
        <v>41.76726194039955</v>
      </c>
      <c r="O222" s="418">
        <f t="shared" si="15"/>
        <v>32.338610522245133</v>
      </c>
      <c r="P222" s="418">
        <f t="shared" si="15"/>
        <v>17.758691354316838</v>
      </c>
      <c r="Q222" s="418">
        <f t="shared" si="15"/>
        <v>79.170146374726599</v>
      </c>
      <c r="R222" s="418">
        <f t="shared" si="15"/>
        <v>110.39973606670925</v>
      </c>
      <c r="S222" s="418">
        <f t="shared" si="15"/>
        <v>52.391042171452817</v>
      </c>
      <c r="T222" s="418" t="e">
        <f t="shared" ref="C222:U222" si="16">(T219-T206)/T206*100</f>
        <v>#DIV/0!</v>
      </c>
      <c r="U222" s="418" t="e">
        <f t="shared" si="16"/>
        <v>#DIV/0!</v>
      </c>
    </row>
    <row r="223" spans="1:25" s="181" customFormat="1" ht="18" customHeight="1" thickBot="1">
      <c r="A223" s="299" t="s">
        <v>295</v>
      </c>
      <c r="B223" s="422">
        <f>(B220-B194)/B194*100</f>
        <v>70.944215085020417</v>
      </c>
      <c r="C223" s="422">
        <f t="shared" ref="C223:S223" si="17">(C220-C194)/C194*100</f>
        <v>63.150327504140122</v>
      </c>
      <c r="D223" s="422">
        <f t="shared" si="17"/>
        <v>91.044143552955575</v>
      </c>
      <c r="E223" s="422">
        <f t="shared" si="17"/>
        <v>54.856972940826644</v>
      </c>
      <c r="F223" s="422">
        <f t="shared" si="17"/>
        <v>31.628621464148228</v>
      </c>
      <c r="G223" s="422">
        <f t="shared" si="17"/>
        <v>-64.622376089506162</v>
      </c>
      <c r="H223" s="422">
        <f t="shared" si="17"/>
        <v>144.29521058506728</v>
      </c>
      <c r="I223" s="422">
        <f t="shared" si="17"/>
        <v>73.952582923093161</v>
      </c>
      <c r="J223" s="422">
        <f t="shared" si="17"/>
        <v>-20.552739949250803</v>
      </c>
      <c r="K223" s="422">
        <f t="shared" si="17"/>
        <v>64.61456334492361</v>
      </c>
      <c r="L223" s="422">
        <f t="shared" si="17"/>
        <v>90.989739587137336</v>
      </c>
      <c r="M223" s="422">
        <f t="shared" si="17"/>
        <v>118.41447025044309</v>
      </c>
      <c r="N223" s="422">
        <f t="shared" si="17"/>
        <v>60.650470582931185</v>
      </c>
      <c r="O223" s="422">
        <f t="shared" si="17"/>
        <v>43.367314573245089</v>
      </c>
      <c r="P223" s="422">
        <f t="shared" si="17"/>
        <v>63.329851557324787</v>
      </c>
      <c r="Q223" s="422">
        <f t="shared" si="17"/>
        <v>80.530613678884109</v>
      </c>
      <c r="R223" s="422">
        <f t="shared" si="17"/>
        <v>85.456485026399733</v>
      </c>
      <c r="S223" s="422">
        <f t="shared" si="17"/>
        <v>75.026832087196539</v>
      </c>
      <c r="T223" s="422" t="e">
        <f t="shared" ref="C223:U223" si="18">(T219-T193)/T193*100</f>
        <v>#DIV/0!</v>
      </c>
      <c r="U223" s="422" t="e">
        <f t="shared" si="18"/>
        <v>#DIV/0!</v>
      </c>
    </row>
    <row r="224" spans="1:25" s="181" customFormat="1" ht="5.25" customHeight="1">
      <c r="A224" s="184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</row>
    <row r="225" spans="1:21" s="186" customFormat="1" ht="22.5" customHeight="1">
      <c r="A225" s="509" t="s">
        <v>307</v>
      </c>
      <c r="B225" s="509"/>
      <c r="C225" s="509"/>
      <c r="D225" s="509"/>
      <c r="E225" s="509"/>
      <c r="F225" s="509"/>
      <c r="G225" s="509"/>
      <c r="H225" s="509"/>
      <c r="I225" s="509"/>
      <c r="J225" s="509"/>
      <c r="K225" s="509"/>
      <c r="L225" s="509"/>
      <c r="M225" s="509"/>
      <c r="N225" s="509"/>
      <c r="O225" s="509"/>
      <c r="P225" s="509"/>
      <c r="Q225" s="509"/>
      <c r="R225" s="509"/>
      <c r="S225" s="509"/>
      <c r="U225" s="187"/>
    </row>
    <row r="226" spans="1:21" s="188" customFormat="1" ht="11.25" customHeight="1">
      <c r="A226" s="5" t="s">
        <v>65</v>
      </c>
      <c r="B226" s="6" t="s">
        <v>0</v>
      </c>
      <c r="C226" s="302" t="s">
        <v>1</v>
      </c>
      <c r="D226" s="302"/>
      <c r="E226" s="302"/>
      <c r="F226" s="302"/>
      <c r="G226" s="302"/>
      <c r="H226" s="303"/>
      <c r="I226" s="313" t="s">
        <v>2</v>
      </c>
      <c r="J226" s="313"/>
      <c r="K226" s="313"/>
      <c r="L226" s="313"/>
      <c r="M226" s="313"/>
      <c r="N226" s="341"/>
      <c r="O226" s="325" t="s">
        <v>3</v>
      </c>
      <c r="P226" s="325"/>
      <c r="Q226" s="326" t="s">
        <v>4</v>
      </c>
      <c r="R226" s="325"/>
      <c r="S226" s="327"/>
      <c r="U226" s="189"/>
    </row>
    <row r="227" spans="1:21" s="188" customFormat="1" ht="11.25" customHeight="1">
      <c r="A227" s="7"/>
      <c r="B227" s="8"/>
      <c r="C227" s="336"/>
      <c r="D227" s="305" t="s">
        <v>3</v>
      </c>
      <c r="E227" s="306"/>
      <c r="F227" s="305" t="s">
        <v>4</v>
      </c>
      <c r="G227" s="302"/>
      <c r="H227" s="303"/>
      <c r="I227" s="315"/>
      <c r="J227" s="316" t="s">
        <v>3</v>
      </c>
      <c r="K227" s="317"/>
      <c r="L227" s="318" t="s">
        <v>4</v>
      </c>
      <c r="M227" s="313"/>
      <c r="N227" s="314"/>
      <c r="O227" s="343"/>
      <c r="P227" s="344"/>
      <c r="Q227" s="345"/>
      <c r="R227" s="343"/>
      <c r="S227" s="346"/>
      <c r="U227" s="189"/>
    </row>
    <row r="228" spans="1:21" s="190" customFormat="1" ht="11.25" customHeight="1" thickBot="1">
      <c r="A228" s="7"/>
      <c r="B228" s="8"/>
      <c r="C228" s="336"/>
      <c r="D228" s="337"/>
      <c r="E228" s="338" t="s">
        <v>66</v>
      </c>
      <c r="F228" s="339"/>
      <c r="G228" s="340" t="s">
        <v>5</v>
      </c>
      <c r="H228" s="303" t="s">
        <v>6</v>
      </c>
      <c r="I228" s="315"/>
      <c r="J228" s="334"/>
      <c r="K228" s="318" t="s">
        <v>66</v>
      </c>
      <c r="L228" s="342"/>
      <c r="M228" s="335" t="s">
        <v>5</v>
      </c>
      <c r="N228" s="314" t="s">
        <v>6</v>
      </c>
      <c r="O228" s="346"/>
      <c r="P228" s="326" t="s">
        <v>66</v>
      </c>
      <c r="Q228" s="345"/>
      <c r="R228" s="347" t="s">
        <v>5</v>
      </c>
      <c r="S228" s="327" t="s">
        <v>6</v>
      </c>
      <c r="U228" s="191"/>
    </row>
    <row r="229" spans="1:21" ht="18" thickTop="1">
      <c r="A229" s="192" t="s">
        <v>308</v>
      </c>
      <c r="B229" s="193">
        <f>SUM(B215:B220)</f>
        <v>827183.91499729292</v>
      </c>
      <c r="C229" s="419">
        <f t="shared" ref="C229:S229" si="19">SUM(C215:C220)</f>
        <v>210248.07</v>
      </c>
      <c r="D229" s="419">
        <f t="shared" si="19"/>
        <v>128236.95999999999</v>
      </c>
      <c r="E229" s="419">
        <f t="shared" si="19"/>
        <v>12133.11</v>
      </c>
      <c r="F229" s="419">
        <f t="shared" si="19"/>
        <v>82011.11</v>
      </c>
      <c r="G229" s="419">
        <f t="shared" si="19"/>
        <v>18864.8</v>
      </c>
      <c r="H229" s="419">
        <f t="shared" si="19"/>
        <v>63146.31</v>
      </c>
      <c r="I229" s="419">
        <f t="shared" si="19"/>
        <v>616935.84499729332</v>
      </c>
      <c r="J229" s="419">
        <f t="shared" si="19"/>
        <v>53697.616926544913</v>
      </c>
      <c r="K229" s="419">
        <f t="shared" si="19"/>
        <v>32513.95</v>
      </c>
      <c r="L229" s="419">
        <f t="shared" si="19"/>
        <v>563238.22807074839</v>
      </c>
      <c r="M229" s="419">
        <f t="shared" si="19"/>
        <v>357594.40231956885</v>
      </c>
      <c r="N229" s="419">
        <f t="shared" si="19"/>
        <v>205643.8257511796</v>
      </c>
      <c r="O229" s="419">
        <f t="shared" si="19"/>
        <v>181934.57692654489</v>
      </c>
      <c r="P229" s="419">
        <f t="shared" si="19"/>
        <v>44647.06</v>
      </c>
      <c r="Q229" s="419">
        <f t="shared" si="19"/>
        <v>645249.33807074849</v>
      </c>
      <c r="R229" s="419">
        <f t="shared" si="19"/>
        <v>376459.20231956878</v>
      </c>
      <c r="S229" s="419">
        <f t="shared" si="19"/>
        <v>268790.13575117959</v>
      </c>
      <c r="T229" s="419">
        <f t="shared" ref="C229:U229" si="20">SUM(T215:T219)</f>
        <v>0</v>
      </c>
      <c r="U229" s="419">
        <f t="shared" si="20"/>
        <v>0</v>
      </c>
    </row>
    <row r="230" spans="1:21" ht="17.25">
      <c r="A230" s="348" t="s">
        <v>309</v>
      </c>
      <c r="B230" s="194">
        <f>SUM(B202:B207)</f>
        <v>720824.27357797674</v>
      </c>
      <c r="C230" s="420">
        <f t="shared" ref="C230:S230" si="21">SUM(C202:C207)</f>
        <v>184585.33000000002</v>
      </c>
      <c r="D230" s="420">
        <f t="shared" si="21"/>
        <v>122703.26000000001</v>
      </c>
      <c r="E230" s="420">
        <f t="shared" si="21"/>
        <v>5611.49</v>
      </c>
      <c r="F230" s="420">
        <f t="shared" si="21"/>
        <v>61881.07</v>
      </c>
      <c r="G230" s="420">
        <f t="shared" si="21"/>
        <v>18212.89</v>
      </c>
      <c r="H230" s="420">
        <f t="shared" si="21"/>
        <v>43668.179999999993</v>
      </c>
      <c r="I230" s="420">
        <f t="shared" si="21"/>
        <v>536239.94357797678</v>
      </c>
      <c r="J230" s="420">
        <f t="shared" si="21"/>
        <v>94406.797846915579</v>
      </c>
      <c r="K230" s="420">
        <f t="shared" si="21"/>
        <v>34791.25</v>
      </c>
      <c r="L230" s="420">
        <f t="shared" si="21"/>
        <v>441832.14573106111</v>
      </c>
      <c r="M230" s="420">
        <f t="shared" si="21"/>
        <v>252970.13342171171</v>
      </c>
      <c r="N230" s="420">
        <f t="shared" si="21"/>
        <v>188862.0123093494</v>
      </c>
      <c r="O230" s="420">
        <f t="shared" si="21"/>
        <v>217110.05784691559</v>
      </c>
      <c r="P230" s="420">
        <f t="shared" si="21"/>
        <v>40400.740000000005</v>
      </c>
      <c r="Q230" s="420">
        <f t="shared" si="21"/>
        <v>503715.21573106112</v>
      </c>
      <c r="R230" s="420">
        <f t="shared" si="21"/>
        <v>271184.0234217117</v>
      </c>
      <c r="S230" s="420">
        <f t="shared" si="21"/>
        <v>232530.19230934943</v>
      </c>
      <c r="T230" s="420">
        <f t="shared" ref="C230:U230" si="22">SUM(T202:T206)</f>
        <v>0</v>
      </c>
      <c r="U230" s="420">
        <f t="shared" si="22"/>
        <v>0</v>
      </c>
    </row>
    <row r="231" spans="1:21" ht="17.25">
      <c r="A231" s="348" t="s">
        <v>310</v>
      </c>
      <c r="B231" s="195">
        <f>SUM(B189:B194)</f>
        <v>714218.97679428943</v>
      </c>
      <c r="C231" s="421">
        <f t="shared" ref="C231:S231" si="23">SUM(C189:C194)</f>
        <v>172437.15</v>
      </c>
      <c r="D231" s="421">
        <f t="shared" si="23"/>
        <v>108311.93000000001</v>
      </c>
      <c r="E231" s="421">
        <f t="shared" si="23"/>
        <v>3626.61</v>
      </c>
      <c r="F231" s="421">
        <f t="shared" si="23"/>
        <v>64125.22</v>
      </c>
      <c r="G231" s="421">
        <f t="shared" si="23"/>
        <v>22356.34</v>
      </c>
      <c r="H231" s="421">
        <f t="shared" si="23"/>
        <v>41767.880000000005</v>
      </c>
      <c r="I231" s="421">
        <f t="shared" si="23"/>
        <v>541782.8267942894</v>
      </c>
      <c r="J231" s="421">
        <f t="shared" si="23"/>
        <v>105519.07297793591</v>
      </c>
      <c r="K231" s="421">
        <f t="shared" si="23"/>
        <v>30892.32</v>
      </c>
      <c r="L231" s="421">
        <f t="shared" si="23"/>
        <v>436262.75381635356</v>
      </c>
      <c r="M231" s="421">
        <f t="shared" si="23"/>
        <v>232782.73245229345</v>
      </c>
      <c r="N231" s="421">
        <f t="shared" si="23"/>
        <v>203481.02136406006</v>
      </c>
      <c r="O231" s="421">
        <f t="shared" si="23"/>
        <v>213832.00297793589</v>
      </c>
      <c r="P231" s="421">
        <f t="shared" si="23"/>
        <v>34517.93</v>
      </c>
      <c r="Q231" s="421">
        <f t="shared" si="23"/>
        <v>500386.97381635354</v>
      </c>
      <c r="R231" s="421">
        <f t="shared" si="23"/>
        <v>255139.07245229348</v>
      </c>
      <c r="S231" s="421">
        <f t="shared" si="23"/>
        <v>245247.90136406006</v>
      </c>
      <c r="T231" s="421">
        <f t="shared" ref="C231:U231" si="24">SUM(T189:T193)</f>
        <v>0</v>
      </c>
      <c r="U231" s="421">
        <f t="shared" si="24"/>
        <v>0</v>
      </c>
    </row>
    <row r="232" spans="1:21" ht="17.25" hidden="1">
      <c r="A232" s="348" t="s">
        <v>193</v>
      </c>
      <c r="B232" s="195">
        <f t="shared" ref="B232:S232" si="25">SUM(B124:B130)</f>
        <v>458926</v>
      </c>
      <c r="C232" s="195">
        <f t="shared" si="25"/>
        <v>172692</v>
      </c>
      <c r="D232" s="195">
        <f t="shared" si="25"/>
        <v>107762</v>
      </c>
      <c r="E232" s="195">
        <f t="shared" si="25"/>
        <v>10668</v>
      </c>
      <c r="F232" s="195">
        <f t="shared" si="25"/>
        <v>64930</v>
      </c>
      <c r="G232" s="195">
        <f t="shared" si="25"/>
        <v>14677</v>
      </c>
      <c r="H232" s="195">
        <f t="shared" si="25"/>
        <v>50253</v>
      </c>
      <c r="I232" s="195">
        <f t="shared" si="25"/>
        <v>286233</v>
      </c>
      <c r="J232" s="195">
        <f t="shared" si="25"/>
        <v>48335</v>
      </c>
      <c r="K232" s="195">
        <f t="shared" si="25"/>
        <v>24478</v>
      </c>
      <c r="L232" s="195">
        <f t="shared" si="25"/>
        <v>237898</v>
      </c>
      <c r="M232" s="195">
        <f t="shared" si="25"/>
        <v>123239</v>
      </c>
      <c r="N232" s="195">
        <f t="shared" si="25"/>
        <v>114657</v>
      </c>
      <c r="O232" s="195">
        <f t="shared" si="25"/>
        <v>156098</v>
      </c>
      <c r="P232" s="195">
        <f t="shared" si="25"/>
        <v>35148</v>
      </c>
      <c r="Q232" s="195">
        <f t="shared" si="25"/>
        <v>302828</v>
      </c>
      <c r="R232" s="195">
        <f t="shared" si="25"/>
        <v>137917</v>
      </c>
      <c r="S232" s="195">
        <f t="shared" si="25"/>
        <v>164911</v>
      </c>
      <c r="T232" s="127"/>
      <c r="U232" s="89"/>
    </row>
    <row r="233" spans="1:21" ht="17.25">
      <c r="A233" s="349" t="s">
        <v>161</v>
      </c>
      <c r="B233" s="196">
        <f>100*(B229/B230-1)</f>
        <v>14.755280214326817</v>
      </c>
      <c r="C233" s="196">
        <f t="shared" ref="C233:U233" si="26">100*(C229/C230-1)</f>
        <v>13.902914169831359</v>
      </c>
      <c r="D233" s="196">
        <f t="shared" si="26"/>
        <v>4.5098231293936086</v>
      </c>
      <c r="E233" s="196">
        <f t="shared" si="26"/>
        <v>116.21904342696862</v>
      </c>
      <c r="F233" s="196">
        <f t="shared" si="26"/>
        <v>32.530206733658609</v>
      </c>
      <c r="G233" s="196">
        <f t="shared" si="26"/>
        <v>3.5793880048690774</v>
      </c>
      <c r="H233" s="196">
        <f t="shared" si="26"/>
        <v>44.604858732376783</v>
      </c>
      <c r="I233" s="196">
        <f t="shared" si="26"/>
        <v>15.048468952328653</v>
      </c>
      <c r="J233" s="196">
        <f t="shared" si="26"/>
        <v>-43.121027138726006</v>
      </c>
      <c r="K233" s="196">
        <f t="shared" si="26"/>
        <v>-6.5456113246865177</v>
      </c>
      <c r="L233" s="196">
        <f t="shared" si="26"/>
        <v>27.47787446266663</v>
      </c>
      <c r="M233" s="196">
        <f t="shared" si="26"/>
        <v>41.358348308827473</v>
      </c>
      <c r="N233" s="196">
        <f t="shared" si="26"/>
        <v>8.8857538033334968</v>
      </c>
      <c r="O233" s="196">
        <f t="shared" si="26"/>
        <v>-16.201681888534591</v>
      </c>
      <c r="P233" s="196">
        <f t="shared" si="26"/>
        <v>10.510500550237435</v>
      </c>
      <c r="Q233" s="196">
        <f t="shared" si="26"/>
        <v>28.098043878677249</v>
      </c>
      <c r="R233" s="196">
        <f t="shared" si="26"/>
        <v>38.820568250861221</v>
      </c>
      <c r="S233" s="196">
        <f t="shared" si="26"/>
        <v>15.593649616730755</v>
      </c>
      <c r="T233" s="128" t="e">
        <f t="shared" si="26"/>
        <v>#DIV/0!</v>
      </c>
      <c r="U233" s="103" t="e">
        <f t="shared" si="26"/>
        <v>#DIV/0!</v>
      </c>
    </row>
    <row r="234" spans="1:21" ht="17.25">
      <c r="A234" s="348" t="s">
        <v>162</v>
      </c>
      <c r="B234" s="197">
        <f>100*(B229/B231-1)</f>
        <v>15.81656912982583</v>
      </c>
      <c r="C234" s="197">
        <f t="shared" ref="C234:U234" si="27">100*(C229/C231-1)</f>
        <v>21.927363100120843</v>
      </c>
      <c r="D234" s="197">
        <f t="shared" si="27"/>
        <v>18.395969862230309</v>
      </c>
      <c r="E234" s="197">
        <f t="shared" si="27"/>
        <v>234.55789290825317</v>
      </c>
      <c r="F234" s="197">
        <f t="shared" si="27"/>
        <v>27.892130428558382</v>
      </c>
      <c r="G234" s="197">
        <f t="shared" si="27"/>
        <v>-15.617672660193938</v>
      </c>
      <c r="H234" s="197">
        <f t="shared" si="27"/>
        <v>51.183900164432551</v>
      </c>
      <c r="I234" s="197">
        <f t="shared" si="27"/>
        <v>13.871428640084771</v>
      </c>
      <c r="J234" s="197">
        <f t="shared" si="27"/>
        <v>-49.110984951722315</v>
      </c>
      <c r="K234" s="197">
        <f t="shared" si="27"/>
        <v>5.2492982074509253</v>
      </c>
      <c r="L234" s="197">
        <f t="shared" si="27"/>
        <v>29.105275007695397</v>
      </c>
      <c r="M234" s="197">
        <f t="shared" si="27"/>
        <v>53.61723722048599</v>
      </c>
      <c r="N234" s="197">
        <f t="shared" si="27"/>
        <v>1.0629022660791243</v>
      </c>
      <c r="O234" s="197">
        <f t="shared" si="27"/>
        <v>-14.917049649804904</v>
      </c>
      <c r="P234" s="197">
        <f t="shared" si="27"/>
        <v>29.344546442964557</v>
      </c>
      <c r="Q234" s="197">
        <f t="shared" si="27"/>
        <v>28.950067015045988</v>
      </c>
      <c r="R234" s="197">
        <f t="shared" si="27"/>
        <v>47.550588273758045</v>
      </c>
      <c r="S234" s="197">
        <f t="shared" si="27"/>
        <v>9.5993622192803496</v>
      </c>
      <c r="T234" s="129" t="e">
        <f t="shared" si="27"/>
        <v>#DIV/0!</v>
      </c>
      <c r="U234" s="102" t="e">
        <f t="shared" si="27"/>
        <v>#DIV/0!</v>
      </c>
    </row>
    <row r="235" spans="1:21" hidden="1">
      <c r="A235" t="s">
        <v>194</v>
      </c>
      <c r="B235" s="102">
        <f t="shared" ref="B235:S235" si="28">100*(B229/B232-1)</f>
        <v>80.243419417791301</v>
      </c>
      <c r="C235" s="102">
        <f t="shared" si="28"/>
        <v>21.747428948648473</v>
      </c>
      <c r="D235" s="102">
        <f t="shared" si="28"/>
        <v>19.000167034761773</v>
      </c>
      <c r="E235" s="102">
        <f t="shared" si="28"/>
        <v>13.733689538807647</v>
      </c>
      <c r="F235" s="102">
        <f t="shared" si="28"/>
        <v>26.306961342984756</v>
      </c>
      <c r="G235" s="102">
        <f t="shared" si="28"/>
        <v>28.533078967091363</v>
      </c>
      <c r="H235" s="102">
        <f t="shared" si="28"/>
        <v>25.656796609157652</v>
      </c>
      <c r="I235" s="102">
        <f t="shared" si="28"/>
        <v>115.53623970586666</v>
      </c>
      <c r="J235" s="102">
        <f t="shared" si="28"/>
        <v>11.09468692778508</v>
      </c>
      <c r="K235" s="102">
        <f t="shared" si="28"/>
        <v>32.829275267587235</v>
      </c>
      <c r="L235" s="102">
        <f t="shared" si="28"/>
        <v>136.75618461304779</v>
      </c>
      <c r="M235" s="102">
        <f t="shared" si="28"/>
        <v>190.16334303229402</v>
      </c>
      <c r="N235" s="102">
        <f t="shared" si="28"/>
        <v>79.355665812972248</v>
      </c>
      <c r="O235" s="102">
        <f t="shared" si="28"/>
        <v>16.551510542444415</v>
      </c>
      <c r="P235" s="102">
        <f t="shared" si="28"/>
        <v>27.025890520086481</v>
      </c>
      <c r="Q235" s="102">
        <f t="shared" si="28"/>
        <v>113.07453011965487</v>
      </c>
      <c r="R235" s="102">
        <f t="shared" si="28"/>
        <v>172.96069543244764</v>
      </c>
      <c r="S235" s="102">
        <f t="shared" si="28"/>
        <v>62.991028949663509</v>
      </c>
      <c r="U235" s="121" t="s">
        <v>171</v>
      </c>
    </row>
    <row r="236" spans="1:21" s="118" customFormat="1" hidden="1">
      <c r="A236" s="118" t="s">
        <v>170</v>
      </c>
      <c r="T236" s="130"/>
      <c r="U236" s="119"/>
    </row>
    <row r="237" spans="1:21" hidden="1">
      <c r="A237" s="118" t="s">
        <v>181</v>
      </c>
      <c r="B237" s="131" t="e">
        <f>B229/#REF!-1</f>
        <v>#REF!</v>
      </c>
      <c r="C237" s="131" t="e">
        <f>C229/#REF!-1</f>
        <v>#REF!</v>
      </c>
      <c r="D237" s="131" t="e">
        <f>D229/#REF!-1</f>
        <v>#REF!</v>
      </c>
      <c r="E237" s="131" t="e">
        <f>E229/#REF!-1</f>
        <v>#REF!</v>
      </c>
      <c r="F237" s="131" t="e">
        <f>F229/#REF!-1</f>
        <v>#REF!</v>
      </c>
      <c r="G237" s="131" t="e">
        <f>G229/#REF!-1</f>
        <v>#REF!</v>
      </c>
      <c r="H237" s="131" t="e">
        <f>H229/#REF!-1</f>
        <v>#REF!</v>
      </c>
      <c r="I237" s="131" t="e">
        <f>I229/#REF!-1</f>
        <v>#REF!</v>
      </c>
      <c r="J237" s="131" t="e">
        <f>J229/#REF!-1</f>
        <v>#REF!</v>
      </c>
      <c r="K237" s="131" t="e">
        <f>K229/#REF!-1</f>
        <v>#REF!</v>
      </c>
      <c r="L237" s="131" t="e">
        <f>L229/#REF!-1</f>
        <v>#REF!</v>
      </c>
      <c r="M237" s="131" t="e">
        <f>M229/#REF!-1</f>
        <v>#REF!</v>
      </c>
      <c r="N237" s="131" t="e">
        <f>N229/#REF!-1</f>
        <v>#REF!</v>
      </c>
      <c r="O237" s="131" t="e">
        <f>O229/#REF!-1</f>
        <v>#REF!</v>
      </c>
      <c r="P237" s="131" t="e">
        <f>P229/#REF!-1</f>
        <v>#REF!</v>
      </c>
      <c r="Q237" s="131" t="e">
        <f>Q229/#REF!-1</f>
        <v>#REF!</v>
      </c>
      <c r="R237" s="131" t="e">
        <f>R229/#REF!-1</f>
        <v>#REF!</v>
      </c>
      <c r="S237" s="131" t="e">
        <f>S229/#REF!-1</f>
        <v>#REF!</v>
      </c>
    </row>
    <row r="238" spans="1:21" hidden="1">
      <c r="A238" s="118" t="s">
        <v>182</v>
      </c>
      <c r="B238" s="131" t="e">
        <f>B229/#REF!-1</f>
        <v>#REF!</v>
      </c>
      <c r="C238" s="131" t="e">
        <f>C229/#REF!-1</f>
        <v>#REF!</v>
      </c>
      <c r="D238" s="131" t="e">
        <f>D229/#REF!-1</f>
        <v>#REF!</v>
      </c>
      <c r="E238" s="131" t="e">
        <f>E229/#REF!-1</f>
        <v>#REF!</v>
      </c>
      <c r="F238" s="131" t="e">
        <f>F229/#REF!-1</f>
        <v>#REF!</v>
      </c>
      <c r="G238" s="131" t="e">
        <f>G229/#REF!-1</f>
        <v>#REF!</v>
      </c>
      <c r="H238" s="131" t="e">
        <f>H229/#REF!-1</f>
        <v>#REF!</v>
      </c>
      <c r="I238" s="131" t="e">
        <f>I229/#REF!-1</f>
        <v>#REF!</v>
      </c>
      <c r="J238" s="131" t="e">
        <f>J229/#REF!-1</f>
        <v>#REF!</v>
      </c>
      <c r="K238" s="131" t="e">
        <f>K229/#REF!-1</f>
        <v>#REF!</v>
      </c>
      <c r="L238" s="131" t="e">
        <f>L229/#REF!-1</f>
        <v>#REF!</v>
      </c>
      <c r="M238" s="131" t="e">
        <f>M229/#REF!-1</f>
        <v>#REF!</v>
      </c>
      <c r="N238" s="131" t="e">
        <f>N229/#REF!-1</f>
        <v>#REF!</v>
      </c>
      <c r="O238" s="131" t="e">
        <f>O229/#REF!-1</f>
        <v>#REF!</v>
      </c>
      <c r="P238" s="131" t="e">
        <f>P229/#REF!-1</f>
        <v>#REF!</v>
      </c>
      <c r="Q238" s="131" t="e">
        <f>Q229/#REF!-1</f>
        <v>#REF!</v>
      </c>
      <c r="R238" s="131" t="e">
        <f>R229/#REF!-1</f>
        <v>#REF!</v>
      </c>
      <c r="S238" s="131" t="e">
        <f>S229/#REF!-1</f>
        <v>#REF!</v>
      </c>
    </row>
    <row r="239" spans="1:21" hidden="1">
      <c r="A239" s="118" t="s">
        <v>183</v>
      </c>
      <c r="B239" s="131" t="e">
        <f>B229/#REF!-1</f>
        <v>#REF!</v>
      </c>
      <c r="C239" s="131" t="e">
        <f>C229/#REF!-1</f>
        <v>#REF!</v>
      </c>
      <c r="D239" s="131" t="e">
        <f>D229/#REF!-1</f>
        <v>#REF!</v>
      </c>
      <c r="E239" s="131" t="e">
        <f>E229/#REF!-1</f>
        <v>#REF!</v>
      </c>
      <c r="F239" s="131" t="e">
        <f>F229/#REF!-1</f>
        <v>#REF!</v>
      </c>
      <c r="G239" s="131" t="e">
        <f>G229/#REF!-1</f>
        <v>#REF!</v>
      </c>
      <c r="H239" s="131" t="e">
        <f>H229/#REF!-1</f>
        <v>#REF!</v>
      </c>
      <c r="I239" s="131" t="e">
        <f>I229/#REF!-1</f>
        <v>#REF!</v>
      </c>
      <c r="J239" s="131" t="e">
        <f>J229/#REF!-1</f>
        <v>#REF!</v>
      </c>
      <c r="K239" s="131" t="e">
        <f>K229/#REF!-1</f>
        <v>#REF!</v>
      </c>
      <c r="L239" s="131" t="e">
        <f>L229/#REF!-1</f>
        <v>#REF!</v>
      </c>
      <c r="M239" s="131" t="e">
        <f>M229/#REF!-1</f>
        <v>#REF!</v>
      </c>
      <c r="N239" s="131" t="e">
        <f>N229/#REF!-1</f>
        <v>#REF!</v>
      </c>
      <c r="O239" s="131" t="e">
        <f>O229/#REF!-1</f>
        <v>#REF!</v>
      </c>
      <c r="P239" s="131" t="e">
        <f>P229/#REF!-1</f>
        <v>#REF!</v>
      </c>
      <c r="Q239" s="131" t="e">
        <f>Q229/#REF!-1</f>
        <v>#REF!</v>
      </c>
      <c r="R239" s="131" t="e">
        <f>R229/#REF!-1</f>
        <v>#REF!</v>
      </c>
      <c r="S239" s="131" t="e">
        <f>S229/#REF!-1</f>
        <v>#REF!</v>
      </c>
    </row>
    <row r="240" spans="1:21" hidden="1">
      <c r="A240" s="118" t="s">
        <v>184</v>
      </c>
      <c r="B240" s="131" t="e">
        <f>B229/#REF!-1</f>
        <v>#REF!</v>
      </c>
      <c r="C240" s="131" t="e">
        <f>C229/#REF!-1</f>
        <v>#REF!</v>
      </c>
      <c r="D240" s="131" t="e">
        <f>D229/#REF!-1</f>
        <v>#REF!</v>
      </c>
      <c r="E240" s="131" t="e">
        <f>E229/#REF!-1</f>
        <v>#REF!</v>
      </c>
      <c r="F240" s="131" t="e">
        <f>F229/#REF!-1</f>
        <v>#REF!</v>
      </c>
      <c r="G240" s="131" t="e">
        <f>G229/#REF!-1</f>
        <v>#REF!</v>
      </c>
      <c r="H240" s="131" t="e">
        <f>H229/#REF!-1</f>
        <v>#REF!</v>
      </c>
      <c r="I240" s="131" t="e">
        <f>I229/#REF!-1</f>
        <v>#REF!</v>
      </c>
      <c r="J240" s="131" t="e">
        <f>J229/#REF!-1</f>
        <v>#REF!</v>
      </c>
      <c r="K240" s="131" t="e">
        <f>K229/#REF!-1</f>
        <v>#REF!</v>
      </c>
      <c r="L240" s="131" t="e">
        <f>L229/#REF!-1</f>
        <v>#REF!</v>
      </c>
      <c r="M240" s="131" t="e">
        <f>M229/#REF!-1</f>
        <v>#REF!</v>
      </c>
      <c r="N240" s="131" t="e">
        <f>N229/#REF!-1</f>
        <v>#REF!</v>
      </c>
      <c r="O240" s="131" t="e">
        <f>O229/#REF!-1</f>
        <v>#REF!</v>
      </c>
      <c r="P240" s="131" t="e">
        <f>P229/#REF!-1</f>
        <v>#REF!</v>
      </c>
      <c r="Q240" s="131" t="e">
        <f>Q229/#REF!-1</f>
        <v>#REF!</v>
      </c>
      <c r="R240" s="131" t="e">
        <f>R229/#REF!-1</f>
        <v>#REF!</v>
      </c>
      <c r="S240" s="131" t="e">
        <f>S229/#REF!-1</f>
        <v>#REF!</v>
      </c>
    </row>
    <row r="241" spans="1:19" hidden="1">
      <c r="A241" s="118" t="s">
        <v>185</v>
      </c>
      <c r="B241" s="131" t="e">
        <f>B229/#REF!-1</f>
        <v>#REF!</v>
      </c>
      <c r="C241" s="131" t="e">
        <f>C229/#REF!-1</f>
        <v>#REF!</v>
      </c>
      <c r="D241" s="131" t="e">
        <f>D229/#REF!-1</f>
        <v>#REF!</v>
      </c>
      <c r="E241" s="131" t="e">
        <f>E229/#REF!-1</f>
        <v>#REF!</v>
      </c>
      <c r="F241" s="131" t="e">
        <f>F229/#REF!-1</f>
        <v>#REF!</v>
      </c>
      <c r="G241" s="131" t="e">
        <f>G229/#REF!-1</f>
        <v>#REF!</v>
      </c>
      <c r="H241" s="131" t="e">
        <f>H229/#REF!-1</f>
        <v>#REF!</v>
      </c>
      <c r="I241" s="131" t="e">
        <f>I229/#REF!-1</f>
        <v>#REF!</v>
      </c>
      <c r="J241" s="131" t="e">
        <f>J229/#REF!-1</f>
        <v>#REF!</v>
      </c>
      <c r="K241" s="131" t="e">
        <f>K229/#REF!-1</f>
        <v>#REF!</v>
      </c>
      <c r="L241" s="131" t="e">
        <f>L229/#REF!-1</f>
        <v>#REF!</v>
      </c>
      <c r="M241" s="131" t="e">
        <f>M229/#REF!-1</f>
        <v>#REF!</v>
      </c>
      <c r="N241" s="131" t="e">
        <f>N229/#REF!-1</f>
        <v>#REF!</v>
      </c>
      <c r="O241" s="131" t="e">
        <f>O229/#REF!-1</f>
        <v>#REF!</v>
      </c>
      <c r="P241" s="131" t="e">
        <f>P229/#REF!-1</f>
        <v>#REF!</v>
      </c>
      <c r="Q241" s="131" t="e">
        <f>Q229/#REF!-1</f>
        <v>#REF!</v>
      </c>
      <c r="R241" s="131" t="e">
        <f>R229/#REF!-1</f>
        <v>#REF!</v>
      </c>
      <c r="S241" s="131" t="e">
        <f>S229/#REF!-1</f>
        <v>#REF!</v>
      </c>
    </row>
    <row r="242" spans="1:19" hidden="1">
      <c r="A242" s="118" t="s">
        <v>186</v>
      </c>
      <c r="B242" s="131" t="e">
        <f>B229/#REF!-1</f>
        <v>#REF!</v>
      </c>
      <c r="C242" s="131" t="e">
        <f>C229/#REF!-1</f>
        <v>#REF!</v>
      </c>
      <c r="D242" s="131" t="e">
        <f>D229/#REF!-1</f>
        <v>#REF!</v>
      </c>
      <c r="E242" s="131" t="e">
        <f>E229/#REF!-1</f>
        <v>#REF!</v>
      </c>
      <c r="F242" s="131" t="e">
        <f>F229/#REF!-1</f>
        <v>#REF!</v>
      </c>
      <c r="G242" s="131" t="e">
        <f>G229/#REF!-1</f>
        <v>#REF!</v>
      </c>
      <c r="H242" s="131" t="e">
        <f>H229/#REF!-1</f>
        <v>#REF!</v>
      </c>
      <c r="I242" s="131" t="e">
        <f>I229/#REF!-1</f>
        <v>#REF!</v>
      </c>
      <c r="J242" s="131" t="e">
        <f>J229/#REF!-1</f>
        <v>#REF!</v>
      </c>
      <c r="K242" s="131" t="e">
        <f>K229/#REF!-1</f>
        <v>#REF!</v>
      </c>
      <c r="L242" s="131" t="e">
        <f>L229/#REF!-1</f>
        <v>#REF!</v>
      </c>
      <c r="M242" s="131" t="e">
        <f>M229/#REF!-1</f>
        <v>#REF!</v>
      </c>
      <c r="N242" s="131" t="e">
        <f>N229/#REF!-1</f>
        <v>#REF!</v>
      </c>
      <c r="O242" s="131" t="e">
        <f>O229/#REF!-1</f>
        <v>#REF!</v>
      </c>
      <c r="P242" s="131" t="e">
        <f>P229/#REF!-1</f>
        <v>#REF!</v>
      </c>
      <c r="Q242" s="131" t="e">
        <f>Q229/#REF!-1</f>
        <v>#REF!</v>
      </c>
      <c r="R242" s="131" t="e">
        <f>R229/#REF!-1</f>
        <v>#REF!</v>
      </c>
      <c r="S242" s="131" t="e">
        <f>S229/#REF!-1</f>
        <v>#REF!</v>
      </c>
    </row>
    <row r="243" spans="1:19" hidden="1">
      <c r="A243" s="118" t="s">
        <v>187</v>
      </c>
      <c r="B243" s="131" t="e">
        <f>B229/#REF!-1</f>
        <v>#REF!</v>
      </c>
      <c r="C243" s="131" t="e">
        <f>C229/#REF!-1</f>
        <v>#REF!</v>
      </c>
      <c r="D243" s="131" t="e">
        <f>D229/#REF!-1</f>
        <v>#REF!</v>
      </c>
      <c r="E243" s="131" t="e">
        <f>E229/#REF!-1</f>
        <v>#REF!</v>
      </c>
      <c r="F243" s="131" t="e">
        <f>F229/#REF!-1</f>
        <v>#REF!</v>
      </c>
      <c r="G243" s="131" t="e">
        <f>G229/#REF!-1</f>
        <v>#REF!</v>
      </c>
      <c r="H243" s="131" t="e">
        <f>H229/#REF!-1</f>
        <v>#REF!</v>
      </c>
      <c r="I243" s="131" t="e">
        <f>I229/#REF!-1</f>
        <v>#REF!</v>
      </c>
      <c r="J243" s="131" t="e">
        <f>J229/#REF!-1</f>
        <v>#REF!</v>
      </c>
      <c r="K243" s="131" t="e">
        <f>K229/#REF!-1</f>
        <v>#REF!</v>
      </c>
      <c r="L243" s="131" t="e">
        <f>L229/#REF!-1</f>
        <v>#REF!</v>
      </c>
      <c r="M243" s="131" t="e">
        <f>M229/#REF!-1</f>
        <v>#REF!</v>
      </c>
      <c r="N243" s="131" t="e">
        <f>N229/#REF!-1</f>
        <v>#REF!</v>
      </c>
      <c r="O243" s="131" t="e">
        <f>O229/#REF!-1</f>
        <v>#REF!</v>
      </c>
      <c r="P243" s="131" t="e">
        <f>P229/#REF!-1</f>
        <v>#REF!</v>
      </c>
      <c r="Q243" s="131" t="e">
        <f>Q229/#REF!-1</f>
        <v>#REF!</v>
      </c>
      <c r="R243" s="131" t="e">
        <f>R229/#REF!-1</f>
        <v>#REF!</v>
      </c>
      <c r="S243" s="131" t="e">
        <f>S229/#REF!-1</f>
        <v>#REF!</v>
      </c>
    </row>
    <row r="244" spans="1:19" hidden="1">
      <c r="A244" s="118" t="s">
        <v>188</v>
      </c>
      <c r="B244" s="131" t="e">
        <f>B229/#REF!-1</f>
        <v>#REF!</v>
      </c>
      <c r="C244" s="131" t="e">
        <f>C229/#REF!-1</f>
        <v>#REF!</v>
      </c>
      <c r="D244" s="131" t="e">
        <f>D229/#REF!-1</f>
        <v>#REF!</v>
      </c>
      <c r="E244" s="131" t="e">
        <f>E229/#REF!-1</f>
        <v>#REF!</v>
      </c>
      <c r="F244" s="131" t="e">
        <f>F229/#REF!-1</f>
        <v>#REF!</v>
      </c>
      <c r="G244" s="131" t="e">
        <f>G229/#REF!-1</f>
        <v>#REF!</v>
      </c>
      <c r="H244" s="131" t="e">
        <f>H229/#REF!-1</f>
        <v>#REF!</v>
      </c>
      <c r="I244" s="131" t="e">
        <f>I229/#REF!-1</f>
        <v>#REF!</v>
      </c>
      <c r="J244" s="131" t="e">
        <f>J229/#REF!-1</f>
        <v>#REF!</v>
      </c>
      <c r="K244" s="131" t="e">
        <f>K229/#REF!-1</f>
        <v>#REF!</v>
      </c>
      <c r="L244" s="131" t="e">
        <f>L229/#REF!-1</f>
        <v>#REF!</v>
      </c>
      <c r="M244" s="131" t="e">
        <f>M229/#REF!-1</f>
        <v>#REF!</v>
      </c>
      <c r="N244" s="131" t="e">
        <f>N229/#REF!-1</f>
        <v>#REF!</v>
      </c>
      <c r="O244" s="131" t="e">
        <f>O229/#REF!-1</f>
        <v>#REF!</v>
      </c>
      <c r="P244" s="131" t="e">
        <f>P229/#REF!-1</f>
        <v>#REF!</v>
      </c>
      <c r="Q244" s="131" t="e">
        <f>Q229/#REF!-1</f>
        <v>#REF!</v>
      </c>
      <c r="R244" s="131" t="e">
        <f>R229/#REF!-1</f>
        <v>#REF!</v>
      </c>
      <c r="S244" s="131" t="e">
        <f>S229/#REF!-1</f>
        <v>#REF!</v>
      </c>
    </row>
    <row r="245" spans="1:19" hidden="1">
      <c r="A245" s="118" t="s">
        <v>189</v>
      </c>
      <c r="B245" s="131" t="e">
        <f>B229/#REF!-1</f>
        <v>#REF!</v>
      </c>
      <c r="C245" s="131" t="e">
        <f>C229/#REF!-1</f>
        <v>#REF!</v>
      </c>
      <c r="D245" s="131" t="e">
        <f>D229/#REF!-1</f>
        <v>#REF!</v>
      </c>
      <c r="E245" s="131" t="e">
        <f>E229/#REF!-1</f>
        <v>#REF!</v>
      </c>
      <c r="F245" s="131" t="e">
        <f>F229/#REF!-1</f>
        <v>#REF!</v>
      </c>
      <c r="G245" s="131" t="e">
        <f>G229/#REF!-1</f>
        <v>#REF!</v>
      </c>
      <c r="H245" s="131" t="e">
        <f>H229/#REF!-1</f>
        <v>#REF!</v>
      </c>
      <c r="I245" s="131" t="e">
        <f>I229/#REF!-1</f>
        <v>#REF!</v>
      </c>
      <c r="J245" s="131" t="e">
        <f>J229/#REF!-1</f>
        <v>#REF!</v>
      </c>
      <c r="K245" s="131" t="e">
        <f>K229/#REF!-1</f>
        <v>#REF!</v>
      </c>
      <c r="L245" s="131" t="e">
        <f>L229/#REF!-1</f>
        <v>#REF!</v>
      </c>
      <c r="M245" s="131" t="e">
        <f>M229/#REF!-1</f>
        <v>#REF!</v>
      </c>
      <c r="N245" s="131" t="e">
        <f>N229/#REF!-1</f>
        <v>#REF!</v>
      </c>
      <c r="O245" s="131" t="e">
        <f>O229/#REF!-1</f>
        <v>#REF!</v>
      </c>
      <c r="P245" s="131" t="e">
        <f>P229/#REF!-1</f>
        <v>#REF!</v>
      </c>
      <c r="Q245" s="131" t="e">
        <f>Q229/#REF!-1</f>
        <v>#REF!</v>
      </c>
      <c r="R245" s="131" t="e">
        <f>R229/#REF!-1</f>
        <v>#REF!</v>
      </c>
      <c r="S245" s="131" t="e">
        <f>S229/#REF!-1</f>
        <v>#REF!</v>
      </c>
    </row>
    <row r="246" spans="1:19" hidden="1">
      <c r="F246" s="141"/>
    </row>
    <row r="247" spans="1:19" hidden="1">
      <c r="A247" s="133" t="s">
        <v>190</v>
      </c>
      <c r="B247" s="137">
        <f t="shared" ref="B247:S247" si="29">AVERAGE(B230:B232)</f>
        <v>631323.08345742209</v>
      </c>
      <c r="C247" s="137">
        <f t="shared" si="29"/>
        <v>176571.49333333332</v>
      </c>
      <c r="D247" s="139">
        <f t="shared" si="29"/>
        <v>112925.73</v>
      </c>
      <c r="E247" s="142">
        <f t="shared" si="29"/>
        <v>6635.3666666666659</v>
      </c>
      <c r="F247" s="139">
        <f t="shared" si="29"/>
        <v>63645.43</v>
      </c>
      <c r="G247" s="142">
        <f t="shared" si="29"/>
        <v>18415.41</v>
      </c>
      <c r="H247" s="142">
        <f t="shared" si="29"/>
        <v>45229.686666666668</v>
      </c>
      <c r="I247" s="137">
        <f t="shared" si="29"/>
        <v>454751.92345742206</v>
      </c>
      <c r="J247" s="139">
        <f t="shared" si="29"/>
        <v>82753.62360828383</v>
      </c>
      <c r="K247" s="142">
        <f t="shared" si="29"/>
        <v>30053.85666666667</v>
      </c>
      <c r="L247" s="139">
        <f t="shared" si="29"/>
        <v>371997.63318247156</v>
      </c>
      <c r="M247" s="142">
        <f t="shared" si="29"/>
        <v>202997.28862466838</v>
      </c>
      <c r="N247" s="142">
        <f t="shared" si="29"/>
        <v>169000.01122446984</v>
      </c>
      <c r="O247" s="137">
        <f t="shared" si="29"/>
        <v>195680.02027495051</v>
      </c>
      <c r="P247" s="134">
        <f t="shared" si="29"/>
        <v>36688.890000000007</v>
      </c>
      <c r="Q247" s="137">
        <f t="shared" si="29"/>
        <v>435643.39651580487</v>
      </c>
      <c r="R247" s="134">
        <f t="shared" si="29"/>
        <v>221413.36529133507</v>
      </c>
      <c r="S247" s="134">
        <f t="shared" si="29"/>
        <v>214229.69789113649</v>
      </c>
    </row>
    <row r="248" spans="1:19" hidden="1">
      <c r="A248" s="135" t="s">
        <v>191</v>
      </c>
      <c r="B248" s="138">
        <f t="shared" ref="B248:S248" si="30">B229/B247-1</f>
        <v>0.3102386664958372</v>
      </c>
      <c r="C248" s="138">
        <f t="shared" si="30"/>
        <v>0.19072487880640931</v>
      </c>
      <c r="D248" s="140">
        <f t="shared" si="30"/>
        <v>0.13558672589497545</v>
      </c>
      <c r="E248" s="143">
        <f t="shared" si="30"/>
        <v>0.82855154952502019</v>
      </c>
      <c r="F248" s="140">
        <f t="shared" si="30"/>
        <v>0.28856243095537271</v>
      </c>
      <c r="G248" s="143">
        <f t="shared" si="30"/>
        <v>2.4402932109575559E-2</v>
      </c>
      <c r="H248" s="143">
        <f t="shared" si="30"/>
        <v>0.39612530295367954</v>
      </c>
      <c r="I248" s="138">
        <f t="shared" si="30"/>
        <v>0.35664262903344568</v>
      </c>
      <c r="J248" s="140">
        <f t="shared" si="30"/>
        <v>-0.35111461486298401</v>
      </c>
      <c r="K248" s="143">
        <f t="shared" si="30"/>
        <v>8.1856161111657499E-2</v>
      </c>
      <c r="L248" s="140">
        <f t="shared" si="30"/>
        <v>0.51409089152583354</v>
      </c>
      <c r="M248" s="143">
        <f t="shared" si="30"/>
        <v>0.76157230839049594</v>
      </c>
      <c r="N248" s="143">
        <f t="shared" si="30"/>
        <v>0.21682729049075955</v>
      </c>
      <c r="O248" s="138">
        <f t="shared" si="30"/>
        <v>-7.0244490618367017E-2</v>
      </c>
      <c r="P248" s="136">
        <f t="shared" si="30"/>
        <v>0.21690953310389038</v>
      </c>
      <c r="Q248" s="138">
        <f t="shared" si="30"/>
        <v>0.48114109666606475</v>
      </c>
      <c r="R248" s="136">
        <f t="shared" si="30"/>
        <v>0.7002550944665189</v>
      </c>
      <c r="S248" s="136">
        <f t="shared" si="30"/>
        <v>0.25468195304914576</v>
      </c>
    </row>
    <row r="249" spans="1:19" hidden="1"/>
    <row r="250" spans="1:19" hidden="1"/>
    <row r="251" spans="1:19" hidden="1"/>
    <row r="252" spans="1:19" hidden="1"/>
    <row r="254" spans="1:19">
      <c r="D254" s="144"/>
      <c r="E254" s="144"/>
      <c r="F254" s="144"/>
      <c r="G254" s="144"/>
      <c r="H254" s="144"/>
    </row>
    <row r="255" spans="1:19">
      <c r="B255" s="412"/>
      <c r="C255" s="412"/>
      <c r="D255" s="412"/>
      <c r="E255" s="412"/>
      <c r="F255" s="412"/>
      <c r="G255" s="412"/>
      <c r="H255" s="412"/>
    </row>
    <row r="256" spans="1:19"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</row>
    <row r="257" spans="2:17">
      <c r="B257" s="412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</row>
    <row r="258" spans="2:17">
      <c r="B258" s="412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</row>
    <row r="259" spans="2:17">
      <c r="B259" s="412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</row>
    <row r="260" spans="2:17">
      <c r="B260" s="412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</row>
    <row r="261" spans="2:17">
      <c r="B261" s="412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</row>
    <row r="262" spans="2:17">
      <c r="B262" s="412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</row>
    <row r="263" spans="2:17">
      <c r="B263" s="412"/>
    </row>
    <row r="264" spans="2:17">
      <c r="B264" s="412"/>
    </row>
    <row r="270" spans="2:17">
      <c r="F270" s="145"/>
      <c r="G270" s="145"/>
      <c r="H270" s="146"/>
      <c r="I270" s="145"/>
      <c r="J270" s="146"/>
      <c r="K270" s="145"/>
      <c r="L270" s="145"/>
      <c r="M270" s="146"/>
    </row>
    <row r="271" spans="2:17">
      <c r="F271" s="145"/>
      <c r="G271" s="145"/>
      <c r="H271" s="146"/>
      <c r="I271" s="145"/>
      <c r="J271" s="146"/>
      <c r="K271" s="145"/>
      <c r="L271" s="145"/>
      <c r="M271" s="146"/>
    </row>
    <row r="272" spans="2:17">
      <c r="F272" s="145"/>
      <c r="G272" s="145"/>
      <c r="H272" s="146"/>
      <c r="I272" s="145"/>
      <c r="J272" s="146"/>
      <c r="K272" s="145"/>
      <c r="L272" s="145"/>
      <c r="M272" s="146"/>
    </row>
    <row r="273" spans="6:13">
      <c r="F273" s="145"/>
      <c r="G273" s="145"/>
      <c r="H273" s="146"/>
      <c r="I273" s="145"/>
      <c r="J273" s="146"/>
      <c r="K273" s="145"/>
      <c r="L273" s="145"/>
      <c r="M273" s="146"/>
    </row>
    <row r="274" spans="6:13">
      <c r="F274" s="145"/>
      <c r="G274" s="145"/>
      <c r="H274" s="146"/>
      <c r="I274" s="145"/>
      <c r="J274" s="146"/>
      <c r="K274" s="145"/>
      <c r="L274" s="145"/>
      <c r="M274" s="146"/>
    </row>
    <row r="275" spans="6:13">
      <c r="F275" s="145"/>
      <c r="G275" s="145"/>
      <c r="H275" s="146"/>
      <c r="I275" s="145"/>
      <c r="J275" s="146"/>
      <c r="K275" s="145"/>
      <c r="L275" s="145"/>
      <c r="M275" s="146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81" spans="6:13">
      <c r="F281" s="145"/>
      <c r="G281" s="145"/>
      <c r="H281" s="146"/>
      <c r="I281" s="145"/>
    </row>
    <row r="282" spans="6:13">
      <c r="F282" s="145"/>
      <c r="G282" s="145"/>
      <c r="H282" s="146"/>
      <c r="I282" s="145"/>
    </row>
    <row r="283" spans="6:13">
      <c r="F283" s="145"/>
      <c r="G283" s="145"/>
      <c r="H283" s="146"/>
      <c r="I283" s="145"/>
    </row>
    <row r="284" spans="6:13">
      <c r="F284" s="145"/>
      <c r="G284" s="145"/>
      <c r="H284" s="146"/>
      <c r="I284" s="145"/>
    </row>
    <row r="285" spans="6:13">
      <c r="F285" s="145"/>
      <c r="G285" s="145"/>
      <c r="H285" s="146"/>
      <c r="I285" s="145"/>
    </row>
    <row r="286" spans="6:13">
      <c r="F286" s="145"/>
      <c r="G286" s="145"/>
      <c r="H286" s="146"/>
      <c r="I286" s="145"/>
    </row>
    <row r="287" spans="6:13">
      <c r="F287" s="145"/>
      <c r="G287" s="145"/>
      <c r="H287" s="146"/>
      <c r="I287" s="145"/>
      <c r="J287" s="146"/>
    </row>
    <row r="288" spans="6:13">
      <c r="F288" s="145"/>
      <c r="G288" s="145"/>
      <c r="H288" s="146"/>
      <c r="I288" s="145"/>
      <c r="J288" s="146"/>
    </row>
    <row r="289" spans="6:10">
      <c r="F289" s="145"/>
      <c r="G289" s="145"/>
      <c r="H289" s="146"/>
      <c r="I289" s="145"/>
      <c r="J289" s="146"/>
    </row>
    <row r="290" spans="6:10">
      <c r="F290" s="145"/>
      <c r="G290" s="145"/>
      <c r="H290" s="146"/>
      <c r="I290" s="145"/>
      <c r="J290" s="146"/>
    </row>
  </sheetData>
  <mergeCells count="3">
    <mergeCell ref="U3:U5"/>
    <mergeCell ref="A1:U1"/>
    <mergeCell ref="A225:S225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rowBreaks count="1" manualBreakCount="1">
    <brk id="23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3"/>
  <sheetViews>
    <sheetView workbookViewId="0">
      <pane ySplit="175" topLeftCell="A218" activePane="bottomLeft" state="frozen"/>
      <selection pane="bottomLeft" activeCell="B236" sqref="B236:S236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8" t="s">
        <v>302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5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6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7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8">
        <f>SUM(B205:B207)</f>
        <v>472760.46324823919</v>
      </c>
      <c r="C208" s="478">
        <f t="shared" ref="C208:U208" si="18">SUM(C205:C207)</f>
        <v>162674.65</v>
      </c>
      <c r="D208" s="478">
        <f t="shared" si="18"/>
        <v>89814.5</v>
      </c>
      <c r="E208" s="478">
        <f t="shared" si="18"/>
        <v>2912.49</v>
      </c>
      <c r="F208" s="478">
        <f t="shared" si="18"/>
        <v>72859.149999999994</v>
      </c>
      <c r="G208" s="478">
        <f t="shared" si="18"/>
        <v>39671.160000000003</v>
      </c>
      <c r="H208" s="478">
        <f t="shared" si="18"/>
        <v>33186.99</v>
      </c>
      <c r="I208" s="478">
        <f t="shared" si="18"/>
        <v>310086.81324823922</v>
      </c>
      <c r="J208" s="478">
        <f t="shared" si="18"/>
        <v>37589.814779655004</v>
      </c>
      <c r="K208" s="478">
        <f t="shared" si="18"/>
        <v>24150.57</v>
      </c>
      <c r="L208" s="478">
        <f t="shared" si="18"/>
        <v>272497.99846858421</v>
      </c>
      <c r="M208" s="478">
        <f t="shared" si="18"/>
        <v>140009.93771629242</v>
      </c>
      <c r="N208" s="478">
        <f t="shared" si="18"/>
        <v>132487.06075229179</v>
      </c>
      <c r="O208" s="478">
        <f t="shared" si="18"/>
        <v>127404.314779655</v>
      </c>
      <c r="P208" s="478">
        <f t="shared" si="18"/>
        <v>27063.06</v>
      </c>
      <c r="Q208" s="478">
        <f t="shared" si="18"/>
        <v>345356.14846858417</v>
      </c>
      <c r="R208" s="478">
        <f t="shared" si="18"/>
        <v>179682.09771629242</v>
      </c>
      <c r="S208" s="478">
        <f t="shared" si="18"/>
        <v>165674.05075229181</v>
      </c>
      <c r="T208" s="478">
        <f t="shared" si="18"/>
        <v>0</v>
      </c>
      <c r="U208" s="478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9">
        <f>(B213-B196)/B196*100</f>
        <v>0.67170290320704762</v>
      </c>
      <c r="W213" s="479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80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81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81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9">
        <f>(B217-B200)/B200*100</f>
        <v>1.1523094199485013</v>
      </c>
      <c r="W217" s="479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82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82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83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9">
        <f>(B221-B204)/B204*100</f>
        <v>-3.4249725539719287</v>
      </c>
      <c r="W221" s="479">
        <f>(C221-C204)/C204*100</f>
        <v>5.9413459180755464</v>
      </c>
      <c r="Y221" s="408"/>
    </row>
    <row r="222" spans="1:25" s="476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5"/>
      <c r="U222" s="474"/>
      <c r="V222" s="484"/>
      <c r="Y222" s="477"/>
    </row>
    <row r="223" spans="1:25" s="476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5"/>
      <c r="U223" s="474"/>
      <c r="V223" s="484"/>
      <c r="Y223" s="477"/>
    </row>
    <row r="224" spans="1:25" s="476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5"/>
      <c r="U224" s="474"/>
      <c r="V224" s="484"/>
      <c r="Y224" s="477"/>
    </row>
    <row r="225" spans="1:25" s="476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5"/>
      <c r="U225" s="474"/>
      <c r="V225" s="479">
        <f>(B225-B208)/B208*100</f>
        <v>25.53963972633797</v>
      </c>
      <c r="W225" s="479">
        <f>(C225-C208)/C208*100</f>
        <v>24.495629773907609</v>
      </c>
      <c r="Y225" s="477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83"/>
      <c r="W226" s="483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83"/>
      <c r="W227" s="483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83"/>
      <c r="W228" s="483"/>
      <c r="Y228" s="174"/>
    </row>
    <row r="229" spans="1:25" s="476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5"/>
      <c r="U229" s="474"/>
      <c r="V229" s="479"/>
      <c r="W229" s="479"/>
      <c r="Y229" s="477"/>
    </row>
    <row r="230" spans="1:25" s="158" customFormat="1" ht="18" customHeight="1">
      <c r="A230" s="432" t="s">
        <v>303</v>
      </c>
      <c r="B230" s="159">
        <v>96269.756505826706</v>
      </c>
      <c r="C230" s="490">
        <v>24012.86</v>
      </c>
      <c r="D230" s="490">
        <v>15447.48</v>
      </c>
      <c r="E230" s="490">
        <v>1357.69</v>
      </c>
      <c r="F230" s="490">
        <v>8565.3799999999992</v>
      </c>
      <c r="G230" s="490">
        <v>2156.36</v>
      </c>
      <c r="H230" s="490">
        <v>6409.02</v>
      </c>
      <c r="I230" s="490">
        <v>72256.896505826706</v>
      </c>
      <c r="J230" s="490">
        <v>4197.1797522618936</v>
      </c>
      <c r="K230" s="49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9">
        <v>24829.428707454434</v>
      </c>
      <c r="T230" s="411"/>
      <c r="U230" s="409"/>
      <c r="V230" s="483"/>
      <c r="W230" s="483"/>
      <c r="Y230" s="174"/>
    </row>
    <row r="231" spans="1:25" s="158" customFormat="1" ht="18" customHeight="1">
      <c r="A231" s="432" t="s">
        <v>304</v>
      </c>
      <c r="B231" s="497">
        <v>153019.22476222855</v>
      </c>
      <c r="C231" s="498">
        <v>28120.44</v>
      </c>
      <c r="D231" s="498">
        <v>18857.5</v>
      </c>
      <c r="E231" s="498">
        <v>3271.77</v>
      </c>
      <c r="F231" s="498">
        <v>9262.94</v>
      </c>
      <c r="G231" s="498">
        <v>2130.4299999999998</v>
      </c>
      <c r="H231" s="498">
        <v>7132.51</v>
      </c>
      <c r="I231" s="498">
        <v>124898.78476222856</v>
      </c>
      <c r="J231" s="498">
        <v>8766.7843607673203</v>
      </c>
      <c r="K231" s="498">
        <v>6299.64</v>
      </c>
      <c r="L231" s="499">
        <v>116132.00040146124</v>
      </c>
      <c r="M231" s="499">
        <v>88818.199825997348</v>
      </c>
      <c r="N231" s="499">
        <v>27313.80057546388</v>
      </c>
      <c r="O231" s="499">
        <v>27624.284360767324</v>
      </c>
      <c r="P231" s="499">
        <v>9571.41</v>
      </c>
      <c r="Q231" s="499">
        <v>125394.94040146124</v>
      </c>
      <c r="R231" s="499">
        <v>90948.629825997356</v>
      </c>
      <c r="S231" s="500">
        <v>34446.310575463882</v>
      </c>
      <c r="T231" s="411"/>
      <c r="U231" s="409"/>
      <c r="V231" s="483"/>
      <c r="W231" s="483"/>
      <c r="Y231" s="174"/>
    </row>
    <row r="232" spans="1:25" s="156" customFormat="1" ht="18" customHeight="1">
      <c r="A232" s="432" t="s">
        <v>306</v>
      </c>
      <c r="B232" s="497">
        <v>214570.34888169545</v>
      </c>
      <c r="C232" s="498">
        <v>57032.15</v>
      </c>
      <c r="D232" s="498">
        <v>35430.339999999997</v>
      </c>
      <c r="E232" s="498">
        <v>1301.96</v>
      </c>
      <c r="F232" s="498">
        <v>21601.81</v>
      </c>
      <c r="G232" s="498">
        <v>3131.04</v>
      </c>
      <c r="H232" s="498">
        <v>18470.77</v>
      </c>
      <c r="I232" s="498">
        <v>157538.19888169543</v>
      </c>
      <c r="J232" s="498">
        <v>10989.82408578954</v>
      </c>
      <c r="K232" s="498">
        <v>9127.68</v>
      </c>
      <c r="L232" s="499">
        <v>146548.3747959059</v>
      </c>
      <c r="M232" s="499">
        <v>88023.824362438216</v>
      </c>
      <c r="N232" s="499">
        <v>58524.550433467703</v>
      </c>
      <c r="O232" s="499">
        <v>46420.16408578954</v>
      </c>
      <c r="P232" s="499">
        <v>10429.64</v>
      </c>
      <c r="Q232" s="499">
        <v>168150.18479590592</v>
      </c>
      <c r="R232" s="499">
        <v>91154.864362438209</v>
      </c>
      <c r="S232" s="510">
        <v>76995.320433467699</v>
      </c>
      <c r="T232" s="376"/>
      <c r="U232" s="377"/>
      <c r="V232" s="483"/>
      <c r="W232" s="483"/>
      <c r="Y232" s="163"/>
    </row>
    <row r="233" spans="1:25" s="158" customFormat="1" ht="18" customHeight="1">
      <c r="A233" s="425" t="s">
        <v>311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83"/>
      <c r="W233" s="483"/>
      <c r="Y233" s="174"/>
    </row>
    <row r="234" spans="1:25" s="181" customFormat="1" ht="18" customHeight="1">
      <c r="A234" s="362" t="s">
        <v>278</v>
      </c>
      <c r="B234" s="363">
        <f>(B233-B229)/B229*100</f>
        <v>27.670779654064496</v>
      </c>
      <c r="C234" s="363">
        <f t="shared" ref="C234:U234" si="26">(C233-C229)/C229*100</f>
        <v>7.996260880456008</v>
      </c>
      <c r="D234" s="363">
        <f t="shared" si="26"/>
        <v>19.202333473044504</v>
      </c>
      <c r="E234" s="363">
        <f t="shared" si="26"/>
        <v>-4.3580056403980132</v>
      </c>
      <c r="F234" s="363">
        <f t="shared" si="26"/>
        <v>-7.3996652965713601</v>
      </c>
      <c r="G234" s="363">
        <f t="shared" si="26"/>
        <v>-35.19831012049476</v>
      </c>
      <c r="H234" s="363">
        <f t="shared" si="26"/>
        <v>2.8209986442478843</v>
      </c>
      <c r="I234" s="363">
        <f t="shared" si="26"/>
        <v>35.254432049407534</v>
      </c>
      <c r="J234" s="363">
        <f t="shared" si="26"/>
        <v>-19.466359162800476</v>
      </c>
      <c r="K234" s="363">
        <f t="shared" si="26"/>
        <v>6.5877014239540275</v>
      </c>
      <c r="L234" s="363">
        <f t="shared" si="26"/>
        <v>42.254943403282638</v>
      </c>
      <c r="M234" s="363">
        <f t="shared" si="26"/>
        <v>72.737418235786606</v>
      </c>
      <c r="N234" s="363">
        <f t="shared" si="26"/>
        <v>2.8344348866984128</v>
      </c>
      <c r="O234" s="363">
        <f t="shared" si="26"/>
        <v>6.1687467351875931</v>
      </c>
      <c r="P234" s="363">
        <f t="shared" si="26"/>
        <v>3.4937598734016868</v>
      </c>
      <c r="Q234" s="363">
        <f t="shared" si="26"/>
        <v>34.568638714724017</v>
      </c>
      <c r="R234" s="363">
        <f t="shared" si="26"/>
        <v>64.070634446404753</v>
      </c>
      <c r="S234" s="363">
        <f t="shared" si="26"/>
        <v>2.831278178099693</v>
      </c>
      <c r="T234" s="363" t="e">
        <f t="shared" si="26"/>
        <v>#DIV/0!</v>
      </c>
      <c r="U234" s="363" t="e">
        <f t="shared" si="26"/>
        <v>#DIV/0!</v>
      </c>
    </row>
    <row r="235" spans="1:25" s="182" customFormat="1" ht="18" customHeight="1">
      <c r="A235" s="298" t="s">
        <v>300</v>
      </c>
      <c r="B235" s="418">
        <f>(B233-B217)/B217*100</f>
        <v>21.908399103389481</v>
      </c>
      <c r="C235" s="418">
        <f t="shared" ref="C235:U235" si="27">(C233-C217)/C217*100</f>
        <v>23.459602813779391</v>
      </c>
      <c r="D235" s="418">
        <f t="shared" si="27"/>
        <v>18.007246070250655</v>
      </c>
      <c r="E235" s="418">
        <f t="shared" si="27"/>
        <v>363.05213358939523</v>
      </c>
      <c r="F235" s="418">
        <f t="shared" si="27"/>
        <v>34.450385141286674</v>
      </c>
      <c r="G235" s="418">
        <f t="shared" si="27"/>
        <v>8.2705219523587132</v>
      </c>
      <c r="H235" s="418">
        <f t="shared" si="27"/>
        <v>42.430714060073775</v>
      </c>
      <c r="I235" s="418">
        <f t="shared" si="27"/>
        <v>21.438793880198336</v>
      </c>
      <c r="J235" s="418">
        <f t="shared" si="27"/>
        <v>-30.242610714197294</v>
      </c>
      <c r="K235" s="418">
        <f t="shared" si="27"/>
        <v>-4.0850550462125037</v>
      </c>
      <c r="L235" s="418">
        <f t="shared" si="27"/>
        <v>28.32487307155791</v>
      </c>
      <c r="M235" s="418">
        <f t="shared" si="27"/>
        <v>56.275490634311076</v>
      </c>
      <c r="N235" s="418">
        <f t="shared" si="27"/>
        <v>-7.581962669612194</v>
      </c>
      <c r="O235" s="418">
        <f t="shared" si="27"/>
        <v>0.27431193925985142</v>
      </c>
      <c r="P235" s="418">
        <f t="shared" si="27"/>
        <v>20.968803124428955</v>
      </c>
      <c r="Q235" s="418">
        <f t="shared" si="27"/>
        <v>28.94976761879796</v>
      </c>
      <c r="R235" s="418">
        <f t="shared" si="27"/>
        <v>54.108530856089047</v>
      </c>
      <c r="S235" s="418">
        <f t="shared" si="27"/>
        <v>0.7260215939257928</v>
      </c>
      <c r="T235" s="418" t="e">
        <f t="shared" si="27"/>
        <v>#DIV/0!</v>
      </c>
      <c r="U235" s="418" t="e">
        <f t="shared" si="27"/>
        <v>#DIV/0!</v>
      </c>
    </row>
    <row r="236" spans="1:25" s="181" customFormat="1" ht="18" customHeight="1" thickBot="1">
      <c r="A236" s="299" t="s">
        <v>301</v>
      </c>
      <c r="B236" s="422">
        <f>(B233-B200)/B200*100</f>
        <v>23.313161069966252</v>
      </c>
      <c r="C236" s="422">
        <f t="shared" ref="C236:S236" si="28">(C233-C200)/C200*100</f>
        <v>10.334097729743688</v>
      </c>
      <c r="D236" s="422">
        <f t="shared" si="28"/>
        <v>20.252737381883911</v>
      </c>
      <c r="E236" s="422">
        <f t="shared" si="28"/>
        <v>197.94901419063166</v>
      </c>
      <c r="F236" s="422">
        <f t="shared" si="28"/>
        <v>-3.7119494957042818</v>
      </c>
      <c r="G236" s="422">
        <f t="shared" si="28"/>
        <v>-58.904763012774275</v>
      </c>
      <c r="H236" s="422">
        <f t="shared" si="28"/>
        <v>39.792679774181835</v>
      </c>
      <c r="I236" s="422">
        <f t="shared" si="28"/>
        <v>27.945387188592946</v>
      </c>
      <c r="J236" s="422">
        <f t="shared" si="28"/>
        <v>-35.168663077183894</v>
      </c>
      <c r="K236" s="422">
        <f t="shared" si="28"/>
        <v>-1.9607407684467424</v>
      </c>
      <c r="L236" s="422">
        <f t="shared" si="28"/>
        <v>37.651208524429912</v>
      </c>
      <c r="M236" s="422">
        <f t="shared" si="28"/>
        <v>80.971839419159735</v>
      </c>
      <c r="N236" s="422">
        <f t="shared" si="28"/>
        <v>-9.4408013542365445</v>
      </c>
      <c r="O236" s="422">
        <f t="shared" si="28"/>
        <v>-1.3170247917567663</v>
      </c>
      <c r="P236" s="422">
        <f t="shared" si="28"/>
        <v>18.879848465731225</v>
      </c>
      <c r="Q236" s="422">
        <f t="shared" si="28"/>
        <v>31.628153723949282</v>
      </c>
      <c r="R236" s="422">
        <f t="shared" si="28"/>
        <v>63.340120016434419</v>
      </c>
      <c r="S236" s="422">
        <f t="shared" si="28"/>
        <v>-1.2718719271494356</v>
      </c>
      <c r="T236" s="424" t="e">
        <f>(T215-T181)/T181*100</f>
        <v>#DIV/0!</v>
      </c>
      <c r="U236" s="422" t="e">
        <f>(U215-U181)/U181*100</f>
        <v>#DIV/0!</v>
      </c>
    </row>
    <row r="237" spans="1:25" s="181" customFormat="1" ht="5.25" customHeight="1">
      <c r="A237" s="184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</row>
    <row r="238" spans="1:25" s="186" customFormat="1" ht="22.5" hidden="1" customHeight="1">
      <c r="A238" s="509" t="s">
        <v>279</v>
      </c>
      <c r="B238" s="509"/>
      <c r="C238" s="509"/>
      <c r="D238" s="509"/>
      <c r="E238" s="509"/>
      <c r="F238" s="509"/>
      <c r="G238" s="509"/>
      <c r="H238" s="509"/>
      <c r="I238" s="509"/>
      <c r="J238" s="509"/>
      <c r="K238" s="509"/>
      <c r="L238" s="509"/>
      <c r="M238" s="509"/>
      <c r="N238" s="509"/>
      <c r="O238" s="509"/>
      <c r="P238" s="509"/>
      <c r="Q238" s="509"/>
      <c r="R238" s="509"/>
      <c r="S238" s="509"/>
      <c r="U238" s="187"/>
    </row>
    <row r="239" spans="1:25" s="188" customFormat="1" ht="11.25" hidden="1" customHeight="1">
      <c r="A239" s="5" t="s">
        <v>229</v>
      </c>
      <c r="B239" s="6" t="s">
        <v>0</v>
      </c>
      <c r="C239" s="302" t="s">
        <v>1</v>
      </c>
      <c r="D239" s="302"/>
      <c r="E239" s="302"/>
      <c r="F239" s="302"/>
      <c r="G239" s="302"/>
      <c r="H239" s="303"/>
      <c r="I239" s="313" t="s">
        <v>2</v>
      </c>
      <c r="J239" s="313"/>
      <c r="K239" s="313"/>
      <c r="L239" s="313"/>
      <c r="M239" s="313"/>
      <c r="N239" s="341"/>
      <c r="O239" s="325" t="s">
        <v>3</v>
      </c>
      <c r="P239" s="325"/>
      <c r="Q239" s="326" t="s">
        <v>4</v>
      </c>
      <c r="R239" s="325"/>
      <c r="S239" s="327"/>
      <c r="U239" s="189"/>
    </row>
    <row r="240" spans="1:25" s="188" customFormat="1" ht="11.25" hidden="1" customHeight="1">
      <c r="A240" s="7"/>
      <c r="B240" s="8"/>
      <c r="C240" s="336"/>
      <c r="D240" s="305" t="s">
        <v>3</v>
      </c>
      <c r="E240" s="306"/>
      <c r="F240" s="305" t="s">
        <v>4</v>
      </c>
      <c r="G240" s="302"/>
      <c r="H240" s="303"/>
      <c r="I240" s="315"/>
      <c r="J240" s="316" t="s">
        <v>3</v>
      </c>
      <c r="K240" s="317"/>
      <c r="L240" s="318" t="s">
        <v>4</v>
      </c>
      <c r="M240" s="313"/>
      <c r="N240" s="314"/>
      <c r="O240" s="343"/>
      <c r="P240" s="344"/>
      <c r="Q240" s="345"/>
      <c r="R240" s="343"/>
      <c r="S240" s="346"/>
      <c r="U240" s="189"/>
    </row>
    <row r="241" spans="1:21" s="190" customFormat="1" ht="11.25" hidden="1" customHeight="1" thickBot="1">
      <c r="A241" s="7"/>
      <c r="B241" s="8"/>
      <c r="C241" s="336"/>
      <c r="D241" s="337"/>
      <c r="E241" s="338" t="s">
        <v>230</v>
      </c>
      <c r="F241" s="339"/>
      <c r="G241" s="340" t="s">
        <v>5</v>
      </c>
      <c r="H241" s="303" t="s">
        <v>6</v>
      </c>
      <c r="I241" s="315"/>
      <c r="J241" s="334"/>
      <c r="K241" s="318" t="s">
        <v>230</v>
      </c>
      <c r="L241" s="342"/>
      <c r="M241" s="335" t="s">
        <v>5</v>
      </c>
      <c r="N241" s="314" t="s">
        <v>6</v>
      </c>
      <c r="O241" s="346"/>
      <c r="P241" s="326" t="s">
        <v>230</v>
      </c>
      <c r="Q241" s="345"/>
      <c r="R241" s="347" t="s">
        <v>5</v>
      </c>
      <c r="S241" s="327" t="s">
        <v>6</v>
      </c>
      <c r="U241" s="191"/>
    </row>
    <row r="242" spans="1:21" ht="18" hidden="1" thickTop="1">
      <c r="A242" s="192" t="s">
        <v>280</v>
      </c>
      <c r="B242" s="419">
        <f>SUM(B210:B216)</f>
        <v>1061150.293088688</v>
      </c>
      <c r="C242" s="419">
        <f>SUM(C210:C216)</f>
        <v>280748.66000000003</v>
      </c>
      <c r="D242" s="419">
        <f>SUM(D210:D216)</f>
        <v>186312.42</v>
      </c>
      <c r="E242" s="419">
        <f>SUM(E210:E216)</f>
        <v>9942.0400000000009</v>
      </c>
      <c r="F242" s="419">
        <f>SUM(F210:F216)</f>
        <v>94435.239999999991</v>
      </c>
      <c r="G242" s="419">
        <f>SUM(G210:G216)</f>
        <v>29574.58</v>
      </c>
      <c r="H242" s="419">
        <f>SUM(H210:H216)</f>
        <v>64860.66</v>
      </c>
      <c r="I242" s="419">
        <f>SUM(I210:I216)</f>
        <v>780403.63308868825</v>
      </c>
      <c r="J242" s="419">
        <f>SUM(J210:J216)</f>
        <v>154474.88485034218</v>
      </c>
      <c r="K242" s="419">
        <f>SUM(K210:K216)</f>
        <v>52092.65</v>
      </c>
      <c r="L242" s="419">
        <f>SUM(L210:L216)</f>
        <v>625927.74823834596</v>
      </c>
      <c r="M242" s="419">
        <f>SUM(M210:M216)</f>
        <v>361015.85719014099</v>
      </c>
      <c r="N242" s="419">
        <f>SUM(N210:N216)</f>
        <v>264911.89104820491</v>
      </c>
      <c r="O242" s="419">
        <f>SUM(O210:O216)</f>
        <v>340787.30485034222</v>
      </c>
      <c r="P242" s="419">
        <f>SUM(P210:P216)</f>
        <v>62030.69</v>
      </c>
      <c r="Q242" s="419">
        <f>SUM(Q210:Q216)</f>
        <v>720364.98823834595</v>
      </c>
      <c r="R242" s="419">
        <f>SUM(R210:R216)</f>
        <v>390592.437190141</v>
      </c>
      <c r="S242" s="419">
        <f>SUM(S210:S216)</f>
        <v>329771.55104820494</v>
      </c>
      <c r="T242" s="419">
        <f>SUM(T210:T216)</f>
        <v>0</v>
      </c>
      <c r="U242" s="419">
        <f>SUM(U210:U216)</f>
        <v>0</v>
      </c>
    </row>
    <row r="243" spans="1:21" ht="17.25" hidden="1">
      <c r="A243" s="348" t="s">
        <v>281</v>
      </c>
      <c r="B243" s="420">
        <f>SUM(B193:B199)</f>
        <v>1052274.2690921908</v>
      </c>
      <c r="C243" s="420">
        <f>SUM(C193:C199)</f>
        <v>245933.49</v>
      </c>
      <c r="D243" s="420">
        <f>SUM(D193:D199)</f>
        <v>158633.23000000001</v>
      </c>
      <c r="E243" s="420">
        <f>SUM(E193:E199)</f>
        <v>5262.47</v>
      </c>
      <c r="F243" s="420">
        <f>SUM(F193:F199)</f>
        <v>87300.260000000009</v>
      </c>
      <c r="G243" s="420">
        <f>SUM(G193:G199)</f>
        <v>26662.34</v>
      </c>
      <c r="H243" s="420">
        <f>SUM(H193:H199)</f>
        <v>60635.92</v>
      </c>
      <c r="I243" s="420">
        <f>SUM(I193:I199)</f>
        <v>806342.77909219079</v>
      </c>
      <c r="J243" s="420">
        <f>SUM(J193:J199)</f>
        <v>174090.29120572755</v>
      </c>
      <c r="K243" s="420">
        <f>SUM(K193:K199)</f>
        <v>44673.759999999995</v>
      </c>
      <c r="L243" s="420">
        <f>SUM(L193:L199)</f>
        <v>632251.48788646329</v>
      </c>
      <c r="M243" s="420">
        <f>SUM(M193:M199)</f>
        <v>340418.18621114391</v>
      </c>
      <c r="N243" s="420">
        <f>SUM(N193:N199)</f>
        <v>291834.30167531938</v>
      </c>
      <c r="O243" s="420">
        <f>SUM(O193:O199)</f>
        <v>332724.52120572753</v>
      </c>
      <c r="P243" s="420">
        <f>SUM(P193:P199)</f>
        <v>49935.229999999996</v>
      </c>
      <c r="Q243" s="420">
        <f>SUM(Q193:Q199)</f>
        <v>719549.7478864633</v>
      </c>
      <c r="R243" s="420">
        <f>SUM(R193:R199)</f>
        <v>367080.52621114394</v>
      </c>
      <c r="S243" s="420">
        <f>SUM(S193:S199)</f>
        <v>352469.22167531936</v>
      </c>
      <c r="T243" s="420">
        <f>SUM(T193:T199)</f>
        <v>122942.35924653233</v>
      </c>
      <c r="U243" s="420">
        <f>SUM(U193:U199)</f>
        <v>20218.484750144282</v>
      </c>
    </row>
    <row r="244" spans="1:21" ht="17.25" hidden="1">
      <c r="A244" s="348" t="s">
        <v>282</v>
      </c>
      <c r="B244" s="421">
        <f>SUM(B176:B182)</f>
        <v>1122510.7960463047</v>
      </c>
      <c r="C244" s="421">
        <f>SUM(C176:C182)</f>
        <v>318825.40000000002</v>
      </c>
      <c r="D244" s="421">
        <f>SUM(D176:D182)</f>
        <v>191649.98</v>
      </c>
      <c r="E244" s="421">
        <f>SUM(E176:E182)</f>
        <v>10302.5</v>
      </c>
      <c r="F244" s="421">
        <f>SUM(F176:F182)</f>
        <v>127174.42</v>
      </c>
      <c r="G244" s="421">
        <f>SUM(G176:G182)</f>
        <v>53222.8</v>
      </c>
      <c r="H244" s="421">
        <f>SUM(H176:H182)</f>
        <v>73953.62</v>
      </c>
      <c r="I244" s="421">
        <f>SUM(I176:I182)</f>
        <v>803685.39604630473</v>
      </c>
      <c r="J244" s="421">
        <f>SUM(J176:J182)</f>
        <v>152011.54181520833</v>
      </c>
      <c r="K244" s="421">
        <f>SUM(K176:K182)</f>
        <v>34506.800000000003</v>
      </c>
      <c r="L244" s="421">
        <f>SUM(L176:L182)</f>
        <v>651673.85423109634</v>
      </c>
      <c r="M244" s="421">
        <f>SUM(M176:M182)</f>
        <v>392306.2608890906</v>
      </c>
      <c r="N244" s="421">
        <f>SUM(N176:N182)</f>
        <v>259367.5933420058</v>
      </c>
      <c r="O244" s="421">
        <f>SUM(O176:O182)</f>
        <v>343661.60074604378</v>
      </c>
      <c r="P244" s="421">
        <f>SUM(P176:P182)</f>
        <v>44809.63</v>
      </c>
      <c r="Q244" s="421">
        <f>SUM(Q176:Q182)</f>
        <v>778849.90867400949</v>
      </c>
      <c r="R244" s="421">
        <f>SUM(R176:R182)</f>
        <v>445528.87573741359</v>
      </c>
      <c r="S244" s="421">
        <f>SUM(S176:S182)</f>
        <v>333321.03293659585</v>
      </c>
      <c r="T244" s="421">
        <f>SUM(T176:T182)</f>
        <v>32261.136029994068</v>
      </c>
      <c r="U244" s="421">
        <f>SUM(U176:U182)</f>
        <v>0</v>
      </c>
    </row>
    <row r="245" spans="1:21" ht="17.25" hidden="1">
      <c r="A245" s="348" t="s">
        <v>193</v>
      </c>
      <c r="B245" s="421">
        <f>SUM(B124:B130)</f>
        <v>458926</v>
      </c>
      <c r="C245" s="421">
        <f>SUM(C124:C130)</f>
        <v>172692</v>
      </c>
      <c r="D245" s="421">
        <f>SUM(D124:D130)</f>
        <v>107762</v>
      </c>
      <c r="E245" s="421">
        <f>SUM(E124:E130)</f>
        <v>10668</v>
      </c>
      <c r="F245" s="421">
        <f>SUM(F124:F130)</f>
        <v>64930</v>
      </c>
      <c r="G245" s="421">
        <f>SUM(G124:G130)</f>
        <v>14677</v>
      </c>
      <c r="H245" s="421">
        <f>SUM(H124:H130)</f>
        <v>50253</v>
      </c>
      <c r="I245" s="421">
        <f>SUM(I124:I130)</f>
        <v>286233</v>
      </c>
      <c r="J245" s="421">
        <f>SUM(J124:J130)</f>
        <v>48335</v>
      </c>
      <c r="K245" s="421">
        <f>SUM(K124:K130)</f>
        <v>24478</v>
      </c>
      <c r="L245" s="421">
        <f>SUM(L124:L130)</f>
        <v>237898</v>
      </c>
      <c r="M245" s="421">
        <f>SUM(M124:M130)</f>
        <v>123239</v>
      </c>
      <c r="N245" s="421">
        <f>SUM(N124:N130)</f>
        <v>114657</v>
      </c>
      <c r="O245" s="421">
        <f>SUM(O124:O130)</f>
        <v>156098</v>
      </c>
      <c r="P245" s="421">
        <f>SUM(P124:P130)</f>
        <v>35148</v>
      </c>
      <c r="Q245" s="421">
        <f>SUM(Q124:Q130)</f>
        <v>302828</v>
      </c>
      <c r="R245" s="421">
        <f>SUM(R124:R130)</f>
        <v>137917</v>
      </c>
      <c r="S245" s="421">
        <f>SUM(S124:S130)</f>
        <v>164911</v>
      </c>
      <c r="T245" s="127"/>
      <c r="U245" s="89"/>
    </row>
    <row r="246" spans="1:21" ht="17.25" hidden="1">
      <c r="A246" s="349" t="s">
        <v>161</v>
      </c>
      <c r="B246" s="196">
        <f>100*(B242/B243-1)</f>
        <v>0.8435086039074946</v>
      </c>
      <c r="C246" s="196">
        <f t="shared" ref="C246:U246" si="29">100*(C242/C243-1)</f>
        <v>14.156335519818807</v>
      </c>
      <c r="D246" s="196">
        <f t="shared" si="29"/>
        <v>17.448544671252051</v>
      </c>
      <c r="E246" s="196">
        <f t="shared" si="29"/>
        <v>88.923452295214986</v>
      </c>
      <c r="F246" s="196">
        <f t="shared" si="29"/>
        <v>8.1729195308238189</v>
      </c>
      <c r="G246" s="196">
        <f t="shared" si="29"/>
        <v>10.922672203565043</v>
      </c>
      <c r="H246" s="196">
        <f t="shared" si="29"/>
        <v>6.9673883071288634</v>
      </c>
      <c r="I246" s="196">
        <f t="shared" si="29"/>
        <v>-3.2168882361302664</v>
      </c>
      <c r="J246" s="196">
        <f t="shared" si="29"/>
        <v>-11.267375233582255</v>
      </c>
      <c r="K246" s="196">
        <f t="shared" si="29"/>
        <v>16.606817962043063</v>
      </c>
      <c r="L246" s="196">
        <f t="shared" si="29"/>
        <v>-1.0001937155192486</v>
      </c>
      <c r="M246" s="196">
        <f t="shared" si="29"/>
        <v>6.0506964120363937</v>
      </c>
      <c r="N246" s="196">
        <f t="shared" si="29"/>
        <v>-9.2252385934628816</v>
      </c>
      <c r="O246" s="196">
        <f t="shared" si="29"/>
        <v>2.4232610254864229</v>
      </c>
      <c r="P246" s="196">
        <f t="shared" si="29"/>
        <v>24.222297564264771</v>
      </c>
      <c r="Q246" s="196">
        <f t="shared" si="29"/>
        <v>0.1132986779965206</v>
      </c>
      <c r="R246" s="196">
        <f t="shared" si="29"/>
        <v>6.4051098601381806</v>
      </c>
      <c r="S246" s="196">
        <f t="shared" si="29"/>
        <v>-6.4396177683913152</v>
      </c>
      <c r="T246" s="128">
        <f t="shared" si="29"/>
        <v>-100</v>
      </c>
      <c r="U246" s="103">
        <f t="shared" si="29"/>
        <v>-100</v>
      </c>
    </row>
    <row r="247" spans="1:21" ht="17.25" hidden="1">
      <c r="A247" s="348" t="s">
        <v>162</v>
      </c>
      <c r="B247" s="197">
        <f>100*(B242/B244-1)</f>
        <v>-5.4663619426859817</v>
      </c>
      <c r="C247" s="197">
        <f t="shared" ref="C247:U247" si="30">100*(C242/C244-1)</f>
        <v>-11.942818859476056</v>
      </c>
      <c r="D247" s="197">
        <f t="shared" si="30"/>
        <v>-2.7850563824739272</v>
      </c>
      <c r="E247" s="197">
        <f t="shared" si="30"/>
        <v>-3.498762436301861</v>
      </c>
      <c r="F247" s="197">
        <f t="shared" si="30"/>
        <v>-25.743526095892566</v>
      </c>
      <c r="G247" s="197">
        <f t="shared" si="30"/>
        <v>-44.432498853874655</v>
      </c>
      <c r="H247" s="197">
        <f t="shared" si="30"/>
        <v>-12.295490065259806</v>
      </c>
      <c r="I247" s="197">
        <f t="shared" si="30"/>
        <v>-2.8968752041719448</v>
      </c>
      <c r="J247" s="197">
        <f t="shared" si="30"/>
        <v>1.6204973686329671</v>
      </c>
      <c r="K247" s="197">
        <f t="shared" si="30"/>
        <v>50.963433294307194</v>
      </c>
      <c r="L247" s="197">
        <f t="shared" si="30"/>
        <v>-3.9507655287364551</v>
      </c>
      <c r="M247" s="197">
        <f t="shared" si="30"/>
        <v>-7.9760143587909171</v>
      </c>
      <c r="N247" s="197">
        <f t="shared" si="30"/>
        <v>2.1376216028994532</v>
      </c>
      <c r="O247" s="197">
        <f t="shared" si="30"/>
        <v>-0.8363738891577821</v>
      </c>
      <c r="P247" s="197">
        <f t="shared" si="30"/>
        <v>38.431604992051938</v>
      </c>
      <c r="Q247" s="197">
        <f t="shared" si="30"/>
        <v>-7.5091387678575927</v>
      </c>
      <c r="R247" s="197">
        <f t="shared" si="30"/>
        <v>-12.330612343890168</v>
      </c>
      <c r="S247" s="197">
        <f t="shared" si="30"/>
        <v>-1.0648838619992218</v>
      </c>
      <c r="T247" s="129">
        <f t="shared" si="30"/>
        <v>-100</v>
      </c>
      <c r="U247" s="102" t="e">
        <f t="shared" si="30"/>
        <v>#DIV/0!</v>
      </c>
    </row>
    <row r="248" spans="1:21" hidden="1">
      <c r="A248" t="s">
        <v>194</v>
      </c>
      <c r="B248" s="102">
        <f t="shared" ref="B248:S248" si="31">100*(B242/B245-1)</f>
        <v>131.22470574530274</v>
      </c>
      <c r="C248" s="102">
        <f t="shared" si="31"/>
        <v>62.57189678734396</v>
      </c>
      <c r="D248" s="102">
        <f t="shared" si="31"/>
        <v>72.89250385107924</v>
      </c>
      <c r="E248" s="102">
        <f t="shared" si="31"/>
        <v>-6.8050243719534942</v>
      </c>
      <c r="F248" s="102">
        <f t="shared" si="31"/>
        <v>45.441614045895577</v>
      </c>
      <c r="G248" s="102">
        <f t="shared" si="31"/>
        <v>101.50289568712951</v>
      </c>
      <c r="H248" s="102">
        <f t="shared" si="31"/>
        <v>29.068234732254794</v>
      </c>
      <c r="I248" s="102">
        <f t="shared" si="31"/>
        <v>172.64628225560585</v>
      </c>
      <c r="J248" s="102">
        <f t="shared" si="31"/>
        <v>219.59218961485917</v>
      </c>
      <c r="K248" s="102">
        <f t="shared" si="31"/>
        <v>112.81415965356646</v>
      </c>
      <c r="L248" s="102">
        <f t="shared" si="31"/>
        <v>163.10761260638844</v>
      </c>
      <c r="M248" s="102">
        <f t="shared" si="31"/>
        <v>192.93961910607922</v>
      </c>
      <c r="N248" s="102">
        <f t="shared" si="31"/>
        <v>131.04728978449191</v>
      </c>
      <c r="O248" s="102">
        <f t="shared" si="31"/>
        <v>118.31625315528846</v>
      </c>
      <c r="P248" s="102">
        <f t="shared" si="31"/>
        <v>76.484266530101294</v>
      </c>
      <c r="Q248" s="102">
        <f t="shared" si="31"/>
        <v>137.87925430883075</v>
      </c>
      <c r="R248" s="102">
        <f t="shared" si="31"/>
        <v>183.20833341077676</v>
      </c>
      <c r="S248" s="102">
        <f t="shared" si="31"/>
        <v>99.969408376763795</v>
      </c>
      <c r="T248" s="122"/>
      <c r="U248" s="121" t="s">
        <v>171</v>
      </c>
    </row>
    <row r="249" spans="1:21" s="118" customFormat="1" hidden="1">
      <c r="A249" s="118" t="s">
        <v>170</v>
      </c>
      <c r="T249" s="130"/>
      <c r="U249" s="119"/>
    </row>
    <row r="250" spans="1:21" hidden="1">
      <c r="A250" s="118" t="s">
        <v>181</v>
      </c>
      <c r="B250" s="131" t="e">
        <f>B242/#REF!-1</f>
        <v>#REF!</v>
      </c>
      <c r="C250" s="131" t="e">
        <f>C242/#REF!-1</f>
        <v>#REF!</v>
      </c>
      <c r="D250" s="131" t="e">
        <f>D242/#REF!-1</f>
        <v>#REF!</v>
      </c>
      <c r="E250" s="131" t="e">
        <f>E242/#REF!-1</f>
        <v>#REF!</v>
      </c>
      <c r="F250" s="131" t="e">
        <f>F242/#REF!-1</f>
        <v>#REF!</v>
      </c>
      <c r="G250" s="131" t="e">
        <f>G242/#REF!-1</f>
        <v>#REF!</v>
      </c>
      <c r="H250" s="131" t="e">
        <f>H242/#REF!-1</f>
        <v>#REF!</v>
      </c>
      <c r="I250" s="131" t="e">
        <f>I242/#REF!-1</f>
        <v>#REF!</v>
      </c>
      <c r="J250" s="131" t="e">
        <f>J242/#REF!-1</f>
        <v>#REF!</v>
      </c>
      <c r="K250" s="131" t="e">
        <f>K242/#REF!-1</f>
        <v>#REF!</v>
      </c>
      <c r="L250" s="131" t="e">
        <f>L242/#REF!-1</f>
        <v>#REF!</v>
      </c>
      <c r="M250" s="131" t="e">
        <f>M242/#REF!-1</f>
        <v>#REF!</v>
      </c>
      <c r="N250" s="131" t="e">
        <f>N242/#REF!-1</f>
        <v>#REF!</v>
      </c>
      <c r="O250" s="131" t="e">
        <f>O242/#REF!-1</f>
        <v>#REF!</v>
      </c>
      <c r="P250" s="131" t="e">
        <f>P242/#REF!-1</f>
        <v>#REF!</v>
      </c>
      <c r="Q250" s="131" t="e">
        <f>Q242/#REF!-1</f>
        <v>#REF!</v>
      </c>
      <c r="R250" s="131" t="e">
        <f>R242/#REF!-1</f>
        <v>#REF!</v>
      </c>
      <c r="S250" s="131" t="e">
        <f>S242/#REF!-1</f>
        <v>#REF!</v>
      </c>
      <c r="T250" s="122"/>
      <c r="U250" s="104"/>
    </row>
    <row r="251" spans="1:21" hidden="1">
      <c r="A251" s="118" t="s">
        <v>182</v>
      </c>
      <c r="B251" s="131" t="e">
        <f>B242/#REF!-1</f>
        <v>#REF!</v>
      </c>
      <c r="C251" s="131" t="e">
        <f>C242/#REF!-1</f>
        <v>#REF!</v>
      </c>
      <c r="D251" s="131" t="e">
        <f>D242/#REF!-1</f>
        <v>#REF!</v>
      </c>
      <c r="E251" s="131" t="e">
        <f>E242/#REF!-1</f>
        <v>#REF!</v>
      </c>
      <c r="F251" s="131" t="e">
        <f>F242/#REF!-1</f>
        <v>#REF!</v>
      </c>
      <c r="G251" s="131" t="e">
        <f>G242/#REF!-1</f>
        <v>#REF!</v>
      </c>
      <c r="H251" s="131" t="e">
        <f>H242/#REF!-1</f>
        <v>#REF!</v>
      </c>
      <c r="I251" s="131" t="e">
        <f>I242/#REF!-1</f>
        <v>#REF!</v>
      </c>
      <c r="J251" s="131" t="e">
        <f>J242/#REF!-1</f>
        <v>#REF!</v>
      </c>
      <c r="K251" s="131" t="e">
        <f>K242/#REF!-1</f>
        <v>#REF!</v>
      </c>
      <c r="L251" s="131" t="e">
        <f>L242/#REF!-1</f>
        <v>#REF!</v>
      </c>
      <c r="M251" s="131" t="e">
        <f>M242/#REF!-1</f>
        <v>#REF!</v>
      </c>
      <c r="N251" s="131" t="e">
        <f>N242/#REF!-1</f>
        <v>#REF!</v>
      </c>
      <c r="O251" s="131" t="e">
        <f>O242/#REF!-1</f>
        <v>#REF!</v>
      </c>
      <c r="P251" s="131" t="e">
        <f>P242/#REF!-1</f>
        <v>#REF!</v>
      </c>
      <c r="Q251" s="131" t="e">
        <f>Q242/#REF!-1</f>
        <v>#REF!</v>
      </c>
      <c r="R251" s="131" t="e">
        <f>R242/#REF!-1</f>
        <v>#REF!</v>
      </c>
      <c r="S251" s="131" t="e">
        <f>S242/#REF!-1</f>
        <v>#REF!</v>
      </c>
      <c r="T251" s="122"/>
      <c r="U251" s="104"/>
    </row>
    <row r="252" spans="1:21" hidden="1">
      <c r="A252" s="118" t="s">
        <v>183</v>
      </c>
      <c r="B252" s="131" t="e">
        <f>B242/#REF!-1</f>
        <v>#REF!</v>
      </c>
      <c r="C252" s="131" t="e">
        <f>C242/#REF!-1</f>
        <v>#REF!</v>
      </c>
      <c r="D252" s="131" t="e">
        <f>D242/#REF!-1</f>
        <v>#REF!</v>
      </c>
      <c r="E252" s="131" t="e">
        <f>E242/#REF!-1</f>
        <v>#REF!</v>
      </c>
      <c r="F252" s="131" t="e">
        <f>F242/#REF!-1</f>
        <v>#REF!</v>
      </c>
      <c r="G252" s="131" t="e">
        <f>G242/#REF!-1</f>
        <v>#REF!</v>
      </c>
      <c r="H252" s="131" t="e">
        <f>H242/#REF!-1</f>
        <v>#REF!</v>
      </c>
      <c r="I252" s="131" t="e">
        <f>I242/#REF!-1</f>
        <v>#REF!</v>
      </c>
      <c r="J252" s="131" t="e">
        <f>J242/#REF!-1</f>
        <v>#REF!</v>
      </c>
      <c r="K252" s="131" t="e">
        <f>K242/#REF!-1</f>
        <v>#REF!</v>
      </c>
      <c r="L252" s="131" t="e">
        <f>L242/#REF!-1</f>
        <v>#REF!</v>
      </c>
      <c r="M252" s="131" t="e">
        <f>M242/#REF!-1</f>
        <v>#REF!</v>
      </c>
      <c r="N252" s="131" t="e">
        <f>N242/#REF!-1</f>
        <v>#REF!</v>
      </c>
      <c r="O252" s="131" t="e">
        <f>O242/#REF!-1</f>
        <v>#REF!</v>
      </c>
      <c r="P252" s="131" t="e">
        <f>P242/#REF!-1</f>
        <v>#REF!</v>
      </c>
      <c r="Q252" s="131" t="e">
        <f>Q242/#REF!-1</f>
        <v>#REF!</v>
      </c>
      <c r="R252" s="131" t="e">
        <f>R242/#REF!-1</f>
        <v>#REF!</v>
      </c>
      <c r="S252" s="131" t="e">
        <f>S242/#REF!-1</f>
        <v>#REF!</v>
      </c>
      <c r="T252" s="122"/>
      <c r="U252" s="104"/>
    </row>
    <row r="253" spans="1:21" hidden="1">
      <c r="A253" s="118" t="s">
        <v>184</v>
      </c>
      <c r="B253" s="131" t="e">
        <f>B242/#REF!-1</f>
        <v>#REF!</v>
      </c>
      <c r="C253" s="131" t="e">
        <f>C242/#REF!-1</f>
        <v>#REF!</v>
      </c>
      <c r="D253" s="131" t="e">
        <f>D242/#REF!-1</f>
        <v>#REF!</v>
      </c>
      <c r="E253" s="131" t="e">
        <f>E242/#REF!-1</f>
        <v>#REF!</v>
      </c>
      <c r="F253" s="131" t="e">
        <f>F242/#REF!-1</f>
        <v>#REF!</v>
      </c>
      <c r="G253" s="131" t="e">
        <f>G242/#REF!-1</f>
        <v>#REF!</v>
      </c>
      <c r="H253" s="131" t="e">
        <f>H242/#REF!-1</f>
        <v>#REF!</v>
      </c>
      <c r="I253" s="131" t="e">
        <f>I242/#REF!-1</f>
        <v>#REF!</v>
      </c>
      <c r="J253" s="131" t="e">
        <f>J242/#REF!-1</f>
        <v>#REF!</v>
      </c>
      <c r="K253" s="131" t="e">
        <f>K242/#REF!-1</f>
        <v>#REF!</v>
      </c>
      <c r="L253" s="131" t="e">
        <f>L242/#REF!-1</f>
        <v>#REF!</v>
      </c>
      <c r="M253" s="131" t="e">
        <f>M242/#REF!-1</f>
        <v>#REF!</v>
      </c>
      <c r="N253" s="131" t="e">
        <f>N242/#REF!-1</f>
        <v>#REF!</v>
      </c>
      <c r="O253" s="131" t="e">
        <f>O242/#REF!-1</f>
        <v>#REF!</v>
      </c>
      <c r="P253" s="131" t="e">
        <f>P242/#REF!-1</f>
        <v>#REF!</v>
      </c>
      <c r="Q253" s="131" t="e">
        <f>Q242/#REF!-1</f>
        <v>#REF!</v>
      </c>
      <c r="R253" s="131" t="e">
        <f>R242/#REF!-1</f>
        <v>#REF!</v>
      </c>
      <c r="S253" s="131" t="e">
        <f>S242/#REF!-1</f>
        <v>#REF!</v>
      </c>
      <c r="T253" s="122"/>
      <c r="U253" s="104"/>
    </row>
    <row r="254" spans="1:21" hidden="1">
      <c r="A254" s="118" t="s">
        <v>185</v>
      </c>
      <c r="B254" s="131" t="e">
        <f>B242/#REF!-1</f>
        <v>#REF!</v>
      </c>
      <c r="C254" s="131" t="e">
        <f>C242/#REF!-1</f>
        <v>#REF!</v>
      </c>
      <c r="D254" s="131" t="e">
        <f>D242/#REF!-1</f>
        <v>#REF!</v>
      </c>
      <c r="E254" s="131" t="e">
        <f>E242/#REF!-1</f>
        <v>#REF!</v>
      </c>
      <c r="F254" s="131" t="e">
        <f>F242/#REF!-1</f>
        <v>#REF!</v>
      </c>
      <c r="G254" s="131" t="e">
        <f>G242/#REF!-1</f>
        <v>#REF!</v>
      </c>
      <c r="H254" s="131" t="e">
        <f>H242/#REF!-1</f>
        <v>#REF!</v>
      </c>
      <c r="I254" s="131" t="e">
        <f>I242/#REF!-1</f>
        <v>#REF!</v>
      </c>
      <c r="J254" s="131" t="e">
        <f>J242/#REF!-1</f>
        <v>#REF!</v>
      </c>
      <c r="K254" s="131" t="e">
        <f>K242/#REF!-1</f>
        <v>#REF!</v>
      </c>
      <c r="L254" s="131" t="e">
        <f>L242/#REF!-1</f>
        <v>#REF!</v>
      </c>
      <c r="M254" s="131" t="e">
        <f>M242/#REF!-1</f>
        <v>#REF!</v>
      </c>
      <c r="N254" s="131" t="e">
        <f>N242/#REF!-1</f>
        <v>#REF!</v>
      </c>
      <c r="O254" s="131" t="e">
        <f>O242/#REF!-1</f>
        <v>#REF!</v>
      </c>
      <c r="P254" s="131" t="e">
        <f>P242/#REF!-1</f>
        <v>#REF!</v>
      </c>
      <c r="Q254" s="131" t="e">
        <f>Q242/#REF!-1</f>
        <v>#REF!</v>
      </c>
      <c r="R254" s="131" t="e">
        <f>R242/#REF!-1</f>
        <v>#REF!</v>
      </c>
      <c r="S254" s="131" t="e">
        <f>S242/#REF!-1</f>
        <v>#REF!</v>
      </c>
      <c r="T254" s="122"/>
      <c r="U254" s="104"/>
    </row>
    <row r="255" spans="1:21" hidden="1">
      <c r="A255" s="118" t="s">
        <v>186</v>
      </c>
      <c r="B255" s="131" t="e">
        <f>B242/#REF!-1</f>
        <v>#REF!</v>
      </c>
      <c r="C255" s="131" t="e">
        <f>C242/#REF!-1</f>
        <v>#REF!</v>
      </c>
      <c r="D255" s="131" t="e">
        <f>D242/#REF!-1</f>
        <v>#REF!</v>
      </c>
      <c r="E255" s="131" t="e">
        <f>E242/#REF!-1</f>
        <v>#REF!</v>
      </c>
      <c r="F255" s="131" t="e">
        <f>F242/#REF!-1</f>
        <v>#REF!</v>
      </c>
      <c r="G255" s="131" t="e">
        <f>G242/#REF!-1</f>
        <v>#REF!</v>
      </c>
      <c r="H255" s="131" t="e">
        <f>H242/#REF!-1</f>
        <v>#REF!</v>
      </c>
      <c r="I255" s="131" t="e">
        <f>I242/#REF!-1</f>
        <v>#REF!</v>
      </c>
      <c r="J255" s="131" t="e">
        <f>J242/#REF!-1</f>
        <v>#REF!</v>
      </c>
      <c r="K255" s="131" t="e">
        <f>K242/#REF!-1</f>
        <v>#REF!</v>
      </c>
      <c r="L255" s="131" t="e">
        <f>L242/#REF!-1</f>
        <v>#REF!</v>
      </c>
      <c r="M255" s="131" t="e">
        <f>M242/#REF!-1</f>
        <v>#REF!</v>
      </c>
      <c r="N255" s="131" t="e">
        <f>N242/#REF!-1</f>
        <v>#REF!</v>
      </c>
      <c r="O255" s="131" t="e">
        <f>O242/#REF!-1</f>
        <v>#REF!</v>
      </c>
      <c r="P255" s="131" t="e">
        <f>P242/#REF!-1</f>
        <v>#REF!</v>
      </c>
      <c r="Q255" s="131" t="e">
        <f>Q242/#REF!-1</f>
        <v>#REF!</v>
      </c>
      <c r="R255" s="131" t="e">
        <f>R242/#REF!-1</f>
        <v>#REF!</v>
      </c>
      <c r="S255" s="131" t="e">
        <f>S242/#REF!-1</f>
        <v>#REF!</v>
      </c>
      <c r="T255" s="122"/>
      <c r="U255" s="104"/>
    </row>
    <row r="256" spans="1:21" hidden="1">
      <c r="A256" s="118" t="s">
        <v>187</v>
      </c>
      <c r="B256" s="131" t="e">
        <f>B242/#REF!-1</f>
        <v>#REF!</v>
      </c>
      <c r="C256" s="131" t="e">
        <f>C242/#REF!-1</f>
        <v>#REF!</v>
      </c>
      <c r="D256" s="131" t="e">
        <f>D242/#REF!-1</f>
        <v>#REF!</v>
      </c>
      <c r="E256" s="131" t="e">
        <f>E242/#REF!-1</f>
        <v>#REF!</v>
      </c>
      <c r="F256" s="131" t="e">
        <f>F242/#REF!-1</f>
        <v>#REF!</v>
      </c>
      <c r="G256" s="131" t="e">
        <f>G242/#REF!-1</f>
        <v>#REF!</v>
      </c>
      <c r="H256" s="131" t="e">
        <f>H242/#REF!-1</f>
        <v>#REF!</v>
      </c>
      <c r="I256" s="131" t="e">
        <f>I242/#REF!-1</f>
        <v>#REF!</v>
      </c>
      <c r="J256" s="131" t="e">
        <f>J242/#REF!-1</f>
        <v>#REF!</v>
      </c>
      <c r="K256" s="131" t="e">
        <f>K242/#REF!-1</f>
        <v>#REF!</v>
      </c>
      <c r="L256" s="131" t="e">
        <f>L242/#REF!-1</f>
        <v>#REF!</v>
      </c>
      <c r="M256" s="131" t="e">
        <f>M242/#REF!-1</f>
        <v>#REF!</v>
      </c>
      <c r="N256" s="131" t="e">
        <f>N242/#REF!-1</f>
        <v>#REF!</v>
      </c>
      <c r="O256" s="131" t="e">
        <f>O242/#REF!-1</f>
        <v>#REF!</v>
      </c>
      <c r="P256" s="131" t="e">
        <f>P242/#REF!-1</f>
        <v>#REF!</v>
      </c>
      <c r="Q256" s="131" t="e">
        <f>Q242/#REF!-1</f>
        <v>#REF!</v>
      </c>
      <c r="R256" s="131" t="e">
        <f>R242/#REF!-1</f>
        <v>#REF!</v>
      </c>
      <c r="S256" s="131" t="e">
        <f>S242/#REF!-1</f>
        <v>#REF!</v>
      </c>
      <c r="T256" s="122"/>
      <c r="U256" s="104"/>
    </row>
    <row r="257" spans="1:21" hidden="1">
      <c r="A257" s="118" t="s">
        <v>188</v>
      </c>
      <c r="B257" s="131" t="e">
        <f>B242/#REF!-1</f>
        <v>#REF!</v>
      </c>
      <c r="C257" s="131" t="e">
        <f>C242/#REF!-1</f>
        <v>#REF!</v>
      </c>
      <c r="D257" s="131" t="e">
        <f>D242/#REF!-1</f>
        <v>#REF!</v>
      </c>
      <c r="E257" s="131" t="e">
        <f>E242/#REF!-1</f>
        <v>#REF!</v>
      </c>
      <c r="F257" s="131" t="e">
        <f>F242/#REF!-1</f>
        <v>#REF!</v>
      </c>
      <c r="G257" s="131" t="e">
        <f>G242/#REF!-1</f>
        <v>#REF!</v>
      </c>
      <c r="H257" s="131" t="e">
        <f>H242/#REF!-1</f>
        <v>#REF!</v>
      </c>
      <c r="I257" s="131" t="e">
        <f>I242/#REF!-1</f>
        <v>#REF!</v>
      </c>
      <c r="J257" s="131" t="e">
        <f>J242/#REF!-1</f>
        <v>#REF!</v>
      </c>
      <c r="K257" s="131" t="e">
        <f>K242/#REF!-1</f>
        <v>#REF!</v>
      </c>
      <c r="L257" s="131" t="e">
        <f>L242/#REF!-1</f>
        <v>#REF!</v>
      </c>
      <c r="M257" s="131" t="e">
        <f>M242/#REF!-1</f>
        <v>#REF!</v>
      </c>
      <c r="N257" s="131" t="e">
        <f>N242/#REF!-1</f>
        <v>#REF!</v>
      </c>
      <c r="O257" s="131" t="e">
        <f>O242/#REF!-1</f>
        <v>#REF!</v>
      </c>
      <c r="P257" s="131" t="e">
        <f>P242/#REF!-1</f>
        <v>#REF!</v>
      </c>
      <c r="Q257" s="131" t="e">
        <f>Q242/#REF!-1</f>
        <v>#REF!</v>
      </c>
      <c r="R257" s="131" t="e">
        <f>R242/#REF!-1</f>
        <v>#REF!</v>
      </c>
      <c r="S257" s="131" t="e">
        <f>S242/#REF!-1</f>
        <v>#REF!</v>
      </c>
      <c r="T257" s="122"/>
      <c r="U257" s="104"/>
    </row>
    <row r="258" spans="1:21" hidden="1">
      <c r="A258" s="118" t="s">
        <v>189</v>
      </c>
      <c r="B258" s="131" t="e">
        <f>B242/#REF!-1</f>
        <v>#REF!</v>
      </c>
      <c r="C258" s="131" t="e">
        <f>C242/#REF!-1</f>
        <v>#REF!</v>
      </c>
      <c r="D258" s="131" t="e">
        <f>D242/#REF!-1</f>
        <v>#REF!</v>
      </c>
      <c r="E258" s="131" t="e">
        <f>E242/#REF!-1</f>
        <v>#REF!</v>
      </c>
      <c r="F258" s="131" t="e">
        <f>F242/#REF!-1</f>
        <v>#REF!</v>
      </c>
      <c r="G258" s="131" t="e">
        <f>G242/#REF!-1</f>
        <v>#REF!</v>
      </c>
      <c r="H258" s="131" t="e">
        <f>H242/#REF!-1</f>
        <v>#REF!</v>
      </c>
      <c r="I258" s="131" t="e">
        <f>I242/#REF!-1</f>
        <v>#REF!</v>
      </c>
      <c r="J258" s="131" t="e">
        <f>J242/#REF!-1</f>
        <v>#REF!</v>
      </c>
      <c r="K258" s="131" t="e">
        <f>K242/#REF!-1</f>
        <v>#REF!</v>
      </c>
      <c r="L258" s="131" t="e">
        <f>L242/#REF!-1</f>
        <v>#REF!</v>
      </c>
      <c r="M258" s="131" t="e">
        <f>M242/#REF!-1</f>
        <v>#REF!</v>
      </c>
      <c r="N258" s="131" t="e">
        <f>N242/#REF!-1</f>
        <v>#REF!</v>
      </c>
      <c r="O258" s="131" t="e">
        <f>O242/#REF!-1</f>
        <v>#REF!</v>
      </c>
      <c r="P258" s="131" t="e">
        <f>P242/#REF!-1</f>
        <v>#REF!</v>
      </c>
      <c r="Q258" s="131" t="e">
        <f>Q242/#REF!-1</f>
        <v>#REF!</v>
      </c>
      <c r="R258" s="131" t="e">
        <f>R242/#REF!-1</f>
        <v>#REF!</v>
      </c>
      <c r="S258" s="131" t="e">
        <f>S242/#REF!-1</f>
        <v>#REF!</v>
      </c>
      <c r="T258" s="122"/>
      <c r="U258" s="104"/>
    </row>
    <row r="259" spans="1:21" hidden="1">
      <c r="F259" s="141"/>
      <c r="T259" s="122"/>
      <c r="U259" s="104"/>
    </row>
    <row r="260" spans="1:21" hidden="1">
      <c r="A260" s="133" t="s">
        <v>190</v>
      </c>
      <c r="B260" s="137">
        <f t="shared" ref="B260:S260" si="32">AVERAGE(B243:B245)</f>
        <v>877903.68837949855</v>
      </c>
      <c r="C260" s="137">
        <f t="shared" si="32"/>
        <v>245816.96333333335</v>
      </c>
      <c r="D260" s="139">
        <f t="shared" si="32"/>
        <v>152681.73666666666</v>
      </c>
      <c r="E260" s="142">
        <f t="shared" si="32"/>
        <v>8744.3233333333337</v>
      </c>
      <c r="F260" s="139">
        <f t="shared" si="32"/>
        <v>93134.893333333326</v>
      </c>
      <c r="G260" s="142">
        <f t="shared" si="32"/>
        <v>31520.713333333333</v>
      </c>
      <c r="H260" s="142">
        <f t="shared" si="32"/>
        <v>61614.179999999993</v>
      </c>
      <c r="I260" s="137">
        <f t="shared" si="32"/>
        <v>632087.05837949843</v>
      </c>
      <c r="J260" s="139">
        <f t="shared" si="32"/>
        <v>124812.27767364529</v>
      </c>
      <c r="K260" s="142">
        <f t="shared" si="32"/>
        <v>34552.853333333333</v>
      </c>
      <c r="L260" s="139">
        <f t="shared" si="32"/>
        <v>507274.44737251988</v>
      </c>
      <c r="M260" s="142">
        <f t="shared" si="32"/>
        <v>285321.14903341146</v>
      </c>
      <c r="N260" s="142">
        <f t="shared" si="32"/>
        <v>221952.96500577507</v>
      </c>
      <c r="O260" s="137">
        <f t="shared" si="32"/>
        <v>277494.70731725713</v>
      </c>
      <c r="P260" s="134">
        <f t="shared" si="32"/>
        <v>43297.619999999995</v>
      </c>
      <c r="Q260" s="137">
        <f t="shared" si="32"/>
        <v>600409.21885349089</v>
      </c>
      <c r="R260" s="134">
        <f t="shared" si="32"/>
        <v>316842.13398285251</v>
      </c>
      <c r="S260" s="134">
        <f t="shared" si="32"/>
        <v>283567.08487063838</v>
      </c>
      <c r="T260" s="122"/>
      <c r="U260" s="104"/>
    </row>
    <row r="261" spans="1:21" hidden="1">
      <c r="A261" s="135" t="s">
        <v>191</v>
      </c>
      <c r="B261" s="138">
        <f t="shared" ref="B261:S261" si="33">B242/B260-1</f>
        <v>0.20873201369895145</v>
      </c>
      <c r="C261" s="138">
        <f t="shared" si="33"/>
        <v>0.14210450000270525</v>
      </c>
      <c r="D261" s="140">
        <f t="shared" si="33"/>
        <v>0.22026657586922482</v>
      </c>
      <c r="E261" s="143">
        <f t="shared" si="33"/>
        <v>0.13697076617706649</v>
      </c>
      <c r="F261" s="140">
        <f t="shared" si="33"/>
        <v>1.3961970858898942E-2</v>
      </c>
      <c r="G261" s="143">
        <f t="shared" si="33"/>
        <v>-6.1741411520509049E-2</v>
      </c>
      <c r="H261" s="143">
        <f t="shared" si="33"/>
        <v>5.2690468330504725E-2</v>
      </c>
      <c r="I261" s="138">
        <f t="shared" si="33"/>
        <v>0.23464580193974194</v>
      </c>
      <c r="J261" s="140">
        <f t="shared" si="33"/>
        <v>0.23765776676440131</v>
      </c>
      <c r="K261" s="143">
        <f t="shared" si="33"/>
        <v>0.5076222359253304</v>
      </c>
      <c r="L261" s="140">
        <f t="shared" si="33"/>
        <v>0.23390356340715179</v>
      </c>
      <c r="M261" s="143">
        <f t="shared" si="33"/>
        <v>0.26529652082631139</v>
      </c>
      <c r="N261" s="143">
        <f t="shared" si="33"/>
        <v>0.19354968311106857</v>
      </c>
      <c r="O261" s="138">
        <f t="shared" si="33"/>
        <v>0.22808578277034752</v>
      </c>
      <c r="P261" s="136">
        <f t="shared" si="33"/>
        <v>0.43265819229786784</v>
      </c>
      <c r="Q261" s="138">
        <f t="shared" si="33"/>
        <v>0.19979001923707318</v>
      </c>
      <c r="R261" s="136">
        <f t="shared" si="33"/>
        <v>0.23276671659861958</v>
      </c>
      <c r="S261" s="136">
        <f t="shared" si="33"/>
        <v>0.16294015999298628</v>
      </c>
      <c r="T261" s="122"/>
      <c r="U261" s="104"/>
    </row>
    <row r="262" spans="1:21" hidden="1">
      <c r="T262" s="122"/>
      <c r="U262" s="104"/>
    </row>
    <row r="263" spans="1:21" hidden="1">
      <c r="T263" s="122"/>
      <c r="U263" s="104"/>
    </row>
    <row r="264" spans="1:21" hidden="1">
      <c r="T264" s="122"/>
      <c r="U264" s="104"/>
    </row>
    <row r="265" spans="1:21" hidden="1">
      <c r="T265" s="122"/>
      <c r="U265" s="104"/>
    </row>
    <row r="266" spans="1:21">
      <c r="T266" s="122"/>
      <c r="U266" s="104"/>
    </row>
    <row r="267" spans="1:21">
      <c r="D267" s="144"/>
      <c r="E267" s="144"/>
      <c r="F267" s="144"/>
      <c r="G267" s="144"/>
      <c r="H267" s="144"/>
      <c r="T267" s="122"/>
      <c r="U267" s="104"/>
    </row>
    <row r="268" spans="1:21">
      <c r="B268" s="412"/>
      <c r="C268" s="412"/>
      <c r="D268" s="412"/>
      <c r="E268" s="412"/>
      <c r="F268" s="412"/>
      <c r="G268" s="412"/>
      <c r="H268" s="412"/>
      <c r="T268" s="122"/>
      <c r="U268" s="104"/>
    </row>
    <row r="269" spans="1:21"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T269" s="122"/>
      <c r="U269" s="104"/>
    </row>
    <row r="270" spans="1:21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T270" s="122"/>
      <c r="U270" s="104"/>
    </row>
    <row r="271" spans="1:21">
      <c r="B271" s="412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T271" s="122"/>
      <c r="U271" s="104"/>
    </row>
    <row r="272" spans="1:21">
      <c r="B272" s="412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T272" s="122"/>
      <c r="U272" s="104"/>
    </row>
    <row r="273" spans="2:21">
      <c r="B273" s="412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T273" s="122"/>
      <c r="U273" s="104"/>
    </row>
    <row r="274" spans="2:21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T274" s="122"/>
      <c r="U274" s="104"/>
    </row>
    <row r="275" spans="2:21">
      <c r="B275" s="412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T275" s="122"/>
      <c r="U275" s="104"/>
    </row>
    <row r="276" spans="2:21">
      <c r="B276" s="412"/>
      <c r="T276" s="122"/>
      <c r="U276" s="104"/>
    </row>
    <row r="277" spans="2:21">
      <c r="B277" s="412"/>
      <c r="T277" s="122"/>
      <c r="U277" s="104"/>
    </row>
    <row r="278" spans="2:21">
      <c r="T278" s="122"/>
      <c r="U278" s="104"/>
    </row>
    <row r="279" spans="2:21">
      <c r="T279" s="122"/>
      <c r="U279" s="104"/>
    </row>
    <row r="280" spans="2:21">
      <c r="T280" s="122"/>
      <c r="U280" s="104"/>
    </row>
    <row r="281" spans="2:21">
      <c r="T281" s="122"/>
      <c r="U281" s="104"/>
    </row>
    <row r="282" spans="2:21">
      <c r="T282" s="122"/>
      <c r="U282" s="104"/>
    </row>
    <row r="283" spans="2:21">
      <c r="F283" s="145"/>
      <c r="G283" s="145"/>
      <c r="H283" s="146"/>
      <c r="I283" s="145"/>
      <c r="J283" s="146"/>
      <c r="K283" s="145"/>
      <c r="L283" s="145"/>
      <c r="M283" s="146"/>
      <c r="T283" s="122"/>
      <c r="U283" s="104"/>
    </row>
    <row r="284" spans="2:21">
      <c r="F284" s="145"/>
      <c r="G284" s="145"/>
      <c r="H284" s="146"/>
      <c r="I284" s="145"/>
      <c r="J284" s="146"/>
      <c r="K284" s="145"/>
      <c r="L284" s="145"/>
      <c r="M284" s="146"/>
      <c r="T284" s="122"/>
      <c r="U284" s="104"/>
    </row>
    <row r="285" spans="2:21">
      <c r="F285" s="145"/>
      <c r="G285" s="145"/>
      <c r="H285" s="146"/>
      <c r="I285" s="145"/>
      <c r="J285" s="146"/>
      <c r="K285" s="145"/>
      <c r="L285" s="145"/>
      <c r="M285" s="146"/>
      <c r="T285" s="122"/>
      <c r="U285" s="104"/>
    </row>
    <row r="286" spans="2:21">
      <c r="F286" s="145"/>
      <c r="G286" s="145"/>
      <c r="H286" s="146"/>
      <c r="I286" s="145"/>
      <c r="J286" s="146"/>
      <c r="K286" s="145"/>
      <c r="L286" s="145"/>
      <c r="M286" s="146"/>
      <c r="T286" s="122"/>
      <c r="U286" s="104"/>
    </row>
    <row r="287" spans="2:21">
      <c r="F287" s="145"/>
      <c r="G287" s="145"/>
      <c r="H287" s="146"/>
      <c r="I287" s="145"/>
      <c r="J287" s="146"/>
      <c r="K287" s="145"/>
      <c r="L287" s="145"/>
      <c r="M287" s="146"/>
      <c r="T287" s="122"/>
      <c r="U287" s="104"/>
    </row>
    <row r="288" spans="2:21">
      <c r="F288" s="145"/>
      <c r="G288" s="145"/>
      <c r="H288" s="146"/>
      <c r="I288" s="145"/>
      <c r="J288" s="146"/>
      <c r="K288" s="145"/>
      <c r="L288" s="145"/>
      <c r="M288" s="146"/>
      <c r="T288" s="122"/>
      <c r="U288" s="104"/>
    </row>
    <row r="289" spans="6:21">
      <c r="F289" s="145"/>
      <c r="G289" s="145"/>
      <c r="H289" s="146"/>
      <c r="I289" s="145"/>
      <c r="J289" s="146"/>
      <c r="K289" s="145"/>
      <c r="L289" s="145"/>
      <c r="M289" s="146"/>
      <c r="T289" s="122"/>
      <c r="U289" s="104"/>
    </row>
    <row r="290" spans="6:21">
      <c r="T290" s="122"/>
      <c r="U290" s="104"/>
    </row>
    <row r="291" spans="6:21">
      <c r="T291" s="122"/>
      <c r="U291" s="104"/>
    </row>
    <row r="292" spans="6:21">
      <c r="T292" s="122"/>
      <c r="U292" s="104"/>
    </row>
    <row r="293" spans="6:21">
      <c r="T293" s="122"/>
      <c r="U293" s="104"/>
    </row>
    <row r="294" spans="6:21">
      <c r="F294" s="145"/>
      <c r="G294" s="145"/>
      <c r="H294" s="146"/>
      <c r="I294" s="145"/>
      <c r="T294" s="122"/>
      <c r="U294" s="104"/>
    </row>
    <row r="295" spans="6:21">
      <c r="F295" s="145"/>
      <c r="G295" s="145"/>
      <c r="H295" s="146"/>
      <c r="I295" s="145"/>
      <c r="T295" s="122"/>
      <c r="U295" s="104"/>
    </row>
    <row r="296" spans="6:21">
      <c r="F296" s="145"/>
      <c r="G296" s="145"/>
      <c r="H296" s="146"/>
      <c r="I296" s="145"/>
      <c r="T296" s="122"/>
      <c r="U296" s="104"/>
    </row>
    <row r="297" spans="6:21">
      <c r="F297" s="145"/>
      <c r="G297" s="145"/>
      <c r="H297" s="146"/>
      <c r="I297" s="145"/>
      <c r="T297" s="122"/>
      <c r="U297" s="104"/>
    </row>
    <row r="298" spans="6:21">
      <c r="F298" s="145"/>
      <c r="G298" s="145"/>
      <c r="H298" s="146"/>
      <c r="I298" s="145"/>
      <c r="T298" s="122"/>
      <c r="U298" s="104"/>
    </row>
    <row r="299" spans="6:21">
      <c r="F299" s="145"/>
      <c r="G299" s="145"/>
      <c r="H299" s="146"/>
      <c r="I299" s="145"/>
      <c r="T299" s="122"/>
      <c r="U299" s="104"/>
    </row>
    <row r="300" spans="6:21">
      <c r="F300" s="145"/>
      <c r="G300" s="145"/>
      <c r="H300" s="146"/>
      <c r="I300" s="145"/>
      <c r="J300" s="146"/>
      <c r="T300" s="122"/>
      <c r="U300" s="104"/>
    </row>
    <row r="301" spans="6:21">
      <c r="F301" s="145"/>
      <c r="G301" s="145"/>
      <c r="H301" s="146"/>
      <c r="I301" s="145"/>
      <c r="J301" s="146"/>
      <c r="T301" s="122"/>
      <c r="U301" s="104"/>
    </row>
    <row r="302" spans="6:21">
      <c r="F302" s="145"/>
      <c r="G302" s="145"/>
      <c r="H302" s="146"/>
      <c r="I302" s="145"/>
      <c r="J302" s="146"/>
      <c r="T302" s="122"/>
      <c r="U302" s="104"/>
    </row>
    <row r="303" spans="6:21">
      <c r="F303" s="145"/>
      <c r="G303" s="145"/>
      <c r="H303" s="146"/>
      <c r="I303" s="145"/>
      <c r="J303" s="146"/>
      <c r="T303" s="122"/>
      <c r="U303" s="104"/>
    </row>
    <row r="304" spans="6:21">
      <c r="T304" s="122"/>
      <c r="U304" s="104"/>
    </row>
    <row r="305" spans="20:21">
      <c r="T305" s="122"/>
      <c r="U305" s="104"/>
    </row>
    <row r="306" spans="20:21">
      <c r="T306" s="122"/>
      <c r="U306" s="104"/>
    </row>
    <row r="307" spans="20:21">
      <c r="T307" s="122"/>
      <c r="U307" s="104"/>
    </row>
    <row r="308" spans="20:21">
      <c r="T308" s="122"/>
      <c r="U308" s="104"/>
    </row>
    <row r="309" spans="20:21">
      <c r="T309" s="122"/>
      <c r="U309" s="104"/>
    </row>
    <row r="310" spans="20:21">
      <c r="T310" s="122"/>
      <c r="U310" s="104"/>
    </row>
    <row r="311" spans="20:21">
      <c r="T311" s="122"/>
      <c r="U311" s="104"/>
    </row>
    <row r="312" spans="20:21">
      <c r="T312" s="122"/>
      <c r="U312" s="104"/>
    </row>
    <row r="313" spans="20:21">
      <c r="T313" s="122"/>
      <c r="U313" s="104"/>
    </row>
  </sheetData>
  <mergeCells count="3">
    <mergeCell ref="A1:U1"/>
    <mergeCell ref="U3:U5"/>
    <mergeCell ref="A238:S238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2020-08-04T06:29:47Z</cp:lastPrinted>
  <dcterms:created xsi:type="dcterms:W3CDTF">2015-03-05T07:20:42Z</dcterms:created>
  <dcterms:modified xsi:type="dcterms:W3CDTF">2020-08-04T08:31:17Z</dcterms:modified>
</cp:coreProperties>
</file>