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25" yWindow="165" windowWidth="31635" windowHeight="11865"/>
  </bookViews>
  <sheets>
    <sheet name="수주통계" sheetId="3" r:id="rId1"/>
    <sheet name="분기" sheetId="5" r:id="rId2"/>
  </sheets>
  <definedNames>
    <definedName name="_xlnm.Print_Area" localSheetId="0">수주통계!$A$1:$U$260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C246" i="5" l="1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B248" i="5"/>
  <c r="B247" i="5"/>
  <c r="B246" i="5"/>
  <c r="T245" i="5"/>
  <c r="U245" i="5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R241" i="3"/>
  <c r="S241" i="3"/>
  <c r="T241" i="3"/>
  <c r="U241" i="3"/>
  <c r="B241" i="3"/>
  <c r="B240" i="3"/>
  <c r="B239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B233" i="3"/>
  <c r="B232" i="3"/>
  <c r="B231" i="3"/>
  <c r="T231" i="3" l="1"/>
  <c r="U231" i="3"/>
  <c r="T232" i="3"/>
  <c r="U232" i="3"/>
  <c r="T233" i="3"/>
  <c r="U233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46" i="5" l="1"/>
  <c r="U246" i="5"/>
  <c r="T247" i="5"/>
  <c r="U247" i="5"/>
  <c r="T248" i="5"/>
  <c r="U248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3" i="3" l="1"/>
  <c r="I244" i="3" l="1"/>
  <c r="C243" i="3"/>
  <c r="D243" i="3"/>
  <c r="E243" i="3"/>
  <c r="F243" i="3"/>
  <c r="G243" i="3"/>
  <c r="H243" i="3"/>
  <c r="I243" i="3"/>
  <c r="J243" i="3"/>
  <c r="K243" i="3"/>
  <c r="L243" i="3"/>
  <c r="M243" i="3"/>
  <c r="N243" i="3"/>
  <c r="P243" i="3"/>
  <c r="Q243" i="3"/>
  <c r="R243" i="3"/>
  <c r="S243" i="3"/>
  <c r="G244" i="3"/>
  <c r="H244" i="3"/>
  <c r="M244" i="3"/>
  <c r="N244" i="3"/>
  <c r="L244" i="3" l="1"/>
  <c r="F244" i="3"/>
  <c r="K244" i="3"/>
  <c r="E244" i="3"/>
  <c r="O243" i="3"/>
  <c r="J244" i="3"/>
  <c r="D244" i="3"/>
  <c r="C244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57" i="5"/>
  <c r="R257" i="5"/>
  <c r="Q257" i="5"/>
  <c r="P257" i="5"/>
  <c r="O257" i="5"/>
  <c r="N257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U256" i="5"/>
  <c r="T256" i="5"/>
  <c r="U254" i="5"/>
  <c r="T25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56" i="5" s="1"/>
  <c r="R179" i="5"/>
  <c r="R256" i="5" s="1"/>
  <c r="Q179" i="5"/>
  <c r="Q256" i="5" s="1"/>
  <c r="P179" i="5"/>
  <c r="P256" i="5" s="1"/>
  <c r="O179" i="5"/>
  <c r="O256" i="5" s="1"/>
  <c r="N179" i="5"/>
  <c r="M179" i="5"/>
  <c r="M256" i="5" s="1"/>
  <c r="L179" i="5"/>
  <c r="L256" i="5" s="1"/>
  <c r="K179" i="5"/>
  <c r="K256" i="5" s="1"/>
  <c r="J179" i="5"/>
  <c r="J256" i="5" s="1"/>
  <c r="I179" i="5"/>
  <c r="I256" i="5" s="1"/>
  <c r="H179" i="5"/>
  <c r="G179" i="5"/>
  <c r="G256" i="5" s="1"/>
  <c r="F179" i="5"/>
  <c r="F256" i="5" s="1"/>
  <c r="E179" i="5"/>
  <c r="E256" i="5" s="1"/>
  <c r="D179" i="5"/>
  <c r="D256" i="5" s="1"/>
  <c r="C179" i="5"/>
  <c r="C25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5" i="5" s="1"/>
  <c r="G255" i="5"/>
  <c r="M255" i="5"/>
  <c r="H254" i="5"/>
  <c r="N254" i="5"/>
  <c r="H255" i="5"/>
  <c r="N255" i="5"/>
  <c r="N258" i="5" s="1"/>
  <c r="I254" i="5"/>
  <c r="O254" i="5"/>
  <c r="P254" i="5"/>
  <c r="P265" i="5" s="1"/>
  <c r="E254" i="5"/>
  <c r="E267" i="5" s="1"/>
  <c r="K254" i="5"/>
  <c r="K266" i="5" s="1"/>
  <c r="Q254" i="5"/>
  <c r="Q267" i="5" s="1"/>
  <c r="D254" i="5"/>
  <c r="E255" i="5"/>
  <c r="K255" i="5"/>
  <c r="K272" i="5" s="1"/>
  <c r="K273" i="5" s="1"/>
  <c r="F254" i="5"/>
  <c r="L254" i="5"/>
  <c r="R254" i="5"/>
  <c r="R270" i="5" s="1"/>
  <c r="J254" i="5"/>
  <c r="F255" i="5"/>
  <c r="L255" i="5"/>
  <c r="L272" i="5" s="1"/>
  <c r="L273" i="5" s="1"/>
  <c r="G254" i="5"/>
  <c r="M254" i="5"/>
  <c r="S254" i="5"/>
  <c r="S266" i="5" s="1"/>
  <c r="Q192" i="5"/>
  <c r="E192" i="5"/>
  <c r="B192" i="5"/>
  <c r="N192" i="5"/>
  <c r="R255" i="5"/>
  <c r="R258" i="5" s="1"/>
  <c r="S255" i="5"/>
  <c r="B209" i="5"/>
  <c r="G209" i="5"/>
  <c r="W217" i="5"/>
  <c r="C254" i="5"/>
  <c r="C264" i="5" s="1"/>
  <c r="W213" i="5"/>
  <c r="Q255" i="5"/>
  <c r="H192" i="5"/>
  <c r="M209" i="5"/>
  <c r="R123" i="5"/>
  <c r="P123" i="5"/>
  <c r="E272" i="5"/>
  <c r="E273" i="5" s="1"/>
  <c r="Q209" i="5"/>
  <c r="E209" i="5"/>
  <c r="K209" i="5"/>
  <c r="T259" i="5"/>
  <c r="C209" i="5"/>
  <c r="I209" i="5"/>
  <c r="U259" i="5"/>
  <c r="B123" i="5"/>
  <c r="U123" i="5" s="1"/>
  <c r="Q272" i="5"/>
  <c r="D209" i="5"/>
  <c r="J209" i="5"/>
  <c r="P209" i="5"/>
  <c r="O123" i="5"/>
  <c r="S123" i="5"/>
  <c r="G270" i="5"/>
  <c r="G269" i="5"/>
  <c r="G268" i="5"/>
  <c r="G266" i="5"/>
  <c r="G264" i="5"/>
  <c r="G262" i="5"/>
  <c r="G259" i="5"/>
  <c r="G267" i="5"/>
  <c r="G265" i="5"/>
  <c r="G263" i="5"/>
  <c r="G260" i="5"/>
  <c r="G258" i="5"/>
  <c r="M270" i="5"/>
  <c r="M269" i="5"/>
  <c r="M268" i="5"/>
  <c r="M267" i="5"/>
  <c r="M265" i="5"/>
  <c r="M263" i="5"/>
  <c r="M260" i="5"/>
  <c r="M258" i="5"/>
  <c r="M266" i="5"/>
  <c r="M264" i="5"/>
  <c r="M262" i="5"/>
  <c r="M259" i="5"/>
  <c r="S268" i="5"/>
  <c r="S265" i="5"/>
  <c r="I270" i="5"/>
  <c r="I269" i="5"/>
  <c r="I259" i="5"/>
  <c r="I268" i="5"/>
  <c r="I267" i="5"/>
  <c r="I265" i="5"/>
  <c r="I263" i="5"/>
  <c r="I260" i="5"/>
  <c r="I266" i="5"/>
  <c r="I264" i="5"/>
  <c r="I262" i="5"/>
  <c r="O270" i="5"/>
  <c r="O269" i="5"/>
  <c r="O268" i="5"/>
  <c r="O266" i="5"/>
  <c r="O264" i="5"/>
  <c r="O262" i="5"/>
  <c r="O259" i="5"/>
  <c r="O267" i="5"/>
  <c r="O265" i="5"/>
  <c r="O263" i="5"/>
  <c r="O260" i="5"/>
  <c r="S209" i="5"/>
  <c r="U121" i="5"/>
  <c r="M192" i="5"/>
  <c r="F272" i="5"/>
  <c r="F273" i="5" s="1"/>
  <c r="M272" i="5"/>
  <c r="M273" i="5" s="1"/>
  <c r="K259" i="5"/>
  <c r="G192" i="5"/>
  <c r="S192" i="5"/>
  <c r="D270" i="5"/>
  <c r="D269" i="5"/>
  <c r="D268" i="5"/>
  <c r="D267" i="5"/>
  <c r="D266" i="5"/>
  <c r="D265" i="5"/>
  <c r="D264" i="5"/>
  <c r="D263" i="5"/>
  <c r="D262" i="5"/>
  <c r="D260" i="5"/>
  <c r="D259" i="5"/>
  <c r="J270" i="5"/>
  <c r="J269" i="5"/>
  <c r="J268" i="5"/>
  <c r="J267" i="5"/>
  <c r="J266" i="5"/>
  <c r="J265" i="5"/>
  <c r="J264" i="5"/>
  <c r="J263" i="5"/>
  <c r="J262" i="5"/>
  <c r="J260" i="5"/>
  <c r="J259" i="5"/>
  <c r="P267" i="5"/>
  <c r="P260" i="5"/>
  <c r="C255" i="5"/>
  <c r="C272" i="5" s="1"/>
  <c r="O255" i="5"/>
  <c r="O272" i="5" s="1"/>
  <c r="O273" i="5" s="1"/>
  <c r="U258" i="5"/>
  <c r="E260" i="5"/>
  <c r="Q260" i="5"/>
  <c r="K262" i="5"/>
  <c r="E263" i="5"/>
  <c r="K264" i="5"/>
  <c r="E265" i="5"/>
  <c r="Q265" i="5"/>
  <c r="F270" i="5"/>
  <c r="F269" i="5"/>
  <c r="F268" i="5"/>
  <c r="F267" i="5"/>
  <c r="F266" i="5"/>
  <c r="F265" i="5"/>
  <c r="F264" i="5"/>
  <c r="F263" i="5"/>
  <c r="F262" i="5"/>
  <c r="F260" i="5"/>
  <c r="F259" i="5"/>
  <c r="F258" i="5"/>
  <c r="R266" i="5"/>
  <c r="R259" i="5"/>
  <c r="K270" i="5"/>
  <c r="K269" i="5"/>
  <c r="K268" i="5"/>
  <c r="I192" i="5"/>
  <c r="K258" i="5"/>
  <c r="O200" i="5"/>
  <c r="O209" i="5" s="1"/>
  <c r="L270" i="5"/>
  <c r="L269" i="5"/>
  <c r="L268" i="5"/>
  <c r="L267" i="5"/>
  <c r="L266" i="5"/>
  <c r="L265" i="5"/>
  <c r="L264" i="5"/>
  <c r="L263" i="5"/>
  <c r="L262" i="5"/>
  <c r="L260" i="5"/>
  <c r="L259" i="5"/>
  <c r="E270" i="5"/>
  <c r="E269" i="5"/>
  <c r="Q268" i="5"/>
  <c r="G272" i="5"/>
  <c r="G273" i="5" s="1"/>
  <c r="S272" i="5"/>
  <c r="E259" i="5"/>
  <c r="E268" i="5"/>
  <c r="I255" i="5"/>
  <c r="I272" i="5" s="1"/>
  <c r="I273" i="5" s="1"/>
  <c r="K260" i="5"/>
  <c r="E262" i="5"/>
  <c r="K263" i="5"/>
  <c r="E264" i="5"/>
  <c r="Q264" i="5"/>
  <c r="K265" i="5"/>
  <c r="E266" i="5"/>
  <c r="K267" i="5"/>
  <c r="Q123" i="5"/>
  <c r="C192" i="5"/>
  <c r="O192" i="5"/>
  <c r="H267" i="5"/>
  <c r="H260" i="5"/>
  <c r="N270" i="5"/>
  <c r="N269" i="5"/>
  <c r="N268" i="5"/>
  <c r="N267" i="5"/>
  <c r="N266" i="5"/>
  <c r="N265" i="5"/>
  <c r="N264" i="5"/>
  <c r="N263" i="5"/>
  <c r="N262" i="5"/>
  <c r="N260" i="5"/>
  <c r="E258" i="5"/>
  <c r="D192" i="5"/>
  <c r="J192" i="5"/>
  <c r="P192" i="5"/>
  <c r="F209" i="5"/>
  <c r="L209" i="5"/>
  <c r="R209" i="5"/>
  <c r="D255" i="5"/>
  <c r="D272" i="5" s="1"/>
  <c r="D273" i="5" s="1"/>
  <c r="J255" i="5"/>
  <c r="J272" i="5" s="1"/>
  <c r="J273" i="5" s="1"/>
  <c r="P255" i="5"/>
  <c r="P272" i="5" s="1"/>
  <c r="B256" i="5"/>
  <c r="H256" i="5"/>
  <c r="H259" i="5" s="1"/>
  <c r="N256" i="5"/>
  <c r="N259" i="5" s="1"/>
  <c r="F192" i="5"/>
  <c r="L192" i="5"/>
  <c r="R192" i="5"/>
  <c r="H209" i="5"/>
  <c r="N209" i="5"/>
  <c r="T258" i="5"/>
  <c r="H258" i="5" l="1"/>
  <c r="R260" i="5"/>
  <c r="P262" i="5"/>
  <c r="H264" i="5"/>
  <c r="P270" i="5"/>
  <c r="Q258" i="5"/>
  <c r="H266" i="5"/>
  <c r="L258" i="5"/>
  <c r="R265" i="5"/>
  <c r="P259" i="5"/>
  <c r="P266" i="5"/>
  <c r="S263" i="5"/>
  <c r="S267" i="5"/>
  <c r="H262" i="5"/>
  <c r="Q269" i="5"/>
  <c r="R267" i="5"/>
  <c r="S259" i="5"/>
  <c r="S269" i="5"/>
  <c r="P273" i="5"/>
  <c r="H263" i="5"/>
  <c r="H269" i="5"/>
  <c r="Q259" i="5"/>
  <c r="Q270" i="5"/>
  <c r="R262" i="5"/>
  <c r="R268" i="5"/>
  <c r="P263" i="5"/>
  <c r="P269" i="5"/>
  <c r="C266" i="5"/>
  <c r="S262" i="5"/>
  <c r="S270" i="5"/>
  <c r="Q273" i="5"/>
  <c r="Q266" i="5"/>
  <c r="R269" i="5"/>
  <c r="P264" i="5"/>
  <c r="S258" i="5"/>
  <c r="S264" i="5"/>
  <c r="H268" i="5"/>
  <c r="P268" i="5"/>
  <c r="H270" i="5"/>
  <c r="Q262" i="5"/>
  <c r="R263" i="5"/>
  <c r="Q263" i="5"/>
  <c r="H265" i="5"/>
  <c r="S273" i="5"/>
  <c r="R264" i="5"/>
  <c r="S260" i="5"/>
  <c r="C265" i="5"/>
  <c r="C267" i="5"/>
  <c r="C269" i="5"/>
  <c r="R272" i="5"/>
  <c r="R273" i="5" s="1"/>
  <c r="C259" i="5"/>
  <c r="C270" i="5"/>
  <c r="C268" i="5"/>
  <c r="C260" i="5"/>
  <c r="C262" i="5"/>
  <c r="C273" i="5"/>
  <c r="C263" i="5"/>
  <c r="N272" i="5"/>
  <c r="N273" i="5" s="1"/>
  <c r="O258" i="5"/>
  <c r="B272" i="5"/>
  <c r="H272" i="5"/>
  <c r="H273" i="5" s="1"/>
  <c r="I258" i="5"/>
  <c r="D258" i="5"/>
  <c r="P258" i="5"/>
  <c r="C258" i="5"/>
  <c r="J258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4" i="3"/>
  <c r="R201" i="3"/>
  <c r="R244" i="3"/>
  <c r="S201" i="3"/>
  <c r="S244" i="3"/>
  <c r="P201" i="3"/>
  <c r="P244" i="3"/>
  <c r="Q201" i="3"/>
  <c r="Q244" i="3"/>
  <c r="U194" i="3"/>
  <c r="B194" i="3"/>
  <c r="B201" i="3" l="1"/>
  <c r="B244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4" i="5" l="1"/>
  <c r="C175" i="3"/>
  <c r="C242" i="3"/>
  <c r="B269" i="5" l="1"/>
  <c r="B263" i="5"/>
  <c r="B268" i="5"/>
  <c r="B262" i="5"/>
  <c r="B267" i="5"/>
  <c r="B260" i="5"/>
  <c r="B266" i="5"/>
  <c r="B258" i="5"/>
  <c r="B265" i="5"/>
  <c r="B270" i="5"/>
  <c r="B264" i="5"/>
  <c r="B259" i="5"/>
  <c r="B27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2" i="3" l="1"/>
  <c r="S245" i="3" s="1"/>
  <c r="R242" i="3"/>
  <c r="R245" i="3" s="1"/>
  <c r="Q242" i="3"/>
  <c r="Q245" i="3" s="1"/>
  <c r="P242" i="3"/>
  <c r="P245" i="3" s="1"/>
  <c r="O242" i="3"/>
  <c r="O245" i="3" s="1"/>
  <c r="N242" i="3"/>
  <c r="N245" i="3" s="1"/>
  <c r="M242" i="3"/>
  <c r="M245" i="3" s="1"/>
  <c r="L242" i="3"/>
  <c r="L245" i="3" s="1"/>
  <c r="K242" i="3"/>
  <c r="K245" i="3" s="1"/>
  <c r="J242" i="3"/>
  <c r="J245" i="3" s="1"/>
  <c r="I242" i="3"/>
  <c r="I245" i="3" s="1"/>
  <c r="H242" i="3"/>
  <c r="H245" i="3" s="1"/>
  <c r="G242" i="3"/>
  <c r="G245" i="3" s="1"/>
  <c r="F242" i="3"/>
  <c r="F245" i="3" s="1"/>
  <c r="E242" i="3"/>
  <c r="E245" i="3" s="1"/>
  <c r="D242" i="3"/>
  <c r="D245" i="3" s="1"/>
  <c r="C245" i="3"/>
  <c r="B242" i="3"/>
  <c r="B245" i="3" s="1"/>
  <c r="S255" i="3" l="1"/>
  <c r="R255" i="3"/>
  <c r="Q255" i="3"/>
  <c r="P255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B257" i="3" l="1"/>
  <c r="B258" i="3" s="1"/>
  <c r="D257" i="3"/>
  <c r="D258" i="3" s="1"/>
  <c r="F257" i="3"/>
  <c r="F258" i="3" s="1"/>
  <c r="H257" i="3"/>
  <c r="H258" i="3" s="1"/>
  <c r="J257" i="3"/>
  <c r="J258" i="3" s="1"/>
  <c r="L257" i="3"/>
  <c r="L258" i="3" s="1"/>
  <c r="N257" i="3"/>
  <c r="N258" i="3" s="1"/>
  <c r="P257" i="3"/>
  <c r="P258" i="3" s="1"/>
  <c r="R257" i="3"/>
  <c r="R258" i="3" s="1"/>
  <c r="E251" i="3"/>
  <c r="E254" i="3"/>
  <c r="E253" i="3"/>
  <c r="E252" i="3"/>
  <c r="E250" i="3"/>
  <c r="E249" i="3"/>
  <c r="E248" i="3"/>
  <c r="E247" i="3"/>
  <c r="G251" i="3"/>
  <c r="G254" i="3"/>
  <c r="G253" i="3"/>
  <c r="G252" i="3"/>
  <c r="G250" i="3"/>
  <c r="G249" i="3"/>
  <c r="G248" i="3"/>
  <c r="G247" i="3"/>
  <c r="K251" i="3"/>
  <c r="K254" i="3"/>
  <c r="K253" i="3"/>
  <c r="K252" i="3"/>
  <c r="K250" i="3"/>
  <c r="K249" i="3"/>
  <c r="K248" i="3"/>
  <c r="K247" i="3"/>
  <c r="M251" i="3"/>
  <c r="M254" i="3"/>
  <c r="M253" i="3"/>
  <c r="M252" i="3"/>
  <c r="M250" i="3"/>
  <c r="M249" i="3"/>
  <c r="M248" i="3"/>
  <c r="M247" i="3"/>
  <c r="Q251" i="3"/>
  <c r="Q254" i="3"/>
  <c r="Q253" i="3"/>
  <c r="Q252" i="3"/>
  <c r="Q250" i="3"/>
  <c r="Q249" i="3"/>
  <c r="Q248" i="3"/>
  <c r="Q247" i="3"/>
  <c r="S251" i="3"/>
  <c r="S254" i="3"/>
  <c r="S253" i="3"/>
  <c r="S252" i="3"/>
  <c r="S250" i="3"/>
  <c r="S249" i="3"/>
  <c r="S248" i="3"/>
  <c r="S247" i="3"/>
  <c r="B251" i="3"/>
  <c r="B254" i="3"/>
  <c r="B253" i="3"/>
  <c r="B252" i="3"/>
  <c r="B250" i="3"/>
  <c r="B249" i="3"/>
  <c r="B248" i="3"/>
  <c r="B247" i="3"/>
  <c r="D251" i="3"/>
  <c r="D254" i="3"/>
  <c r="D253" i="3"/>
  <c r="D252" i="3"/>
  <c r="D250" i="3"/>
  <c r="D249" i="3"/>
  <c r="D248" i="3"/>
  <c r="D247" i="3"/>
  <c r="F251" i="3"/>
  <c r="F254" i="3"/>
  <c r="F253" i="3"/>
  <c r="F252" i="3"/>
  <c r="F250" i="3"/>
  <c r="F249" i="3"/>
  <c r="F248" i="3"/>
  <c r="F247" i="3"/>
  <c r="H251" i="3"/>
  <c r="H254" i="3"/>
  <c r="H253" i="3"/>
  <c r="H252" i="3"/>
  <c r="H250" i="3"/>
  <c r="H249" i="3"/>
  <c r="H248" i="3"/>
  <c r="H247" i="3"/>
  <c r="J251" i="3"/>
  <c r="J254" i="3"/>
  <c r="J253" i="3"/>
  <c r="J252" i="3"/>
  <c r="J250" i="3"/>
  <c r="J249" i="3"/>
  <c r="J248" i="3"/>
  <c r="J247" i="3"/>
  <c r="L251" i="3"/>
  <c r="L254" i="3"/>
  <c r="L253" i="3"/>
  <c r="L252" i="3"/>
  <c r="L250" i="3"/>
  <c r="L249" i="3"/>
  <c r="L248" i="3"/>
  <c r="L247" i="3"/>
  <c r="N251" i="3"/>
  <c r="N254" i="3"/>
  <c r="N253" i="3"/>
  <c r="N252" i="3"/>
  <c r="N250" i="3"/>
  <c r="N249" i="3"/>
  <c r="N248" i="3"/>
  <c r="N247" i="3"/>
  <c r="P251" i="3"/>
  <c r="P254" i="3"/>
  <c r="P253" i="3"/>
  <c r="P252" i="3"/>
  <c r="P250" i="3"/>
  <c r="P249" i="3"/>
  <c r="P248" i="3"/>
  <c r="P247" i="3"/>
  <c r="R251" i="3"/>
  <c r="R254" i="3"/>
  <c r="R253" i="3"/>
  <c r="R252" i="3"/>
  <c r="R250" i="3"/>
  <c r="R249" i="3"/>
  <c r="R248" i="3"/>
  <c r="R247" i="3"/>
  <c r="C257" i="3"/>
  <c r="C258" i="3" s="1"/>
  <c r="E257" i="3"/>
  <c r="E258" i="3" s="1"/>
  <c r="G257" i="3"/>
  <c r="G258" i="3" s="1"/>
  <c r="I257" i="3"/>
  <c r="I258" i="3" s="1"/>
  <c r="K257" i="3"/>
  <c r="K258" i="3" s="1"/>
  <c r="M257" i="3"/>
  <c r="M258" i="3" s="1"/>
  <c r="O257" i="3"/>
  <c r="O258" i="3" s="1"/>
  <c r="Q257" i="3"/>
  <c r="Q258" i="3" s="1"/>
  <c r="S257" i="3"/>
  <c r="S258" i="3" s="1"/>
  <c r="C251" i="3"/>
  <c r="C254" i="3"/>
  <c r="C253" i="3"/>
  <c r="C252" i="3"/>
  <c r="C250" i="3"/>
  <c r="C249" i="3"/>
  <c r="C248" i="3"/>
  <c r="C247" i="3"/>
  <c r="I251" i="3"/>
  <c r="I254" i="3"/>
  <c r="I253" i="3"/>
  <c r="I252" i="3"/>
  <c r="I250" i="3"/>
  <c r="I249" i="3"/>
  <c r="I248" i="3"/>
  <c r="I247" i="3"/>
  <c r="O251" i="3"/>
  <c r="O254" i="3"/>
  <c r="O253" i="3"/>
  <c r="O252" i="3"/>
  <c r="O250" i="3"/>
  <c r="O249" i="3"/>
  <c r="O248" i="3"/>
  <c r="O24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3" i="3" l="1"/>
  <c r="T24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4" i="3" l="1"/>
  <c r="U243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<sst xmlns="http://schemas.openxmlformats.org/spreadsheetml/2006/main" count="661" uniqueCount="326">
  <si>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</si>
  <si>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</si>
  <si>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</si>
  <si>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</si>
  <si>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</si>
  <si>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</si>
  <si>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</si>
  <si>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</si>
  <si>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</si>
  <si>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</si>
  <si>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</si>
  <si>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</si>
  <si>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</si>
  <si>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</si>
  <si>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</si>
  <si>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</si>
  <si>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</si>
  <si>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</si>
  <si>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</si>
  <si>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</si>
  <si>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</si>
  <si>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</si>
  <si>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</si>
  <si>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</si>
  <si>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</si>
  <si>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</si>
  <si>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</si>
  <si>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</si>
  <si>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</si>
  <si>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</si>
  <si>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</si>
  <si>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</si>
  <si>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</si>
  <si>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</si>
  <si>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</si>
  <si>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</si>
  <si>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</si>
  <si>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</si>
  <si>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</si>
  <si>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</si>
  <si>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</si>
  <si>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</si>
  <si>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</si>
  <si>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</si>
  <si>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</si>
  <si>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</si>
  <si>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</si>
  <si>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</si>
  <si>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</si>
  <si>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</si>
  <si>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</si>
  <si>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</si>
  <si>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</si>
  <si>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</si>
  <si>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</si>
  <si>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</si>
  <si>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</si>
  <si>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</si>
  <si>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</si>
  <si>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</si>
  <si>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</si>
  <si>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</si>
  <si>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</si>
  <si>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</si>
  <si>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</si>
  <si>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</si>
  <si>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</si>
  <si>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</si>
  <si>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</si>
  <si>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</si>
  <si>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</si>
  <si>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</si>
  <si>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</si>
  <si>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</si>
  <si>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</si>
  <si>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</si>
  <si>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</si>
  <si>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</si>
  <si>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</si>
  <si>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</si>
  <si>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</si>
  <si>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</si>
  <si>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</si>
  <si>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</si>
  <si>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</si>
  <si>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</si>
  <si>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</si>
  <si>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</si>
  <si>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</si>
  <si>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</si>
  <si>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</si>
  <si>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</si>
  <si>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</si>
  <si>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</si>
  <si>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</si>
  <si>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</si>
  <si>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</si>
  <si>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</si>
  <si>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</si>
  <si>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</si>
  <si>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</si>
  <si>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</si>
  <si>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</si>
  <si>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</si>
  <si>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</si>
  <si>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</si>
  <si>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</si>
  <si>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</si>
  <si>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</si>
  <si>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</si>
  <si>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</si>
  <si>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</si>
  <si>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</si>
  <si>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</si>
  <si>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</si>
  <si>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</si>
  <si>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</si>
  <si>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</si>
  <si>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</si>
  <si>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</si>
  <si>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</si>
  <si>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</si>
  <si>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</si>
  <si>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</si>
  <si>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</si>
  <si>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</si>
  <si>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</si>
  <si>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</si>
  <si>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</si>
  <si>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</si>
  <si>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</si>
  <si>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</si>
  <si>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</si>
  <si>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</si>
  <si>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</si>
  <si>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</si>
  <si>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</si>
  <si>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</si>
  <si>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</si>
  <si>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</si>
  <si>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</si>
  <si>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</si>
  <si>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</si>
  <si>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</si>
  <si>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</si>
  <si>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</si>
  <si>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</si>
  <si>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</si>
  <si>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</si>
  <si>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</si>
  <si>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</si>
  <si>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</si>
  <si>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</si>
  <si>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</si>
  <si>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</si>
  <si>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</si>
  <si>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</si>
  <si>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</si>
  <si>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</si>
  <si>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</si>
  <si>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</si>
  <si>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</si>
  <si>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</si>
  <si>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</si>
  <si>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</si>
  <si>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</si>
  <si>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</si>
  <si>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</si>
  <si>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</si>
  <si>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</si>
  <si>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</si>
  <si>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</si>
  <si>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</si>
  <si>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</si>
  <si>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</si>
  <si>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</si>
  <si>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</si>
  <si>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</si>
  <si>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</si>
  <si>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</si>
  <si>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</si>
  <si>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</si>
  <si>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</si>
  <si>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</si>
  <si>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</si>
  <si>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</si>
  <si>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</si>
  <si>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</si>
  <si>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</si>
  <si>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</si>
  <si>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</si>
  <si>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</si>
  <si>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</si>
  <si>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</si>
  <si>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</si>
  <si>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</si>
  <si>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</si>
  <si>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</si>
  <si>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</si>
  <si>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</si>
  <si>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</si>
  <si>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</si>
  <si>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</si>
  <si>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</si>
  <si>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</si>
  <si>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</si>
  <si>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</si>
  <si>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</si>
  <si>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</si>
  <si>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</si>
  <si>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</si>
  <si>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</si>
  <si>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</si>
  <si>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</si>
  <si>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</si>
  <si>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</si>
  <si>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</si>
  <si>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</si>
  <si>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</si>
  <si>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</si>
  <si>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</si>
  <si>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</si>
  <si>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</si>
  <si>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</si>
  <si>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</si>
  <si>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</si>
  <si>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</si>
  <si>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</si>
  <si>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</si>
  <si>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</si>
  <si>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</si>
  <si>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</si>
  <si>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</si>
  <si>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</si>
  <si>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</si>
  <si>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</si>
  <si>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</si>
  <si>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</si>
  <si>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</si>
  <si>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</si>
  <si>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</si>
  <si>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</si>
  <si>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</si>
  <si>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</si>
  <si>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</si>
  <si>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</si>
  <si>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</si>
  <si>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</si>
  <si>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</si>
  <si>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</si>
  <si>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</si>
  <si>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</si>
  <si>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</si>
  <si>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</si>
  <si>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</si>
  <si>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</si>
  <si>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</si>
  <si>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</si>
  <si>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</si>
  <si>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</si>
  <si>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</si>
  <si>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</si>
  <si>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</si>
  <si>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</si>
  <si>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</si>
  <si>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</si>
  <si>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</si>
  <si>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</si>
  <si>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</si>
  <si>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</si>
  <si>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</si>
  <si>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</si>
  <si>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</si>
  <si>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</si>
  <si>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</si>
  <si>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</si>
  <si>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</si>
  <si>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</si>
  <si>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</si>
  <si>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</si>
  <si>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</si>
  <si>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</si>
  <si>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</si>
  <si>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</si>
  <si>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</si>
  <si>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</si>
  <si>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</si>
  <si>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</si>
  <si>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</si>
  <si>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</si>
  <si>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</si>
  <si>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</si>
  <si>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</si>
  <si>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</si>
  <si>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</si>
  <si>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</si>
  <si>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</si>
  <si>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</si>
  <si>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</si>
  <si>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</si>
  <si>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</si>
  <si>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</si>
  <si>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</si>
  <si>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</si>
  <si>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</si>
  <si>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</si>
  <si>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</si>
  <si>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</si>
  <si>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</si>
  <si>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</si>
  <si>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</si>
  <si>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</si>
  <si>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</si>
  <si>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</si>
  <si>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</si>
  <si>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</si>
  <si>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2021년 3월 건설수주액분석</t>
    <phoneticPr fontId="13" type="noConversion"/>
  </si>
  <si>
    <t>연도별 3월 누계수주액 분석</t>
    <phoneticPr fontId="13" type="noConversion"/>
  </si>
  <si>
    <t>2021. 3</t>
  </si>
  <si>
    <t>21.3월누적</t>
    <phoneticPr fontId="12" type="noConversion"/>
  </si>
  <si>
    <t>20.3월 누적</t>
    <phoneticPr fontId="12" type="noConversion"/>
  </si>
  <si>
    <t>19.3월 누적</t>
    <phoneticPr fontId="12" type="noConversion"/>
  </si>
  <si>
    <t>2021. 1</t>
  </si>
  <si>
    <t>2021. 2</t>
  </si>
  <si>
    <t>2021.1분기</t>
    <phoneticPr fontId="13" type="noConversion"/>
  </si>
  <si>
    <t>20년동분기대비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</si>
</sst>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4" fontId="17" fillId="0" borderId="56" xfId="5" applyNumberFormat="1" applyFont="1" applyFill="1" applyBorder="1" applyAlignment="1">
      <alignment horizontal="center" vertical="center"/>
    </xf>
    <xf numFmtId="178" fontId="7" fillId="11" borderId="40" xfId="5" applyNumberFormat="1" applyFont="1" applyFill="1" applyBorder="1" applyAlignment="1"/>
    <xf numFmtId="176" fontId="14" fillId="11" borderId="5" xfId="0" applyNumberFormat="1" applyFont="1" applyFill="1" applyBorder="1" applyAlignment="1">
      <alignment vertical="center"/>
    </xf>
    <xf numFmtId="178" fontId="7" fillId="11" borderId="5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0"/>
  <sheetViews>
    <sheetView tabSelected="1" zoomScaleNormal="100" zoomScaleSheetLayoutView="70" workbookViewId="0">
      <pane ySplit="5" topLeftCell="A222" activePane="bottomLeft" state="frozen"/>
      <selection pane="bottomLeft" activeCell="B230" sqref="B230:S23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9" t="s">
        <v>316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6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7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8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49" customFormat="1" ht="18" customHeight="1">
      <c r="A204" s="500" t="s">
        <v>222</v>
      </c>
      <c r="B204" s="446">
        <v>159783</v>
      </c>
      <c r="C204" s="481">
        <v>34428</v>
      </c>
      <c r="D204" s="481">
        <v>23516</v>
      </c>
      <c r="E204" s="481">
        <v>1919</v>
      </c>
      <c r="F204" s="481">
        <v>10912</v>
      </c>
      <c r="G204" s="481">
        <v>3304</v>
      </c>
      <c r="H204" s="481">
        <v>7608</v>
      </c>
      <c r="I204" s="481">
        <v>125355</v>
      </c>
      <c r="J204" s="481">
        <v>38869</v>
      </c>
      <c r="K204" s="481">
        <v>8907</v>
      </c>
      <c r="L204" s="481">
        <v>86486</v>
      </c>
      <c r="M204" s="481">
        <v>55539</v>
      </c>
      <c r="N204" s="481">
        <v>30947</v>
      </c>
      <c r="O204" s="481">
        <v>62385</v>
      </c>
      <c r="P204" s="481">
        <v>10825</v>
      </c>
      <c r="Q204" s="481">
        <v>97398</v>
      </c>
      <c r="R204" s="481">
        <v>58844</v>
      </c>
      <c r="S204" s="482">
        <v>38554</v>
      </c>
      <c r="T204" s="463"/>
      <c r="U204" s="446"/>
      <c r="Y204" s="150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Y207" s="163"/>
    </row>
    <row r="208" spans="1:25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Y213" s="163"/>
    </row>
    <row r="214" spans="1:25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Y215" s="163"/>
    </row>
    <row r="216" spans="1:25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Y216" s="163"/>
    </row>
    <row r="217" spans="1:25" s="149" customFormat="1" ht="18" customHeight="1">
      <c r="A217" s="498" t="s">
        <v>297</v>
      </c>
      <c r="B217" s="504">
        <v>138773.44004732501</v>
      </c>
      <c r="C217" s="505">
        <v>33126.800000000003</v>
      </c>
      <c r="D217" s="505">
        <v>23527.13</v>
      </c>
      <c r="E217" s="505">
        <v>1444.87</v>
      </c>
      <c r="F217" s="505">
        <v>9599.67</v>
      </c>
      <c r="G217" s="505">
        <v>1367.32</v>
      </c>
      <c r="H217" s="505">
        <v>8232.35</v>
      </c>
      <c r="I217" s="505">
        <v>105646.64004732546</v>
      </c>
      <c r="J217" s="505">
        <v>9802.1882261875744</v>
      </c>
      <c r="K217" s="505">
        <v>1820.5</v>
      </c>
      <c r="L217" s="505">
        <v>95844.451821137889</v>
      </c>
      <c r="M217" s="505">
        <v>54587.295192505037</v>
      </c>
      <c r="N217" s="481">
        <v>41257.156628632853</v>
      </c>
      <c r="O217" s="481">
        <v>33329.318226187577</v>
      </c>
      <c r="P217" s="481">
        <v>3265.37</v>
      </c>
      <c r="Q217" s="481">
        <v>105444.12182113789</v>
      </c>
      <c r="R217" s="481">
        <v>55954.615192505036</v>
      </c>
      <c r="S217" s="503">
        <v>49489.506628632851</v>
      </c>
      <c r="T217" s="463"/>
      <c r="U217" s="446"/>
      <c r="Y217" s="150"/>
    </row>
    <row r="218" spans="1:25" s="156" customFormat="1" ht="18" customHeight="1">
      <c r="A218" s="431" t="s">
        <v>300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Y218" s="163"/>
    </row>
    <row r="219" spans="1:25" s="495" customFormat="1" ht="18" customHeight="1">
      <c r="A219" s="431" t="s">
        <v>301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Y219" s="496"/>
    </row>
    <row r="220" spans="1:25" s="495" customFormat="1" ht="18" customHeight="1">
      <c r="A220" s="431" t="s">
        <v>302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Y220" s="496"/>
    </row>
    <row r="221" spans="1:25" s="495" customFormat="1" ht="18" customHeight="1">
      <c r="A221" s="431" t="s">
        <v>304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>
      <c r="A222" s="431" t="s">
        <v>305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>
      <c r="A223" s="431" t="s">
        <v>306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>
      <c r="A224" s="431" t="s">
        <v>308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>
      <c r="A225" s="431" t="s">
        <v>309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493">
        <v>53584.726290728169</v>
      </c>
      <c r="T225" s="494"/>
      <c r="U225" s="490"/>
      <c r="Y225" s="496"/>
    </row>
    <row r="226" spans="1:25" s="495" customFormat="1" ht="18" customHeight="1">
      <c r="A226" s="431" t="s">
        <v>310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7">
        <v>67484.874701081397</v>
      </c>
      <c r="T226" s="494"/>
      <c r="U226" s="490"/>
      <c r="Y226" s="496"/>
    </row>
    <row r="227" spans="1:25" s="156" customFormat="1" ht="18" customHeight="1">
      <c r="A227" s="295" t="s">
        <v>315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Y227" s="163"/>
    </row>
    <row r="228" spans="1:25" s="495" customFormat="1" ht="18" customHeight="1">
      <c r="A228" s="431" t="s">
        <v>312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7">
        <v>41541.773435027862</v>
      </c>
      <c r="T228" s="494"/>
      <c r="U228" s="490"/>
      <c r="Y228" s="496"/>
    </row>
    <row r="229" spans="1:25" s="495" customFormat="1" ht="18" customHeight="1">
      <c r="A229" s="431" t="s">
        <v>314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7">
        <v>55207.501155259284</v>
      </c>
      <c r="T229" s="494"/>
      <c r="U229" s="490"/>
      <c r="Y229" s="496"/>
    </row>
    <row r="230" spans="1:25" s="488" customFormat="1" ht="18" customHeight="1">
      <c r="A230" s="424" t="s">
        <v>318</v>
      </c>
      <c r="B230" s="484">
        <v>196000.37794788845</v>
      </c>
      <c r="C230" s="485">
        <v>45055.68</v>
      </c>
      <c r="D230" s="485">
        <v>32381.77</v>
      </c>
      <c r="E230" s="485">
        <v>1130.10475815464</v>
      </c>
      <c r="F230" s="485">
        <v>12673.91</v>
      </c>
      <c r="G230" s="485">
        <v>2580.4699999999998</v>
      </c>
      <c r="H230" s="485">
        <v>10093.44</v>
      </c>
      <c r="I230" s="485">
        <v>150944.69794788843</v>
      </c>
      <c r="J230" s="485">
        <v>18062.756246097044</v>
      </c>
      <c r="K230" s="485">
        <v>12154.04475815464</v>
      </c>
      <c r="L230" s="486">
        <v>132881.94170179139</v>
      </c>
      <c r="M230" s="486">
        <v>63413.676628344292</v>
      </c>
      <c r="N230" s="486">
        <v>69468.265073447095</v>
      </c>
      <c r="O230" s="486">
        <v>50444.526246097041</v>
      </c>
      <c r="P230" s="486">
        <v>13284.14951630928</v>
      </c>
      <c r="Q230" s="486">
        <v>145555.8517017914</v>
      </c>
      <c r="R230" s="486">
        <v>65994.146628344286</v>
      </c>
      <c r="S230" s="501">
        <v>79561.705073447098</v>
      </c>
      <c r="T230" s="487"/>
      <c r="U230" s="484"/>
      <c r="Y230" s="489"/>
    </row>
    <row r="231" spans="1:25" s="181" customFormat="1" ht="18" customHeight="1">
      <c r="A231" s="362" t="s">
        <v>155</v>
      </c>
      <c r="B231" s="363">
        <f>(B230-B229)/B229*100</f>
        <v>45.530585174214202</v>
      </c>
      <c r="C231" s="363">
        <f t="shared" ref="C231:S231" si="16">(C230-C229)/C229*100</f>
        <v>2.3342207237808128</v>
      </c>
      <c r="D231" s="363">
        <f t="shared" si="16"/>
        <v>20.358595486762209</v>
      </c>
      <c r="E231" s="363">
        <f t="shared" si="16"/>
        <v>152.08109525878075</v>
      </c>
      <c r="F231" s="363">
        <f t="shared" si="16"/>
        <v>-25.985542725928497</v>
      </c>
      <c r="G231" s="363">
        <f t="shared" si="16"/>
        <v>94.325669661347504</v>
      </c>
      <c r="H231" s="363">
        <f t="shared" si="16"/>
        <v>-36.099875598661654</v>
      </c>
      <c r="I231" s="363">
        <f t="shared" si="16"/>
        <v>66.510273390039004</v>
      </c>
      <c r="J231" s="363">
        <f t="shared" si="16"/>
        <v>113.66917725536652</v>
      </c>
      <c r="K231" s="363">
        <f t="shared" si="16"/>
        <v>174.27099242123575</v>
      </c>
      <c r="L231" s="363">
        <f t="shared" si="16"/>
        <v>61.660257664915186</v>
      </c>
      <c r="M231" s="363">
        <f t="shared" si="16"/>
        <v>48.209811122236736</v>
      </c>
      <c r="N231" s="363">
        <f t="shared" si="16"/>
        <v>76.262375496607334</v>
      </c>
      <c r="O231" s="363">
        <f t="shared" si="16"/>
        <v>42.667853125659747</v>
      </c>
      <c r="P231" s="363">
        <f t="shared" si="16"/>
        <v>172.23235635538344</v>
      </c>
      <c r="Q231" s="363">
        <f t="shared" si="16"/>
        <v>46.549701809990715</v>
      </c>
      <c r="R231" s="363">
        <f t="shared" si="16"/>
        <v>49.59797015420353</v>
      </c>
      <c r="S231" s="363">
        <f t="shared" si="16"/>
        <v>44.113939969311097</v>
      </c>
      <c r="T231" s="363" t="e">
        <f t="shared" ref="T231:U231" si="17">(T228-T226)/T226*100</f>
        <v>#DIV/0!</v>
      </c>
      <c r="U231" s="363" t="e">
        <f t="shared" si="17"/>
        <v>#DIV/0!</v>
      </c>
    </row>
    <row r="232" spans="1:25" s="182" customFormat="1" ht="18" customHeight="1">
      <c r="A232" s="298" t="s">
        <v>156</v>
      </c>
      <c r="B232" s="418">
        <f>(B230-B217)/B217*100</f>
        <v>41.237673348046791</v>
      </c>
      <c r="C232" s="418">
        <f t="shared" ref="C232:S232" si="18">(C230-C217)/C217*100</f>
        <v>36.009756450970201</v>
      </c>
      <c r="D232" s="418">
        <f t="shared" si="18"/>
        <v>37.635869738467889</v>
      </c>
      <c r="E232" s="418">
        <f t="shared" si="18"/>
        <v>-21.785021617540675</v>
      </c>
      <c r="F232" s="418">
        <f t="shared" si="18"/>
        <v>32.024434173258037</v>
      </c>
      <c r="G232" s="418">
        <f t="shared" si="18"/>
        <v>88.724658455957638</v>
      </c>
      <c r="H232" s="418">
        <f t="shared" si="18"/>
        <v>22.607032013944988</v>
      </c>
      <c r="I232" s="418">
        <f t="shared" si="18"/>
        <v>42.876950824248887</v>
      </c>
      <c r="J232" s="418">
        <f t="shared" si="18"/>
        <v>84.272693293529045</v>
      </c>
      <c r="K232" s="418">
        <f t="shared" si="18"/>
        <v>567.62124461162534</v>
      </c>
      <c r="L232" s="418">
        <f t="shared" si="18"/>
        <v>38.643332166760977</v>
      </c>
      <c r="M232" s="418">
        <f t="shared" si="18"/>
        <v>16.169296179106414</v>
      </c>
      <c r="N232" s="418">
        <f t="shared" si="18"/>
        <v>68.378702630310372</v>
      </c>
      <c r="O232" s="418">
        <f t="shared" si="18"/>
        <v>51.351809550252568</v>
      </c>
      <c r="P232" s="418">
        <f t="shared" si="18"/>
        <v>306.81912053792621</v>
      </c>
      <c r="Q232" s="418">
        <f t="shared" si="18"/>
        <v>38.040745361504349</v>
      </c>
      <c r="R232" s="418">
        <f t="shared" si="18"/>
        <v>17.94227589860008</v>
      </c>
      <c r="S232" s="418">
        <f t="shared" si="18"/>
        <v>60.764797415490001</v>
      </c>
      <c r="T232" s="418" t="e">
        <f t="shared" ref="T232:U232" si="19">(T228-T215)/T215*100</f>
        <v>#DIV/0!</v>
      </c>
      <c r="U232" s="418" t="e">
        <f t="shared" si="19"/>
        <v>#DIV/0!</v>
      </c>
    </row>
    <row r="233" spans="1:25" s="181" customFormat="1" ht="18" customHeight="1" thickBot="1">
      <c r="A233" s="299" t="s">
        <v>313</v>
      </c>
      <c r="B233" s="422">
        <f>(B230-B204)/B204*100</f>
        <v>22.666602797474358</v>
      </c>
      <c r="C233" s="422">
        <f t="shared" ref="C233:S233" si="20">(C230-C204)/C204*100</f>
        <v>30.869292436388985</v>
      </c>
      <c r="D233" s="422">
        <f t="shared" si="20"/>
        <v>37.701012076883828</v>
      </c>
      <c r="E233" s="422">
        <f t="shared" si="20"/>
        <v>-41.109705150878582</v>
      </c>
      <c r="F233" s="422">
        <f t="shared" si="20"/>
        <v>16.146535923753664</v>
      </c>
      <c r="G233" s="422">
        <f t="shared" si="20"/>
        <v>-21.898607748184027</v>
      </c>
      <c r="H233" s="422">
        <f t="shared" si="20"/>
        <v>32.668769716088335</v>
      </c>
      <c r="I233" s="422">
        <f t="shared" si="20"/>
        <v>20.413783213983034</v>
      </c>
      <c r="J233" s="422">
        <f t="shared" si="20"/>
        <v>-53.529145987555523</v>
      </c>
      <c r="K233" s="422">
        <f t="shared" si="20"/>
        <v>36.454976514591216</v>
      </c>
      <c r="L233" s="422">
        <f t="shared" si="20"/>
        <v>53.645609349248893</v>
      </c>
      <c r="M233" s="422">
        <f t="shared" si="20"/>
        <v>14.178643166683397</v>
      </c>
      <c r="N233" s="422">
        <f t="shared" si="20"/>
        <v>124.47495742219633</v>
      </c>
      <c r="O233" s="422">
        <f t="shared" si="20"/>
        <v>-19.139975561277485</v>
      </c>
      <c r="P233" s="422">
        <f t="shared" si="20"/>
        <v>22.717316547891738</v>
      </c>
      <c r="Q233" s="422">
        <f t="shared" si="20"/>
        <v>49.444394855943038</v>
      </c>
      <c r="R233" s="422">
        <f t="shared" si="20"/>
        <v>12.15102071297717</v>
      </c>
      <c r="S233" s="422">
        <f t="shared" si="20"/>
        <v>106.36433333362841</v>
      </c>
      <c r="T233" s="422" t="e">
        <f t="shared" ref="T233:U233" si="21">(T228-T202)/T202*100</f>
        <v>#DIV/0!</v>
      </c>
      <c r="U233" s="422" t="e">
        <f t="shared" si="21"/>
        <v>#DIV/0!</v>
      </c>
    </row>
    <row r="234" spans="1:25" s="181" customFormat="1" ht="5.25" customHeight="1">
      <c r="A234" s="184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</row>
    <row r="235" spans="1:25" s="186" customFormat="1" ht="22.5" customHeight="1">
      <c r="A235" s="510" t="s">
        <v>317</v>
      </c>
      <c r="B235" s="510"/>
      <c r="C235" s="510"/>
      <c r="D235" s="510"/>
      <c r="E235" s="510"/>
      <c r="F235" s="510"/>
      <c r="G235" s="510"/>
      <c r="H235" s="510"/>
      <c r="I235" s="510"/>
      <c r="J235" s="510"/>
      <c r="K235" s="510"/>
      <c r="L235" s="510"/>
      <c r="M235" s="510"/>
      <c r="N235" s="510"/>
      <c r="O235" s="510"/>
      <c r="P235" s="510"/>
      <c r="Q235" s="510"/>
      <c r="R235" s="510"/>
      <c r="S235" s="510"/>
      <c r="U235" s="187"/>
    </row>
    <row r="236" spans="1:25" s="188" customFormat="1" ht="11.25" customHeight="1">
      <c r="A236" s="5" t="s">
        <v>65</v>
      </c>
      <c r="B236" s="6" t="s">
        <v>0</v>
      </c>
      <c r="C236" s="302" t="s">
        <v>1</v>
      </c>
      <c r="D236" s="302"/>
      <c r="E236" s="302"/>
      <c r="F236" s="302"/>
      <c r="G236" s="302"/>
      <c r="H236" s="303"/>
      <c r="I236" s="313" t="s">
        <v>2</v>
      </c>
      <c r="J236" s="313"/>
      <c r="K236" s="313"/>
      <c r="L236" s="313"/>
      <c r="M236" s="313"/>
      <c r="N236" s="341"/>
      <c r="O236" s="325" t="s">
        <v>3</v>
      </c>
      <c r="P236" s="325"/>
      <c r="Q236" s="326" t="s">
        <v>4</v>
      </c>
      <c r="R236" s="325"/>
      <c r="S236" s="327"/>
      <c r="U236" s="189"/>
    </row>
    <row r="237" spans="1:25" s="188" customFormat="1" ht="11.25" customHeight="1">
      <c r="A237" s="7"/>
      <c r="B237" s="8"/>
      <c r="C237" s="336"/>
      <c r="D237" s="305" t="s">
        <v>3</v>
      </c>
      <c r="E237" s="306"/>
      <c r="F237" s="305" t="s">
        <v>4</v>
      </c>
      <c r="G237" s="302"/>
      <c r="H237" s="303"/>
      <c r="I237" s="315"/>
      <c r="J237" s="316" t="s">
        <v>3</v>
      </c>
      <c r="K237" s="317"/>
      <c r="L237" s="318" t="s">
        <v>4</v>
      </c>
      <c r="M237" s="313"/>
      <c r="N237" s="314"/>
      <c r="O237" s="343"/>
      <c r="P237" s="344"/>
      <c r="Q237" s="345"/>
      <c r="R237" s="343"/>
      <c r="S237" s="346"/>
      <c r="U237" s="189"/>
    </row>
    <row r="238" spans="1:25" s="190" customFormat="1" ht="11.25" customHeight="1" thickBot="1">
      <c r="A238" s="7"/>
      <c r="B238" s="8"/>
      <c r="C238" s="336"/>
      <c r="D238" s="337"/>
      <c r="E238" s="338" t="s">
        <v>66</v>
      </c>
      <c r="F238" s="339"/>
      <c r="G238" s="340" t="s">
        <v>5</v>
      </c>
      <c r="H238" s="303" t="s">
        <v>6</v>
      </c>
      <c r="I238" s="315"/>
      <c r="J238" s="334"/>
      <c r="K238" s="318" t="s">
        <v>66</v>
      </c>
      <c r="L238" s="342"/>
      <c r="M238" s="335" t="s">
        <v>5</v>
      </c>
      <c r="N238" s="314" t="s">
        <v>6</v>
      </c>
      <c r="O238" s="346"/>
      <c r="P238" s="326" t="s">
        <v>66</v>
      </c>
      <c r="Q238" s="345"/>
      <c r="R238" s="347" t="s">
        <v>5</v>
      </c>
      <c r="S238" s="327" t="s">
        <v>6</v>
      </c>
      <c r="U238" s="191"/>
    </row>
    <row r="239" spans="1:25" ht="18" thickTop="1">
      <c r="A239" s="192" t="s">
        <v>319</v>
      </c>
      <c r="B239" s="193">
        <f>SUM(B228:B230)</f>
        <v>478708.35820330522</v>
      </c>
      <c r="C239" s="419">
        <f t="shared" ref="C239:U239" si="22">SUM(C228:C230)</f>
        <v>134788.54999999999</v>
      </c>
      <c r="D239" s="419">
        <f t="shared" si="22"/>
        <v>93922.680000000008</v>
      </c>
      <c r="E239" s="419">
        <f t="shared" si="22"/>
        <v>2463.83475815464</v>
      </c>
      <c r="F239" s="419">
        <f t="shared" si="22"/>
        <v>40865.869999999995</v>
      </c>
      <c r="G239" s="419">
        <f t="shared" si="22"/>
        <v>4831.8899999999994</v>
      </c>
      <c r="H239" s="419">
        <f t="shared" si="22"/>
        <v>36033.980000000003</v>
      </c>
      <c r="I239" s="419">
        <f t="shared" si="22"/>
        <v>343919.80820330488</v>
      </c>
      <c r="J239" s="419">
        <f t="shared" si="22"/>
        <v>37201.814661962992</v>
      </c>
      <c r="K239" s="419">
        <f t="shared" si="22"/>
        <v>23528.24475815464</v>
      </c>
      <c r="L239" s="419">
        <f t="shared" si="22"/>
        <v>306717.99354134192</v>
      </c>
      <c r="M239" s="419">
        <f t="shared" si="22"/>
        <v>166440.99387760766</v>
      </c>
      <c r="N239" s="419">
        <f t="shared" si="22"/>
        <v>140276.99966373423</v>
      </c>
      <c r="O239" s="419">
        <f t="shared" si="22"/>
        <v>131124.49466196302</v>
      </c>
      <c r="P239" s="419">
        <f t="shared" si="22"/>
        <v>25992.079516309281</v>
      </c>
      <c r="Q239" s="419">
        <f t="shared" si="22"/>
        <v>347583.86354134191</v>
      </c>
      <c r="R239" s="419">
        <f t="shared" si="22"/>
        <v>171272.88387760764</v>
      </c>
      <c r="S239" s="419">
        <f t="shared" si="22"/>
        <v>176310.97966373427</v>
      </c>
      <c r="T239" s="419">
        <f t="shared" si="22"/>
        <v>0</v>
      </c>
      <c r="U239" s="419">
        <f t="shared" si="22"/>
        <v>0</v>
      </c>
    </row>
    <row r="240" spans="1:25" ht="17.25">
      <c r="A240" s="348" t="s">
        <v>320</v>
      </c>
      <c r="B240" s="194">
        <f>SUM(B215:B217)</f>
        <v>363324.58484754217</v>
      </c>
      <c r="C240" s="420">
        <f t="shared" ref="C240:U240" si="23">SUM(C215:C217)</f>
        <v>101082.62000000001</v>
      </c>
      <c r="D240" s="420">
        <f t="shared" si="23"/>
        <v>58501.64</v>
      </c>
      <c r="E240" s="420">
        <f t="shared" si="23"/>
        <v>6201.69</v>
      </c>
      <c r="F240" s="420">
        <f t="shared" si="23"/>
        <v>42580.979999999996</v>
      </c>
      <c r="G240" s="420">
        <f t="shared" si="23"/>
        <v>11446.97</v>
      </c>
      <c r="H240" s="420">
        <f t="shared" si="23"/>
        <v>31134.010000000002</v>
      </c>
      <c r="I240" s="420">
        <f t="shared" si="23"/>
        <v>262241.96484754264</v>
      </c>
      <c r="J240" s="420">
        <f t="shared" si="23"/>
        <v>29743.828727726155</v>
      </c>
      <c r="K240" s="420">
        <f t="shared" si="23"/>
        <v>15738.57</v>
      </c>
      <c r="L240" s="420">
        <f t="shared" si="23"/>
        <v>232498.13611981645</v>
      </c>
      <c r="M240" s="420">
        <f t="shared" si="23"/>
        <v>131113.07008502286</v>
      </c>
      <c r="N240" s="420">
        <f t="shared" si="23"/>
        <v>101385.06603479359</v>
      </c>
      <c r="O240" s="420">
        <f t="shared" si="23"/>
        <v>88245.468727726155</v>
      </c>
      <c r="P240" s="420">
        <f t="shared" si="23"/>
        <v>21940.26</v>
      </c>
      <c r="Q240" s="420">
        <f t="shared" si="23"/>
        <v>275079.11611981643</v>
      </c>
      <c r="R240" s="420">
        <f t="shared" si="23"/>
        <v>142560.04008502286</v>
      </c>
      <c r="S240" s="420">
        <f t="shared" si="23"/>
        <v>132519.07603479357</v>
      </c>
      <c r="T240" s="420">
        <f t="shared" si="23"/>
        <v>0</v>
      </c>
      <c r="U240" s="420">
        <f t="shared" si="23"/>
        <v>0</v>
      </c>
    </row>
    <row r="241" spans="1:21" ht="17.25">
      <c r="A241" s="348" t="s">
        <v>321</v>
      </c>
      <c r="B241" s="195">
        <f>SUM(B202:B204)</f>
        <v>340326.01951071143</v>
      </c>
      <c r="C241" s="421">
        <f t="shared" ref="C241:U241" si="24">SUM(C202:C204)</f>
        <v>96163.33</v>
      </c>
      <c r="D241" s="421">
        <f t="shared" si="24"/>
        <v>63609.16</v>
      </c>
      <c r="E241" s="421">
        <f t="shared" si="24"/>
        <v>4330.55</v>
      </c>
      <c r="F241" s="421">
        <f t="shared" si="24"/>
        <v>32554.17</v>
      </c>
      <c r="G241" s="421">
        <f t="shared" si="24"/>
        <v>11361.69</v>
      </c>
      <c r="H241" s="421">
        <f t="shared" si="24"/>
        <v>21192.48</v>
      </c>
      <c r="I241" s="421">
        <f t="shared" si="24"/>
        <v>244163.68951071144</v>
      </c>
      <c r="J241" s="421">
        <f t="shared" si="24"/>
        <v>60068.087003426597</v>
      </c>
      <c r="K241" s="421">
        <f t="shared" si="24"/>
        <v>17301.400000000001</v>
      </c>
      <c r="L241" s="421">
        <f t="shared" si="24"/>
        <v>184095.60250728484</v>
      </c>
      <c r="M241" s="421">
        <f t="shared" si="24"/>
        <v>108045.72376842932</v>
      </c>
      <c r="N241" s="421">
        <f t="shared" si="24"/>
        <v>76049.878738855507</v>
      </c>
      <c r="O241" s="421">
        <f t="shared" si="24"/>
        <v>123677.2470034266</v>
      </c>
      <c r="P241" s="421">
        <f t="shared" si="24"/>
        <v>21629.95</v>
      </c>
      <c r="Q241" s="421">
        <f t="shared" si="24"/>
        <v>216649.77250728483</v>
      </c>
      <c r="R241" s="421">
        <f t="shared" si="24"/>
        <v>119408.41376842932</v>
      </c>
      <c r="S241" s="421">
        <f t="shared" si="24"/>
        <v>97241.358738855517</v>
      </c>
      <c r="T241" s="421">
        <f t="shared" si="24"/>
        <v>0</v>
      </c>
      <c r="U241" s="421">
        <f t="shared" si="24"/>
        <v>0</v>
      </c>
    </row>
    <row r="242" spans="1:21" ht="17.25" hidden="1">
      <c r="A242" s="348" t="s">
        <v>193</v>
      </c>
      <c r="B242" s="195">
        <f t="shared" ref="B242:S242" si="25">SUM(B124:B130)</f>
        <v>458926</v>
      </c>
      <c r="C242" s="195">
        <f t="shared" si="25"/>
        <v>172692</v>
      </c>
      <c r="D242" s="195">
        <f t="shared" si="25"/>
        <v>107762</v>
      </c>
      <c r="E242" s="195">
        <f t="shared" si="25"/>
        <v>10668</v>
      </c>
      <c r="F242" s="195">
        <f t="shared" si="25"/>
        <v>64930</v>
      </c>
      <c r="G242" s="195">
        <f t="shared" si="25"/>
        <v>14677</v>
      </c>
      <c r="H242" s="195">
        <f t="shared" si="25"/>
        <v>50253</v>
      </c>
      <c r="I242" s="195">
        <f t="shared" si="25"/>
        <v>286233</v>
      </c>
      <c r="J242" s="195">
        <f t="shared" si="25"/>
        <v>48335</v>
      </c>
      <c r="K242" s="195">
        <f t="shared" si="25"/>
        <v>24478</v>
      </c>
      <c r="L242" s="195">
        <f t="shared" si="25"/>
        <v>237898</v>
      </c>
      <c r="M242" s="195">
        <f t="shared" si="25"/>
        <v>123239</v>
      </c>
      <c r="N242" s="195">
        <f t="shared" si="25"/>
        <v>114657</v>
      </c>
      <c r="O242" s="195">
        <f t="shared" si="25"/>
        <v>156098</v>
      </c>
      <c r="P242" s="195">
        <f t="shared" si="25"/>
        <v>35148</v>
      </c>
      <c r="Q242" s="195">
        <f t="shared" si="25"/>
        <v>302828</v>
      </c>
      <c r="R242" s="195">
        <f t="shared" si="25"/>
        <v>137917</v>
      </c>
      <c r="S242" s="195">
        <f t="shared" si="25"/>
        <v>164911</v>
      </c>
      <c r="T242" s="127"/>
      <c r="U242" s="89"/>
    </row>
    <row r="243" spans="1:21" ht="17.25">
      <c r="A243" s="349" t="s">
        <v>161</v>
      </c>
      <c r="B243" s="196">
        <f>100*(B239/B240-1)</f>
        <v>31.757766517281038</v>
      </c>
      <c r="C243" s="196">
        <f t="shared" ref="C243:S243" si="26">100*(C239/C240-1)</f>
        <v>33.344931106850993</v>
      </c>
      <c r="D243" s="196">
        <f t="shared" si="26"/>
        <v>60.547088936310175</v>
      </c>
      <c r="E243" s="196">
        <f t="shared" si="26"/>
        <v>-60.271558911286441</v>
      </c>
      <c r="F243" s="196">
        <f t="shared" si="26"/>
        <v>-4.0278781747155712</v>
      </c>
      <c r="G243" s="196">
        <f t="shared" si="26"/>
        <v>-57.788917067136545</v>
      </c>
      <c r="H243" s="196">
        <f t="shared" si="26"/>
        <v>15.738319606115624</v>
      </c>
      <c r="I243" s="196">
        <f t="shared" si="26"/>
        <v>31.14598512226927</v>
      </c>
      <c r="J243" s="196">
        <f t="shared" si="26"/>
        <v>25.074061589403797</v>
      </c>
      <c r="K243" s="196">
        <f t="shared" si="26"/>
        <v>49.49417105972551</v>
      </c>
      <c r="L243" s="196">
        <f t="shared" si="26"/>
        <v>31.922775236046075</v>
      </c>
      <c r="M243" s="196">
        <f t="shared" si="26"/>
        <v>26.944624033039343</v>
      </c>
      <c r="N243" s="196">
        <f t="shared" si="26"/>
        <v>38.360613796506883</v>
      </c>
      <c r="O243" s="196">
        <f t="shared" si="26"/>
        <v>48.590626297806217</v>
      </c>
      <c r="P243" s="196">
        <f t="shared" si="26"/>
        <v>18.467509119350822</v>
      </c>
      <c r="Q243" s="196">
        <f t="shared" si="26"/>
        <v>26.357779697803196</v>
      </c>
      <c r="R243" s="196">
        <f t="shared" si="26"/>
        <v>20.140878029678188</v>
      </c>
      <c r="S243" s="196">
        <f t="shared" si="26"/>
        <v>33.0457357078485</v>
      </c>
      <c r="T243" s="128" t="e">
        <f t="shared" ref="T243:U243" si="27">100*(T239/T240-1)</f>
        <v>#DIV/0!</v>
      </c>
      <c r="U243" s="103" t="e">
        <f t="shared" si="27"/>
        <v>#DIV/0!</v>
      </c>
    </row>
    <row r="244" spans="1:21" ht="17.25">
      <c r="A244" s="348" t="s">
        <v>162</v>
      </c>
      <c r="B244" s="197">
        <f>100*(B239/B241-1)</f>
        <v>40.661698124506259</v>
      </c>
      <c r="C244" s="197">
        <f t="shared" ref="C244:S244" si="28">100*(C239/C241-1)</f>
        <v>40.166267120741338</v>
      </c>
      <c r="D244" s="197">
        <f t="shared" si="28"/>
        <v>47.65590364658172</v>
      </c>
      <c r="E244" s="197">
        <f t="shared" si="28"/>
        <v>-43.105731185308102</v>
      </c>
      <c r="F244" s="197">
        <f t="shared" si="28"/>
        <v>25.531905743565254</v>
      </c>
      <c r="G244" s="197">
        <f t="shared" si="28"/>
        <v>-57.472083818516452</v>
      </c>
      <c r="H244" s="197">
        <f t="shared" si="28"/>
        <v>70.031916981872826</v>
      </c>
      <c r="I244" s="197">
        <f t="shared" si="28"/>
        <v>40.856246435536093</v>
      </c>
      <c r="J244" s="197">
        <f t="shared" si="28"/>
        <v>-38.067255812823198</v>
      </c>
      <c r="K244" s="197">
        <f t="shared" si="28"/>
        <v>35.990409782761155</v>
      </c>
      <c r="L244" s="197">
        <f t="shared" si="28"/>
        <v>66.607995717445107</v>
      </c>
      <c r="M244" s="197">
        <f t="shared" si="28"/>
        <v>54.046812842250858</v>
      </c>
      <c r="N244" s="197">
        <f t="shared" si="28"/>
        <v>84.45394258342678</v>
      </c>
      <c r="O244" s="197">
        <f t="shared" si="28"/>
        <v>6.0215179743854375</v>
      </c>
      <c r="P244" s="197">
        <f t="shared" si="28"/>
        <v>20.16708090545416</v>
      </c>
      <c r="Q244" s="197">
        <f t="shared" si="28"/>
        <v>60.435831304486797</v>
      </c>
      <c r="R244" s="197">
        <f t="shared" si="28"/>
        <v>43.434518952542092</v>
      </c>
      <c r="S244" s="197">
        <f t="shared" si="28"/>
        <v>81.312747940125462</v>
      </c>
      <c r="T244" s="129" t="e">
        <f t="shared" ref="T244:U244" si="29">100*(T239/T241-1)</f>
        <v>#DIV/0!</v>
      </c>
      <c r="U244" s="102" t="e">
        <f t="shared" si="29"/>
        <v>#DIV/0!</v>
      </c>
    </row>
    <row r="245" spans="1:21" hidden="1">
      <c r="A245" t="s">
        <v>194</v>
      </c>
      <c r="B245" s="102">
        <f t="shared" ref="B245:S245" si="30">100*(B239/B242-1)</f>
        <v>4.310576912902131</v>
      </c>
      <c r="C245" s="102">
        <f t="shared" si="30"/>
        <v>-21.948584763625423</v>
      </c>
      <c r="D245" s="102">
        <f t="shared" si="30"/>
        <v>-12.842486219632143</v>
      </c>
      <c r="E245" s="102">
        <f t="shared" si="30"/>
        <v>-76.904436087789279</v>
      </c>
      <c r="F245" s="102">
        <f t="shared" si="30"/>
        <v>-37.061651008778696</v>
      </c>
      <c r="G245" s="102">
        <f t="shared" si="30"/>
        <v>-67.078490154663768</v>
      </c>
      <c r="H245" s="102">
        <f t="shared" si="30"/>
        <v>-28.294867968081505</v>
      </c>
      <c r="I245" s="102">
        <f t="shared" si="30"/>
        <v>20.153793658769214</v>
      </c>
      <c r="J245" s="102">
        <f t="shared" si="30"/>
        <v>-23.033382306893568</v>
      </c>
      <c r="K245" s="102">
        <f t="shared" si="30"/>
        <v>-3.8800361216004609</v>
      </c>
      <c r="L245" s="102">
        <f t="shared" si="30"/>
        <v>28.928361542065062</v>
      </c>
      <c r="M245" s="102">
        <f t="shared" si="30"/>
        <v>35.055456371447072</v>
      </c>
      <c r="N245" s="102">
        <f t="shared" si="30"/>
        <v>22.344906690157806</v>
      </c>
      <c r="O245" s="102">
        <f t="shared" si="30"/>
        <v>-15.998606861098141</v>
      </c>
      <c r="P245" s="102">
        <f t="shared" si="30"/>
        <v>-26.049620131133267</v>
      </c>
      <c r="Q245" s="102">
        <f t="shared" si="30"/>
        <v>14.7793016304113</v>
      </c>
      <c r="R245" s="102">
        <f t="shared" si="30"/>
        <v>24.185476683518093</v>
      </c>
      <c r="S245" s="102">
        <f t="shared" si="30"/>
        <v>6.9128073104488319</v>
      </c>
      <c r="U245" s="121" t="s">
        <v>171</v>
      </c>
    </row>
    <row r="246" spans="1:21" s="118" customFormat="1" hidden="1">
      <c r="A246" s="118" t="s">
        <v>170</v>
      </c>
      <c r="T246" s="130"/>
      <c r="U246" s="119"/>
    </row>
    <row r="247" spans="1:21" hidden="1">
      <c r="A247" s="118" t="s">
        <v>181</v>
      </c>
      <c r="B247" s="131" t="e">
        <f>B239/#REF!-1</f>
        <v>#REF!</v>
      </c>
      <c r="C247" s="131" t="e">
        <f>C239/#REF!-1</f>
        <v>#REF!</v>
      </c>
      <c r="D247" s="131" t="e">
        <f>D239/#REF!-1</f>
        <v>#REF!</v>
      </c>
      <c r="E247" s="131" t="e">
        <f>E239/#REF!-1</f>
        <v>#REF!</v>
      </c>
      <c r="F247" s="131" t="e">
        <f>F239/#REF!-1</f>
        <v>#REF!</v>
      </c>
      <c r="G247" s="131" t="e">
        <f>G239/#REF!-1</f>
        <v>#REF!</v>
      </c>
      <c r="H247" s="131" t="e">
        <f>H239/#REF!-1</f>
        <v>#REF!</v>
      </c>
      <c r="I247" s="131" t="e">
        <f>I239/#REF!-1</f>
        <v>#REF!</v>
      </c>
      <c r="J247" s="131" t="e">
        <f>J239/#REF!-1</f>
        <v>#REF!</v>
      </c>
      <c r="K247" s="131" t="e">
        <f>K239/#REF!-1</f>
        <v>#REF!</v>
      </c>
      <c r="L247" s="131" t="e">
        <f>L239/#REF!-1</f>
        <v>#REF!</v>
      </c>
      <c r="M247" s="131" t="e">
        <f>M239/#REF!-1</f>
        <v>#REF!</v>
      </c>
      <c r="N247" s="131" t="e">
        <f>N239/#REF!-1</f>
        <v>#REF!</v>
      </c>
      <c r="O247" s="131" t="e">
        <f>O239/#REF!-1</f>
        <v>#REF!</v>
      </c>
      <c r="P247" s="131" t="e">
        <f>P239/#REF!-1</f>
        <v>#REF!</v>
      </c>
      <c r="Q247" s="131" t="e">
        <f>Q239/#REF!-1</f>
        <v>#REF!</v>
      </c>
      <c r="R247" s="131" t="e">
        <f>R239/#REF!-1</f>
        <v>#REF!</v>
      </c>
      <c r="S247" s="131" t="e">
        <f>S239/#REF!-1</f>
        <v>#REF!</v>
      </c>
    </row>
    <row r="248" spans="1:21" hidden="1">
      <c r="A248" s="118" t="s">
        <v>182</v>
      </c>
      <c r="B248" s="131" t="e">
        <f>B239/#REF!-1</f>
        <v>#REF!</v>
      </c>
      <c r="C248" s="131" t="e">
        <f>C239/#REF!-1</f>
        <v>#REF!</v>
      </c>
      <c r="D248" s="131" t="e">
        <f>D239/#REF!-1</f>
        <v>#REF!</v>
      </c>
      <c r="E248" s="131" t="e">
        <f>E239/#REF!-1</f>
        <v>#REF!</v>
      </c>
      <c r="F248" s="131" t="e">
        <f>F239/#REF!-1</f>
        <v>#REF!</v>
      </c>
      <c r="G248" s="131" t="e">
        <f>G239/#REF!-1</f>
        <v>#REF!</v>
      </c>
      <c r="H248" s="131" t="e">
        <f>H239/#REF!-1</f>
        <v>#REF!</v>
      </c>
      <c r="I248" s="131" t="e">
        <f>I239/#REF!-1</f>
        <v>#REF!</v>
      </c>
      <c r="J248" s="131" t="e">
        <f>J239/#REF!-1</f>
        <v>#REF!</v>
      </c>
      <c r="K248" s="131" t="e">
        <f>K239/#REF!-1</f>
        <v>#REF!</v>
      </c>
      <c r="L248" s="131" t="e">
        <f>L239/#REF!-1</f>
        <v>#REF!</v>
      </c>
      <c r="M248" s="131" t="e">
        <f>M239/#REF!-1</f>
        <v>#REF!</v>
      </c>
      <c r="N248" s="131" t="e">
        <f>N239/#REF!-1</f>
        <v>#REF!</v>
      </c>
      <c r="O248" s="131" t="e">
        <f>O239/#REF!-1</f>
        <v>#REF!</v>
      </c>
      <c r="P248" s="131" t="e">
        <f>P239/#REF!-1</f>
        <v>#REF!</v>
      </c>
      <c r="Q248" s="131" t="e">
        <f>Q239/#REF!-1</f>
        <v>#REF!</v>
      </c>
      <c r="R248" s="131" t="e">
        <f>R239/#REF!-1</f>
        <v>#REF!</v>
      </c>
      <c r="S248" s="131" t="e">
        <f>S239/#REF!-1</f>
        <v>#REF!</v>
      </c>
    </row>
    <row r="249" spans="1:21" hidden="1">
      <c r="A249" s="118" t="s">
        <v>183</v>
      </c>
      <c r="B249" s="131" t="e">
        <f>B239/#REF!-1</f>
        <v>#REF!</v>
      </c>
      <c r="C249" s="131" t="e">
        <f>C239/#REF!-1</f>
        <v>#REF!</v>
      </c>
      <c r="D249" s="131" t="e">
        <f>D239/#REF!-1</f>
        <v>#REF!</v>
      </c>
      <c r="E249" s="131" t="e">
        <f>E239/#REF!-1</f>
        <v>#REF!</v>
      </c>
      <c r="F249" s="131" t="e">
        <f>F239/#REF!-1</f>
        <v>#REF!</v>
      </c>
      <c r="G249" s="131" t="e">
        <f>G239/#REF!-1</f>
        <v>#REF!</v>
      </c>
      <c r="H249" s="131" t="e">
        <f>H239/#REF!-1</f>
        <v>#REF!</v>
      </c>
      <c r="I249" s="131" t="e">
        <f>I239/#REF!-1</f>
        <v>#REF!</v>
      </c>
      <c r="J249" s="131" t="e">
        <f>J239/#REF!-1</f>
        <v>#REF!</v>
      </c>
      <c r="K249" s="131" t="e">
        <f>K239/#REF!-1</f>
        <v>#REF!</v>
      </c>
      <c r="L249" s="131" t="e">
        <f>L239/#REF!-1</f>
        <v>#REF!</v>
      </c>
      <c r="M249" s="131" t="e">
        <f>M239/#REF!-1</f>
        <v>#REF!</v>
      </c>
      <c r="N249" s="131" t="e">
        <f>N239/#REF!-1</f>
        <v>#REF!</v>
      </c>
      <c r="O249" s="131" t="e">
        <f>O239/#REF!-1</f>
        <v>#REF!</v>
      </c>
      <c r="P249" s="131" t="e">
        <f>P239/#REF!-1</f>
        <v>#REF!</v>
      </c>
      <c r="Q249" s="131" t="e">
        <f>Q239/#REF!-1</f>
        <v>#REF!</v>
      </c>
      <c r="R249" s="131" t="e">
        <f>R239/#REF!-1</f>
        <v>#REF!</v>
      </c>
      <c r="S249" s="131" t="e">
        <f>S239/#REF!-1</f>
        <v>#REF!</v>
      </c>
    </row>
    <row r="250" spans="1:21" hidden="1">
      <c r="A250" s="118" t="s">
        <v>184</v>
      </c>
      <c r="B250" s="131" t="e">
        <f>B239/#REF!-1</f>
        <v>#REF!</v>
      </c>
      <c r="C250" s="131" t="e">
        <f>C239/#REF!-1</f>
        <v>#REF!</v>
      </c>
      <c r="D250" s="131" t="e">
        <f>D239/#REF!-1</f>
        <v>#REF!</v>
      </c>
      <c r="E250" s="131" t="e">
        <f>E239/#REF!-1</f>
        <v>#REF!</v>
      </c>
      <c r="F250" s="131" t="e">
        <f>F239/#REF!-1</f>
        <v>#REF!</v>
      </c>
      <c r="G250" s="131" t="e">
        <f>G239/#REF!-1</f>
        <v>#REF!</v>
      </c>
      <c r="H250" s="131" t="e">
        <f>H239/#REF!-1</f>
        <v>#REF!</v>
      </c>
      <c r="I250" s="131" t="e">
        <f>I239/#REF!-1</f>
        <v>#REF!</v>
      </c>
      <c r="J250" s="131" t="e">
        <f>J239/#REF!-1</f>
        <v>#REF!</v>
      </c>
      <c r="K250" s="131" t="e">
        <f>K239/#REF!-1</f>
        <v>#REF!</v>
      </c>
      <c r="L250" s="131" t="e">
        <f>L239/#REF!-1</f>
        <v>#REF!</v>
      </c>
      <c r="M250" s="131" t="e">
        <f>M239/#REF!-1</f>
        <v>#REF!</v>
      </c>
      <c r="N250" s="131" t="e">
        <f>N239/#REF!-1</f>
        <v>#REF!</v>
      </c>
      <c r="O250" s="131" t="e">
        <f>O239/#REF!-1</f>
        <v>#REF!</v>
      </c>
      <c r="P250" s="131" t="e">
        <f>P239/#REF!-1</f>
        <v>#REF!</v>
      </c>
      <c r="Q250" s="131" t="e">
        <f>Q239/#REF!-1</f>
        <v>#REF!</v>
      </c>
      <c r="R250" s="131" t="e">
        <f>R239/#REF!-1</f>
        <v>#REF!</v>
      </c>
      <c r="S250" s="131" t="e">
        <f>S239/#REF!-1</f>
        <v>#REF!</v>
      </c>
    </row>
    <row r="251" spans="1:21" hidden="1">
      <c r="A251" s="118" t="s">
        <v>185</v>
      </c>
      <c r="B251" s="131" t="e">
        <f>B239/#REF!-1</f>
        <v>#REF!</v>
      </c>
      <c r="C251" s="131" t="e">
        <f>C239/#REF!-1</f>
        <v>#REF!</v>
      </c>
      <c r="D251" s="131" t="e">
        <f>D239/#REF!-1</f>
        <v>#REF!</v>
      </c>
      <c r="E251" s="131" t="e">
        <f>E239/#REF!-1</f>
        <v>#REF!</v>
      </c>
      <c r="F251" s="131" t="e">
        <f>F239/#REF!-1</f>
        <v>#REF!</v>
      </c>
      <c r="G251" s="131" t="e">
        <f>G239/#REF!-1</f>
        <v>#REF!</v>
      </c>
      <c r="H251" s="131" t="e">
        <f>H239/#REF!-1</f>
        <v>#REF!</v>
      </c>
      <c r="I251" s="131" t="e">
        <f>I239/#REF!-1</f>
        <v>#REF!</v>
      </c>
      <c r="J251" s="131" t="e">
        <f>J239/#REF!-1</f>
        <v>#REF!</v>
      </c>
      <c r="K251" s="131" t="e">
        <f>K239/#REF!-1</f>
        <v>#REF!</v>
      </c>
      <c r="L251" s="131" t="e">
        <f>L239/#REF!-1</f>
        <v>#REF!</v>
      </c>
      <c r="M251" s="131" t="e">
        <f>M239/#REF!-1</f>
        <v>#REF!</v>
      </c>
      <c r="N251" s="131" t="e">
        <f>N239/#REF!-1</f>
        <v>#REF!</v>
      </c>
      <c r="O251" s="131" t="e">
        <f>O239/#REF!-1</f>
        <v>#REF!</v>
      </c>
      <c r="P251" s="131" t="e">
        <f>P239/#REF!-1</f>
        <v>#REF!</v>
      </c>
      <c r="Q251" s="131" t="e">
        <f>Q239/#REF!-1</f>
        <v>#REF!</v>
      </c>
      <c r="R251" s="131" t="e">
        <f>R239/#REF!-1</f>
        <v>#REF!</v>
      </c>
      <c r="S251" s="131" t="e">
        <f>S239/#REF!-1</f>
        <v>#REF!</v>
      </c>
    </row>
    <row r="252" spans="1:21" hidden="1">
      <c r="A252" s="118" t="s">
        <v>186</v>
      </c>
      <c r="B252" s="131" t="e">
        <f>B239/#REF!-1</f>
        <v>#REF!</v>
      </c>
      <c r="C252" s="131" t="e">
        <f>C239/#REF!-1</f>
        <v>#REF!</v>
      </c>
      <c r="D252" s="131" t="e">
        <f>D239/#REF!-1</f>
        <v>#REF!</v>
      </c>
      <c r="E252" s="131" t="e">
        <f>E239/#REF!-1</f>
        <v>#REF!</v>
      </c>
      <c r="F252" s="131" t="e">
        <f>F239/#REF!-1</f>
        <v>#REF!</v>
      </c>
      <c r="G252" s="131" t="e">
        <f>G239/#REF!-1</f>
        <v>#REF!</v>
      </c>
      <c r="H252" s="131" t="e">
        <f>H239/#REF!-1</f>
        <v>#REF!</v>
      </c>
      <c r="I252" s="131" t="e">
        <f>I239/#REF!-1</f>
        <v>#REF!</v>
      </c>
      <c r="J252" s="131" t="e">
        <f>J239/#REF!-1</f>
        <v>#REF!</v>
      </c>
      <c r="K252" s="131" t="e">
        <f>K239/#REF!-1</f>
        <v>#REF!</v>
      </c>
      <c r="L252" s="131" t="e">
        <f>L239/#REF!-1</f>
        <v>#REF!</v>
      </c>
      <c r="M252" s="131" t="e">
        <f>M239/#REF!-1</f>
        <v>#REF!</v>
      </c>
      <c r="N252" s="131" t="e">
        <f>N239/#REF!-1</f>
        <v>#REF!</v>
      </c>
      <c r="O252" s="131" t="e">
        <f>O239/#REF!-1</f>
        <v>#REF!</v>
      </c>
      <c r="P252" s="131" t="e">
        <f>P239/#REF!-1</f>
        <v>#REF!</v>
      </c>
      <c r="Q252" s="131" t="e">
        <f>Q239/#REF!-1</f>
        <v>#REF!</v>
      </c>
      <c r="R252" s="131" t="e">
        <f>R239/#REF!-1</f>
        <v>#REF!</v>
      </c>
      <c r="S252" s="131" t="e">
        <f>S239/#REF!-1</f>
        <v>#REF!</v>
      </c>
    </row>
    <row r="253" spans="1:21" hidden="1">
      <c r="A253" s="118" t="s">
        <v>187</v>
      </c>
      <c r="B253" s="131" t="e">
        <f>B239/#REF!-1</f>
        <v>#REF!</v>
      </c>
      <c r="C253" s="131" t="e">
        <f>C239/#REF!-1</f>
        <v>#REF!</v>
      </c>
      <c r="D253" s="131" t="e">
        <f>D239/#REF!-1</f>
        <v>#REF!</v>
      </c>
      <c r="E253" s="131" t="e">
        <f>E239/#REF!-1</f>
        <v>#REF!</v>
      </c>
      <c r="F253" s="131" t="e">
        <f>F239/#REF!-1</f>
        <v>#REF!</v>
      </c>
      <c r="G253" s="131" t="e">
        <f>G239/#REF!-1</f>
        <v>#REF!</v>
      </c>
      <c r="H253" s="131" t="e">
        <f>H239/#REF!-1</f>
        <v>#REF!</v>
      </c>
      <c r="I253" s="131" t="e">
        <f>I239/#REF!-1</f>
        <v>#REF!</v>
      </c>
      <c r="J253" s="131" t="e">
        <f>J239/#REF!-1</f>
        <v>#REF!</v>
      </c>
      <c r="K253" s="131" t="e">
        <f>K239/#REF!-1</f>
        <v>#REF!</v>
      </c>
      <c r="L253" s="131" t="e">
        <f>L239/#REF!-1</f>
        <v>#REF!</v>
      </c>
      <c r="M253" s="131" t="e">
        <f>M239/#REF!-1</f>
        <v>#REF!</v>
      </c>
      <c r="N253" s="131" t="e">
        <f>N239/#REF!-1</f>
        <v>#REF!</v>
      </c>
      <c r="O253" s="131" t="e">
        <f>O239/#REF!-1</f>
        <v>#REF!</v>
      </c>
      <c r="P253" s="131" t="e">
        <f>P239/#REF!-1</f>
        <v>#REF!</v>
      </c>
      <c r="Q253" s="131" t="e">
        <f>Q239/#REF!-1</f>
        <v>#REF!</v>
      </c>
      <c r="R253" s="131" t="e">
        <f>R239/#REF!-1</f>
        <v>#REF!</v>
      </c>
      <c r="S253" s="131" t="e">
        <f>S239/#REF!-1</f>
        <v>#REF!</v>
      </c>
    </row>
    <row r="254" spans="1:21" hidden="1">
      <c r="A254" s="118" t="s">
        <v>188</v>
      </c>
      <c r="B254" s="131" t="e">
        <f>B239/#REF!-1</f>
        <v>#REF!</v>
      </c>
      <c r="C254" s="131" t="e">
        <f>C239/#REF!-1</f>
        <v>#REF!</v>
      </c>
      <c r="D254" s="131" t="e">
        <f>D239/#REF!-1</f>
        <v>#REF!</v>
      </c>
      <c r="E254" s="131" t="e">
        <f>E239/#REF!-1</f>
        <v>#REF!</v>
      </c>
      <c r="F254" s="131" t="e">
        <f>F239/#REF!-1</f>
        <v>#REF!</v>
      </c>
      <c r="G254" s="131" t="e">
        <f>G239/#REF!-1</f>
        <v>#REF!</v>
      </c>
      <c r="H254" s="131" t="e">
        <f>H239/#REF!-1</f>
        <v>#REF!</v>
      </c>
      <c r="I254" s="131" t="e">
        <f>I239/#REF!-1</f>
        <v>#REF!</v>
      </c>
      <c r="J254" s="131" t="e">
        <f>J239/#REF!-1</f>
        <v>#REF!</v>
      </c>
      <c r="K254" s="131" t="e">
        <f>K239/#REF!-1</f>
        <v>#REF!</v>
      </c>
      <c r="L254" s="131" t="e">
        <f>L239/#REF!-1</f>
        <v>#REF!</v>
      </c>
      <c r="M254" s="131" t="e">
        <f>M239/#REF!-1</f>
        <v>#REF!</v>
      </c>
      <c r="N254" s="131" t="e">
        <f>N239/#REF!-1</f>
        <v>#REF!</v>
      </c>
      <c r="O254" s="131" t="e">
        <f>O239/#REF!-1</f>
        <v>#REF!</v>
      </c>
      <c r="P254" s="131" t="e">
        <f>P239/#REF!-1</f>
        <v>#REF!</v>
      </c>
      <c r="Q254" s="131" t="e">
        <f>Q239/#REF!-1</f>
        <v>#REF!</v>
      </c>
      <c r="R254" s="131" t="e">
        <f>R239/#REF!-1</f>
        <v>#REF!</v>
      </c>
      <c r="S254" s="131" t="e">
        <f>S239/#REF!-1</f>
        <v>#REF!</v>
      </c>
    </row>
    <row r="255" spans="1:21" hidden="1">
      <c r="A255" s="118" t="s">
        <v>189</v>
      </c>
      <c r="B255" s="131" t="e">
        <f>B239/#REF!-1</f>
        <v>#REF!</v>
      </c>
      <c r="C255" s="131" t="e">
        <f>C239/#REF!-1</f>
        <v>#REF!</v>
      </c>
      <c r="D255" s="131" t="e">
        <f>D239/#REF!-1</f>
        <v>#REF!</v>
      </c>
      <c r="E255" s="131" t="e">
        <f>E239/#REF!-1</f>
        <v>#REF!</v>
      </c>
      <c r="F255" s="131" t="e">
        <f>F239/#REF!-1</f>
        <v>#REF!</v>
      </c>
      <c r="G255" s="131" t="e">
        <f>G239/#REF!-1</f>
        <v>#REF!</v>
      </c>
      <c r="H255" s="131" t="e">
        <f>H239/#REF!-1</f>
        <v>#REF!</v>
      </c>
      <c r="I255" s="131" t="e">
        <f>I239/#REF!-1</f>
        <v>#REF!</v>
      </c>
      <c r="J255" s="131" t="e">
        <f>J239/#REF!-1</f>
        <v>#REF!</v>
      </c>
      <c r="K255" s="131" t="e">
        <f>K239/#REF!-1</f>
        <v>#REF!</v>
      </c>
      <c r="L255" s="131" t="e">
        <f>L239/#REF!-1</f>
        <v>#REF!</v>
      </c>
      <c r="M255" s="131" t="e">
        <f>M239/#REF!-1</f>
        <v>#REF!</v>
      </c>
      <c r="N255" s="131" t="e">
        <f>N239/#REF!-1</f>
        <v>#REF!</v>
      </c>
      <c r="O255" s="131" t="e">
        <f>O239/#REF!-1</f>
        <v>#REF!</v>
      </c>
      <c r="P255" s="131" t="e">
        <f>P239/#REF!-1</f>
        <v>#REF!</v>
      </c>
      <c r="Q255" s="131" t="e">
        <f>Q239/#REF!-1</f>
        <v>#REF!</v>
      </c>
      <c r="R255" s="131" t="e">
        <f>R239/#REF!-1</f>
        <v>#REF!</v>
      </c>
      <c r="S255" s="131" t="e">
        <f>S239/#REF!-1</f>
        <v>#REF!</v>
      </c>
    </row>
    <row r="256" spans="1:21" hidden="1">
      <c r="F256" s="141"/>
    </row>
    <row r="257" spans="1:19" hidden="1">
      <c r="A257" s="133" t="s">
        <v>190</v>
      </c>
      <c r="B257" s="137">
        <f t="shared" ref="B257:S257" si="31">AVERAGE(B240:B242)</f>
        <v>387525.53478608449</v>
      </c>
      <c r="C257" s="137">
        <f t="shared" si="31"/>
        <v>123312.65000000001</v>
      </c>
      <c r="D257" s="139">
        <f t="shared" si="31"/>
        <v>76624.266666666663</v>
      </c>
      <c r="E257" s="142">
        <f t="shared" si="31"/>
        <v>7066.746666666666</v>
      </c>
      <c r="F257" s="139">
        <f t="shared" si="31"/>
        <v>46688.383333333331</v>
      </c>
      <c r="G257" s="142">
        <f t="shared" si="31"/>
        <v>12495.220000000001</v>
      </c>
      <c r="H257" s="142">
        <f t="shared" si="31"/>
        <v>34193.163333333338</v>
      </c>
      <c r="I257" s="137">
        <f t="shared" si="31"/>
        <v>264212.8847860847</v>
      </c>
      <c r="J257" s="139">
        <f t="shared" si="31"/>
        <v>46048.971910384251</v>
      </c>
      <c r="K257" s="142">
        <f t="shared" si="31"/>
        <v>19172.656666666666</v>
      </c>
      <c r="L257" s="139">
        <f t="shared" si="31"/>
        <v>218163.91287570042</v>
      </c>
      <c r="M257" s="142">
        <f t="shared" si="31"/>
        <v>120799.2646178174</v>
      </c>
      <c r="N257" s="142">
        <f t="shared" si="31"/>
        <v>97363.981591216361</v>
      </c>
      <c r="O257" s="137">
        <f t="shared" si="31"/>
        <v>122673.57191038424</v>
      </c>
      <c r="P257" s="134">
        <f t="shared" si="31"/>
        <v>26239.403333333332</v>
      </c>
      <c r="Q257" s="137">
        <f t="shared" si="31"/>
        <v>264852.29620903375</v>
      </c>
      <c r="R257" s="134">
        <f t="shared" si="31"/>
        <v>133295.15128448405</v>
      </c>
      <c r="S257" s="134">
        <f t="shared" si="31"/>
        <v>131557.14492454971</v>
      </c>
    </row>
    <row r="258" spans="1:19" hidden="1">
      <c r="A258" s="135" t="s">
        <v>191</v>
      </c>
      <c r="B258" s="138">
        <f t="shared" ref="B258:S258" si="32">B239/B257-1</f>
        <v>0.23529500699238826</v>
      </c>
      <c r="C258" s="138">
        <f t="shared" si="32"/>
        <v>9.3063444829058373E-2</v>
      </c>
      <c r="D258" s="140">
        <f t="shared" si="32"/>
        <v>0.22575633132758655</v>
      </c>
      <c r="E258" s="143">
        <f t="shared" si="32"/>
        <v>-0.65134808499979613</v>
      </c>
      <c r="F258" s="140">
        <f t="shared" si="32"/>
        <v>-0.12471010811754391</v>
      </c>
      <c r="G258" s="143">
        <f t="shared" si="32"/>
        <v>-0.61330092627420729</v>
      </c>
      <c r="H258" s="143">
        <f t="shared" si="32"/>
        <v>5.3835810647917981E-2</v>
      </c>
      <c r="I258" s="138">
        <f t="shared" si="32"/>
        <v>0.30167689770978989</v>
      </c>
      <c r="J258" s="140">
        <f t="shared" si="32"/>
        <v>-0.19212496786331479</v>
      </c>
      <c r="K258" s="143">
        <f t="shared" si="32"/>
        <v>0.22717707656344488</v>
      </c>
      <c r="L258" s="140">
        <f t="shared" si="32"/>
        <v>0.40590618080862639</v>
      </c>
      <c r="M258" s="143">
        <f t="shared" si="32"/>
        <v>0.37783118468635357</v>
      </c>
      <c r="N258" s="143">
        <f t="shared" si="32"/>
        <v>0.44074838940634731</v>
      </c>
      <c r="O258" s="138">
        <f t="shared" si="32"/>
        <v>6.8889514016534648E-2</v>
      </c>
      <c r="P258" s="136">
        <f t="shared" si="32"/>
        <v>-9.4256646724074633E-3</v>
      </c>
      <c r="Q258" s="138">
        <f t="shared" si="32"/>
        <v>0.31236869952228985</v>
      </c>
      <c r="R258" s="136">
        <f t="shared" si="32"/>
        <v>0.28491458411769188</v>
      </c>
      <c r="S258" s="136">
        <f t="shared" si="32"/>
        <v>0.34018551227188509</v>
      </c>
    </row>
    <row r="259" spans="1:19" hidden="1"/>
    <row r="260" spans="1:19" hidden="1"/>
    <row r="261" spans="1:19" hidden="1"/>
    <row r="262" spans="1:19" hidden="1"/>
    <row r="264" spans="1:19">
      <c r="D264" s="144"/>
      <c r="E264" s="144"/>
      <c r="F264" s="144"/>
      <c r="G264" s="144"/>
      <c r="H264" s="144"/>
    </row>
    <row r="265" spans="1:19">
      <c r="B265" s="412"/>
      <c r="C265" s="412"/>
      <c r="D265" s="412"/>
      <c r="E265" s="412"/>
      <c r="F265" s="412"/>
      <c r="G265" s="412"/>
      <c r="H265" s="412"/>
    </row>
    <row r="266" spans="1:19"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</row>
    <row r="267" spans="1:19">
      <c r="B267" s="412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</row>
    <row r="268" spans="1:19">
      <c r="B268" s="412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</row>
    <row r="269" spans="1:19">
      <c r="B269" s="412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</row>
    <row r="270" spans="1:19">
      <c r="B270" s="412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</row>
    <row r="271" spans="1:19">
      <c r="B271" s="412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</row>
    <row r="272" spans="1:19">
      <c r="B272" s="412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</row>
    <row r="273" spans="2:13">
      <c r="B273" s="412"/>
    </row>
    <row r="274" spans="2:13">
      <c r="B274" s="412"/>
    </row>
    <row r="280" spans="2:13">
      <c r="F280" s="145"/>
      <c r="G280" s="145"/>
      <c r="H280" s="146"/>
      <c r="I280" s="145"/>
      <c r="J280" s="146"/>
      <c r="K280" s="145"/>
      <c r="L280" s="145"/>
      <c r="M280" s="146"/>
    </row>
    <row r="281" spans="2:13">
      <c r="F281" s="145"/>
      <c r="G281" s="145"/>
      <c r="H281" s="146"/>
      <c r="I281" s="145"/>
      <c r="J281" s="146"/>
      <c r="K281" s="145"/>
      <c r="L281" s="145"/>
      <c r="M281" s="146"/>
    </row>
    <row r="282" spans="2:13">
      <c r="F282" s="145"/>
      <c r="G282" s="145"/>
      <c r="H282" s="146"/>
      <c r="I282" s="145"/>
      <c r="J282" s="146"/>
      <c r="K282" s="145"/>
      <c r="L282" s="145"/>
      <c r="M282" s="146"/>
    </row>
    <row r="283" spans="2:13">
      <c r="F283" s="145"/>
      <c r="G283" s="145"/>
      <c r="H283" s="146"/>
      <c r="I283" s="145"/>
      <c r="J283" s="146"/>
      <c r="K283" s="145"/>
      <c r="L283" s="145"/>
      <c r="M283" s="146"/>
    </row>
    <row r="284" spans="2:13">
      <c r="F284" s="145"/>
      <c r="G284" s="145"/>
      <c r="H284" s="146"/>
      <c r="I284" s="145"/>
      <c r="J284" s="146"/>
      <c r="K284" s="145"/>
      <c r="L284" s="145"/>
      <c r="M284" s="146"/>
    </row>
    <row r="285" spans="2:13">
      <c r="F285" s="145"/>
      <c r="G285" s="145"/>
      <c r="H285" s="146"/>
      <c r="I285" s="145"/>
      <c r="J285" s="146"/>
      <c r="K285" s="145"/>
      <c r="L285" s="145"/>
      <c r="M285" s="146"/>
    </row>
    <row r="286" spans="2:13">
      <c r="F286" s="145"/>
      <c r="G286" s="145"/>
      <c r="H286" s="146"/>
      <c r="I286" s="145"/>
      <c r="J286" s="146"/>
      <c r="K286" s="145"/>
      <c r="L286" s="145"/>
      <c r="M286" s="146"/>
    </row>
    <row r="291" spans="6:10">
      <c r="F291" s="145"/>
      <c r="G291" s="145"/>
      <c r="H291" s="146"/>
      <c r="I291" s="145"/>
    </row>
    <row r="292" spans="6:10">
      <c r="F292" s="145"/>
      <c r="G292" s="145"/>
      <c r="H292" s="146"/>
      <c r="I292" s="145"/>
    </row>
    <row r="293" spans="6:10">
      <c r="F293" s="145"/>
      <c r="G293" s="145"/>
      <c r="H293" s="146"/>
      <c r="I293" s="145"/>
    </row>
    <row r="294" spans="6:10">
      <c r="F294" s="145"/>
      <c r="G294" s="145"/>
      <c r="H294" s="146"/>
      <c r="I294" s="145"/>
    </row>
    <row r="295" spans="6:10">
      <c r="F295" s="145"/>
      <c r="G295" s="145"/>
      <c r="H295" s="146"/>
      <c r="I295" s="145"/>
    </row>
    <row r="296" spans="6:10">
      <c r="F296" s="145"/>
      <c r="G296" s="145"/>
      <c r="H296" s="146"/>
      <c r="I296" s="145"/>
    </row>
    <row r="297" spans="6:10">
      <c r="F297" s="145"/>
      <c r="G297" s="145"/>
      <c r="H297" s="146"/>
      <c r="I297" s="145"/>
      <c r="J297" s="146"/>
    </row>
    <row r="298" spans="6:10">
      <c r="F298" s="145"/>
      <c r="G298" s="145"/>
      <c r="H298" s="146"/>
      <c r="I298" s="145"/>
      <c r="J298" s="146"/>
    </row>
    <row r="299" spans="6:10">
      <c r="F299" s="145"/>
      <c r="G299" s="145"/>
      <c r="H299" s="146"/>
      <c r="I299" s="145"/>
      <c r="J299" s="146"/>
    </row>
    <row r="300" spans="6:10">
      <c r="F300" s="145"/>
      <c r="G300" s="145"/>
      <c r="H300" s="146"/>
      <c r="I300" s="145"/>
      <c r="J300" s="146"/>
    </row>
  </sheetData>
  <mergeCells count="3">
    <mergeCell ref="U3:U5"/>
    <mergeCell ref="A1:U1"/>
    <mergeCell ref="A235:S235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4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5"/>
  <sheetViews>
    <sheetView workbookViewId="0">
      <pane ySplit="175" topLeftCell="A230" activePane="bottomLeft" state="frozen"/>
      <selection pane="bottomLeft" activeCell="C244" sqref="C244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9" t="s">
        <v>299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6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7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8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300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301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302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303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304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305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306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307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2" t="s">
        <v>308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2" t="s">
        <v>309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2" t="s">
        <v>310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311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322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323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318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324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81" customFormat="1" ht="18" customHeight="1">
      <c r="A246" s="362" t="s">
        <v>278</v>
      </c>
      <c r="B246" s="363">
        <f>(B245-B241)/B241*100</f>
        <v>-24.331984884251373</v>
      </c>
      <c r="C246" s="363">
        <f t="shared" ref="C246:S246" si="29">(C245-C241)/C241*100</f>
        <v>-37.620026857137368</v>
      </c>
      <c r="D246" s="363">
        <f t="shared" si="29"/>
        <v>-15.813738909749109</v>
      </c>
      <c r="E246" s="363">
        <f t="shared" si="29"/>
        <v>-83.938544936548467</v>
      </c>
      <c r="F246" s="363">
        <f t="shared" si="29"/>
        <v>-60.898136287833346</v>
      </c>
      <c r="G246" s="363">
        <f t="shared" si="29"/>
        <v>-92.261269462581623</v>
      </c>
      <c r="H246" s="363">
        <f t="shared" si="29"/>
        <v>-14.354790598844167</v>
      </c>
      <c r="I246" s="363">
        <f t="shared" si="29"/>
        <v>-17.439359540426409</v>
      </c>
      <c r="J246" s="363">
        <f t="shared" si="29"/>
        <v>-26.465785868113684</v>
      </c>
      <c r="K246" s="363">
        <f t="shared" si="29"/>
        <v>53.379717920139782</v>
      </c>
      <c r="L246" s="363">
        <f t="shared" si="29"/>
        <v>-16.191576938893526</v>
      </c>
      <c r="M246" s="363">
        <f t="shared" si="29"/>
        <v>-31.132553794508098</v>
      </c>
      <c r="N246" s="363">
        <f t="shared" si="29"/>
        <v>12.860827097633774</v>
      </c>
      <c r="O246" s="363">
        <f t="shared" si="29"/>
        <v>-19.137068363067964</v>
      </c>
      <c r="P246" s="363">
        <f t="shared" si="29"/>
        <v>-15.27981633344187</v>
      </c>
      <c r="Q246" s="363">
        <f t="shared" si="29"/>
        <v>-26.122449728528956</v>
      </c>
      <c r="R246" s="363">
        <f t="shared" si="29"/>
        <v>-43.682629460764552</v>
      </c>
      <c r="S246" s="363">
        <f t="shared" si="29"/>
        <v>5.9780468150874277</v>
      </c>
      <c r="T246" s="363" t="e">
        <f t="shared" ref="T246:U246" si="30">(T241-T237)/T237*100</f>
        <v>#DIV/0!</v>
      </c>
      <c r="U246" s="363" t="e">
        <f t="shared" si="30"/>
        <v>#DIV/0!</v>
      </c>
    </row>
    <row r="247" spans="1:25" s="182" customFormat="1" ht="18" customHeight="1">
      <c r="A247" s="298" t="s">
        <v>325</v>
      </c>
      <c r="B247" s="418">
        <f>(B245-B229)/B229*100</f>
        <v>31.757766517280885</v>
      </c>
      <c r="C247" s="418">
        <f t="shared" ref="C247:S247" si="31">(C245-C229)/C229*100</f>
        <v>33.344931106850986</v>
      </c>
      <c r="D247" s="418">
        <f t="shared" si="31"/>
        <v>60.547088936310175</v>
      </c>
      <c r="E247" s="418">
        <f t="shared" si="31"/>
        <v>-60.271558911286441</v>
      </c>
      <c r="F247" s="418">
        <f t="shared" si="31"/>
        <v>-4.0278781747155668</v>
      </c>
      <c r="G247" s="418">
        <f t="shared" si="31"/>
        <v>-57.788917067136545</v>
      </c>
      <c r="H247" s="418">
        <f t="shared" si="31"/>
        <v>15.738319606115631</v>
      </c>
      <c r="I247" s="418">
        <f t="shared" si="31"/>
        <v>31.145985122269277</v>
      </c>
      <c r="J247" s="418">
        <f t="shared" si="31"/>
        <v>25.074061589403797</v>
      </c>
      <c r="K247" s="418">
        <f t="shared" si="31"/>
        <v>49.494171059725502</v>
      </c>
      <c r="L247" s="418">
        <f t="shared" si="31"/>
        <v>31.922775236046075</v>
      </c>
      <c r="M247" s="418">
        <f t="shared" si="31"/>
        <v>26.944624033039354</v>
      </c>
      <c r="N247" s="418">
        <f t="shared" si="31"/>
        <v>38.360613796506875</v>
      </c>
      <c r="O247" s="418">
        <f t="shared" si="31"/>
        <v>48.590626297806217</v>
      </c>
      <c r="P247" s="418">
        <f t="shared" si="31"/>
        <v>18.467509119350829</v>
      </c>
      <c r="Q247" s="418">
        <f t="shared" si="31"/>
        <v>26.357779697803203</v>
      </c>
      <c r="R247" s="418">
        <f t="shared" si="31"/>
        <v>20.140878029678184</v>
      </c>
      <c r="S247" s="418">
        <f t="shared" si="31"/>
        <v>33.045735707848507</v>
      </c>
      <c r="T247" s="418" t="e">
        <f t="shared" ref="T247:U247" si="32">(T241-T225)/T225*100</f>
        <v>#DIV/0!</v>
      </c>
      <c r="U247" s="418" t="e">
        <f t="shared" si="32"/>
        <v>#DIV/0!</v>
      </c>
    </row>
    <row r="248" spans="1:25" s="181" customFormat="1" ht="18" customHeight="1" thickBot="1">
      <c r="A248" s="299" t="s">
        <v>313</v>
      </c>
      <c r="B248" s="422">
        <f>(B245-B213)/B213*100</f>
        <v>40.661698124506273</v>
      </c>
      <c r="C248" s="422">
        <f t="shared" ref="C248:S248" si="33">(C245-C213)/C213*100</f>
        <v>40.166267120741331</v>
      </c>
      <c r="D248" s="422">
        <f t="shared" si="33"/>
        <v>47.65590364658172</v>
      </c>
      <c r="E248" s="422">
        <f t="shared" si="33"/>
        <v>-43.105731185308102</v>
      </c>
      <c r="F248" s="422">
        <f t="shared" si="33"/>
        <v>25.531905743565257</v>
      </c>
      <c r="G248" s="422">
        <f t="shared" si="33"/>
        <v>-57.472083818516438</v>
      </c>
      <c r="H248" s="422">
        <f t="shared" si="33"/>
        <v>70.031916981872826</v>
      </c>
      <c r="I248" s="422">
        <f t="shared" si="33"/>
        <v>40.856246435536086</v>
      </c>
      <c r="J248" s="422">
        <f t="shared" si="33"/>
        <v>-38.067255812823198</v>
      </c>
      <c r="K248" s="422">
        <f t="shared" si="33"/>
        <v>35.990409782761155</v>
      </c>
      <c r="L248" s="422">
        <f t="shared" si="33"/>
        <v>66.607995717445107</v>
      </c>
      <c r="M248" s="422">
        <f t="shared" si="33"/>
        <v>54.046812842250844</v>
      </c>
      <c r="N248" s="422">
        <f t="shared" si="33"/>
        <v>84.45394258342678</v>
      </c>
      <c r="O248" s="422">
        <f t="shared" si="33"/>
        <v>6.0215179743854481</v>
      </c>
      <c r="P248" s="422">
        <f t="shared" si="33"/>
        <v>20.167080905454149</v>
      </c>
      <c r="Q248" s="422">
        <f t="shared" si="33"/>
        <v>60.435831304486797</v>
      </c>
      <c r="R248" s="422">
        <f t="shared" si="33"/>
        <v>43.434518952542092</v>
      </c>
      <c r="S248" s="422">
        <f t="shared" si="33"/>
        <v>81.312747940125462</v>
      </c>
      <c r="T248" s="422" t="e">
        <f t="shared" ref="T248:U248" si="34">(T241-T208)/T204*100</f>
        <v>#DIV/0!</v>
      </c>
      <c r="U248" s="422" t="e">
        <f t="shared" si="34"/>
        <v>#DIV/0!</v>
      </c>
    </row>
    <row r="249" spans="1:25" s="181" customFormat="1" ht="5.25" customHeight="1">
      <c r="A249" s="184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</row>
    <row r="250" spans="1:25" s="186" customFormat="1" ht="22.5" hidden="1" customHeight="1">
      <c r="A250" s="510" t="s">
        <v>279</v>
      </c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  <c r="P250" s="510"/>
      <c r="Q250" s="510"/>
      <c r="R250" s="510"/>
      <c r="S250" s="510"/>
      <c r="U250" s="187"/>
    </row>
    <row r="251" spans="1:25" s="188" customFormat="1" ht="11.25" hidden="1" customHeight="1">
      <c r="A251" s="5" t="s">
        <v>229</v>
      </c>
      <c r="B251" s="6" t="s">
        <v>0</v>
      </c>
      <c r="C251" s="302" t="s">
        <v>1</v>
      </c>
      <c r="D251" s="302"/>
      <c r="E251" s="302"/>
      <c r="F251" s="302"/>
      <c r="G251" s="302"/>
      <c r="H251" s="303"/>
      <c r="I251" s="313" t="s">
        <v>2</v>
      </c>
      <c r="J251" s="313"/>
      <c r="K251" s="313"/>
      <c r="L251" s="313"/>
      <c r="M251" s="313"/>
      <c r="N251" s="341"/>
      <c r="O251" s="325" t="s">
        <v>3</v>
      </c>
      <c r="P251" s="325"/>
      <c r="Q251" s="326" t="s">
        <v>4</v>
      </c>
      <c r="R251" s="325"/>
      <c r="S251" s="327"/>
      <c r="U251" s="189"/>
    </row>
    <row r="252" spans="1:25" s="188" customFormat="1" ht="11.25" hidden="1" customHeight="1">
      <c r="A252" s="7"/>
      <c r="B252" s="8"/>
      <c r="C252" s="336"/>
      <c r="D252" s="305" t="s">
        <v>3</v>
      </c>
      <c r="E252" s="306"/>
      <c r="F252" s="305" t="s">
        <v>4</v>
      </c>
      <c r="G252" s="302"/>
      <c r="H252" s="303"/>
      <c r="I252" s="315"/>
      <c r="J252" s="316" t="s">
        <v>3</v>
      </c>
      <c r="K252" s="317"/>
      <c r="L252" s="318" t="s">
        <v>4</v>
      </c>
      <c r="M252" s="313"/>
      <c r="N252" s="314"/>
      <c r="O252" s="343"/>
      <c r="P252" s="344"/>
      <c r="Q252" s="345"/>
      <c r="R252" s="343"/>
      <c r="S252" s="346"/>
      <c r="U252" s="189"/>
    </row>
    <row r="253" spans="1:25" s="190" customFormat="1" ht="11.25" hidden="1" customHeight="1" thickBot="1">
      <c r="A253" s="7"/>
      <c r="B253" s="8"/>
      <c r="C253" s="336"/>
      <c r="D253" s="337"/>
      <c r="E253" s="338" t="s">
        <v>230</v>
      </c>
      <c r="F253" s="339"/>
      <c r="G253" s="340" t="s">
        <v>5</v>
      </c>
      <c r="H253" s="303" t="s">
        <v>6</v>
      </c>
      <c r="I253" s="315"/>
      <c r="J253" s="334"/>
      <c r="K253" s="318" t="s">
        <v>230</v>
      </c>
      <c r="L253" s="342"/>
      <c r="M253" s="335" t="s">
        <v>5</v>
      </c>
      <c r="N253" s="314" t="s">
        <v>6</v>
      </c>
      <c r="O253" s="346"/>
      <c r="P253" s="326" t="s">
        <v>230</v>
      </c>
      <c r="Q253" s="345"/>
      <c r="R253" s="347" t="s">
        <v>5</v>
      </c>
      <c r="S253" s="327" t="s">
        <v>6</v>
      </c>
      <c r="U253" s="191"/>
    </row>
    <row r="254" spans="1:25" ht="18" hidden="1" thickTop="1">
      <c r="A254" s="192" t="s">
        <v>280</v>
      </c>
      <c r="B254" s="419">
        <f t="shared" ref="B254:U254" si="35">SUM(B210:B216)</f>
        <v>1061150.293088688</v>
      </c>
      <c r="C254" s="419">
        <f t="shared" si="35"/>
        <v>280748.66000000003</v>
      </c>
      <c r="D254" s="419">
        <f t="shared" si="35"/>
        <v>186312.42</v>
      </c>
      <c r="E254" s="419">
        <f t="shared" si="35"/>
        <v>9942.0400000000009</v>
      </c>
      <c r="F254" s="419">
        <f t="shared" si="35"/>
        <v>94435.239999999991</v>
      </c>
      <c r="G254" s="419">
        <f t="shared" si="35"/>
        <v>29574.58</v>
      </c>
      <c r="H254" s="419">
        <f t="shared" si="35"/>
        <v>64860.66</v>
      </c>
      <c r="I254" s="419">
        <f t="shared" si="35"/>
        <v>780403.63308868825</v>
      </c>
      <c r="J254" s="419">
        <f t="shared" si="35"/>
        <v>154474.88485034218</v>
      </c>
      <c r="K254" s="419">
        <f t="shared" si="35"/>
        <v>52092.65</v>
      </c>
      <c r="L254" s="419">
        <f t="shared" si="35"/>
        <v>625927.74823834596</v>
      </c>
      <c r="M254" s="419">
        <f t="shared" si="35"/>
        <v>361015.85719014099</v>
      </c>
      <c r="N254" s="419">
        <f t="shared" si="35"/>
        <v>264911.89104820491</v>
      </c>
      <c r="O254" s="419">
        <f t="shared" si="35"/>
        <v>340787.30485034222</v>
      </c>
      <c r="P254" s="419">
        <f t="shared" si="35"/>
        <v>62030.69</v>
      </c>
      <c r="Q254" s="419">
        <f t="shared" si="35"/>
        <v>720364.98823834595</v>
      </c>
      <c r="R254" s="419">
        <f t="shared" si="35"/>
        <v>390592.437190141</v>
      </c>
      <c r="S254" s="419">
        <f t="shared" si="35"/>
        <v>329771.55104820494</v>
      </c>
      <c r="T254" s="419">
        <f t="shared" si="35"/>
        <v>0</v>
      </c>
      <c r="U254" s="419">
        <f t="shared" si="35"/>
        <v>0</v>
      </c>
    </row>
    <row r="255" spans="1:25" ht="17.25" hidden="1">
      <c r="A255" s="348" t="s">
        <v>281</v>
      </c>
      <c r="B255" s="420">
        <f t="shared" ref="B255:U255" si="36">SUM(B193:B199)</f>
        <v>1052274.2690921908</v>
      </c>
      <c r="C255" s="420">
        <f t="shared" si="36"/>
        <v>245933.49</v>
      </c>
      <c r="D255" s="420">
        <f t="shared" si="36"/>
        <v>158633.23000000001</v>
      </c>
      <c r="E255" s="420">
        <f t="shared" si="36"/>
        <v>5262.47</v>
      </c>
      <c r="F255" s="420">
        <f t="shared" si="36"/>
        <v>87300.260000000009</v>
      </c>
      <c r="G255" s="420">
        <f t="shared" si="36"/>
        <v>26662.34</v>
      </c>
      <c r="H255" s="420">
        <f t="shared" si="36"/>
        <v>60635.92</v>
      </c>
      <c r="I255" s="420">
        <f t="shared" si="36"/>
        <v>806342.77909219079</v>
      </c>
      <c r="J255" s="420">
        <f t="shared" si="36"/>
        <v>174090.29120572755</v>
      </c>
      <c r="K255" s="420">
        <f t="shared" si="36"/>
        <v>44673.759999999995</v>
      </c>
      <c r="L255" s="420">
        <f t="shared" si="36"/>
        <v>632251.48788646329</v>
      </c>
      <c r="M255" s="420">
        <f t="shared" si="36"/>
        <v>340418.18621114391</v>
      </c>
      <c r="N255" s="420">
        <f t="shared" si="36"/>
        <v>291834.30167531938</v>
      </c>
      <c r="O255" s="420">
        <f t="shared" si="36"/>
        <v>332724.52120572753</v>
      </c>
      <c r="P255" s="420">
        <f t="shared" si="36"/>
        <v>49935.229999999996</v>
      </c>
      <c r="Q255" s="420">
        <f t="shared" si="36"/>
        <v>719549.7478864633</v>
      </c>
      <c r="R255" s="420">
        <f t="shared" si="36"/>
        <v>367080.52621114394</v>
      </c>
      <c r="S255" s="420">
        <f t="shared" si="36"/>
        <v>352469.22167531936</v>
      </c>
      <c r="T255" s="420">
        <f t="shared" si="36"/>
        <v>122942.35924653233</v>
      </c>
      <c r="U255" s="420">
        <f t="shared" si="36"/>
        <v>20218.484750144282</v>
      </c>
    </row>
    <row r="256" spans="1:25" ht="17.25" hidden="1">
      <c r="A256" s="348" t="s">
        <v>282</v>
      </c>
      <c r="B256" s="421">
        <f t="shared" ref="B256:U256" si="37">SUM(B176:B182)</f>
        <v>1122510.7960463047</v>
      </c>
      <c r="C256" s="421">
        <f t="shared" si="37"/>
        <v>318825.40000000002</v>
      </c>
      <c r="D256" s="421">
        <f t="shared" si="37"/>
        <v>191649.98</v>
      </c>
      <c r="E256" s="421">
        <f t="shared" si="37"/>
        <v>10302.5</v>
      </c>
      <c r="F256" s="421">
        <f t="shared" si="37"/>
        <v>127174.42</v>
      </c>
      <c r="G256" s="421">
        <f t="shared" si="37"/>
        <v>53222.8</v>
      </c>
      <c r="H256" s="421">
        <f t="shared" si="37"/>
        <v>73953.62</v>
      </c>
      <c r="I256" s="421">
        <f t="shared" si="37"/>
        <v>803685.39604630473</v>
      </c>
      <c r="J256" s="421">
        <f t="shared" si="37"/>
        <v>152011.54181520833</v>
      </c>
      <c r="K256" s="421">
        <f t="shared" si="37"/>
        <v>34506.800000000003</v>
      </c>
      <c r="L256" s="421">
        <f t="shared" si="37"/>
        <v>651673.85423109634</v>
      </c>
      <c r="M256" s="421">
        <f t="shared" si="37"/>
        <v>392306.2608890906</v>
      </c>
      <c r="N256" s="421">
        <f t="shared" si="37"/>
        <v>259367.5933420058</v>
      </c>
      <c r="O256" s="421">
        <f t="shared" si="37"/>
        <v>343661.60074604378</v>
      </c>
      <c r="P256" s="421">
        <f t="shared" si="37"/>
        <v>44809.63</v>
      </c>
      <c r="Q256" s="421">
        <f t="shared" si="37"/>
        <v>778849.90867400949</v>
      </c>
      <c r="R256" s="421">
        <f t="shared" si="37"/>
        <v>445528.87573741359</v>
      </c>
      <c r="S256" s="421">
        <f t="shared" si="37"/>
        <v>333321.03293659585</v>
      </c>
      <c r="T256" s="421">
        <f t="shared" si="37"/>
        <v>32261.136029994068</v>
      </c>
      <c r="U256" s="421">
        <f t="shared" si="37"/>
        <v>0</v>
      </c>
    </row>
    <row r="257" spans="1:21" ht="17.25" hidden="1">
      <c r="A257" s="348" t="s">
        <v>193</v>
      </c>
      <c r="B257" s="421">
        <f t="shared" ref="B257:S257" si="38">SUM(B124:B130)</f>
        <v>458926</v>
      </c>
      <c r="C257" s="421">
        <f t="shared" si="38"/>
        <v>172692</v>
      </c>
      <c r="D257" s="421">
        <f t="shared" si="38"/>
        <v>107762</v>
      </c>
      <c r="E257" s="421">
        <f t="shared" si="38"/>
        <v>10668</v>
      </c>
      <c r="F257" s="421">
        <f t="shared" si="38"/>
        <v>64930</v>
      </c>
      <c r="G257" s="421">
        <f t="shared" si="38"/>
        <v>14677</v>
      </c>
      <c r="H257" s="421">
        <f t="shared" si="38"/>
        <v>50253</v>
      </c>
      <c r="I257" s="421">
        <f t="shared" si="38"/>
        <v>286233</v>
      </c>
      <c r="J257" s="421">
        <f t="shared" si="38"/>
        <v>48335</v>
      </c>
      <c r="K257" s="421">
        <f t="shared" si="38"/>
        <v>24478</v>
      </c>
      <c r="L257" s="421">
        <f t="shared" si="38"/>
        <v>237898</v>
      </c>
      <c r="M257" s="421">
        <f t="shared" si="38"/>
        <v>123239</v>
      </c>
      <c r="N257" s="421">
        <f t="shared" si="38"/>
        <v>114657</v>
      </c>
      <c r="O257" s="421">
        <f t="shared" si="38"/>
        <v>156098</v>
      </c>
      <c r="P257" s="421">
        <f t="shared" si="38"/>
        <v>35148</v>
      </c>
      <c r="Q257" s="421">
        <f t="shared" si="38"/>
        <v>302828</v>
      </c>
      <c r="R257" s="421">
        <f t="shared" si="38"/>
        <v>137917</v>
      </c>
      <c r="S257" s="421">
        <f t="shared" si="38"/>
        <v>164911</v>
      </c>
      <c r="T257" s="127"/>
      <c r="U257" s="89"/>
    </row>
    <row r="258" spans="1:21" ht="17.25" hidden="1">
      <c r="A258" s="349" t="s">
        <v>161</v>
      </c>
      <c r="B258" s="196">
        <f>100*(B254/B255-1)</f>
        <v>0.8435086039074946</v>
      </c>
      <c r="C258" s="196">
        <f t="shared" ref="C258:U258" si="39">100*(C254/C255-1)</f>
        <v>14.156335519818807</v>
      </c>
      <c r="D258" s="196">
        <f t="shared" si="39"/>
        <v>17.448544671252051</v>
      </c>
      <c r="E258" s="196">
        <f t="shared" si="39"/>
        <v>88.923452295214986</v>
      </c>
      <c r="F258" s="196">
        <f t="shared" si="39"/>
        <v>8.1729195308238189</v>
      </c>
      <c r="G258" s="196">
        <f t="shared" si="39"/>
        <v>10.922672203565043</v>
      </c>
      <c r="H258" s="196">
        <f t="shared" si="39"/>
        <v>6.9673883071288634</v>
      </c>
      <c r="I258" s="196">
        <f t="shared" si="39"/>
        <v>-3.2168882361302664</v>
      </c>
      <c r="J258" s="196">
        <f t="shared" si="39"/>
        <v>-11.267375233582255</v>
      </c>
      <c r="K258" s="196">
        <f t="shared" si="39"/>
        <v>16.606817962043063</v>
      </c>
      <c r="L258" s="196">
        <f t="shared" si="39"/>
        <v>-1.0001937155192486</v>
      </c>
      <c r="M258" s="196">
        <f t="shared" si="39"/>
        <v>6.0506964120363937</v>
      </c>
      <c r="N258" s="196">
        <f t="shared" si="39"/>
        <v>-9.2252385934628816</v>
      </c>
      <c r="O258" s="196">
        <f t="shared" si="39"/>
        <v>2.4232610254864229</v>
      </c>
      <c r="P258" s="196">
        <f t="shared" si="39"/>
        <v>24.222297564264771</v>
      </c>
      <c r="Q258" s="196">
        <f t="shared" si="39"/>
        <v>0.1132986779965206</v>
      </c>
      <c r="R258" s="196">
        <f t="shared" si="39"/>
        <v>6.4051098601381806</v>
      </c>
      <c r="S258" s="196">
        <f t="shared" si="39"/>
        <v>-6.4396177683913152</v>
      </c>
      <c r="T258" s="128">
        <f t="shared" si="39"/>
        <v>-100</v>
      </c>
      <c r="U258" s="103">
        <f t="shared" si="39"/>
        <v>-100</v>
      </c>
    </row>
    <row r="259" spans="1:21" ht="17.25" hidden="1">
      <c r="A259" s="348" t="s">
        <v>162</v>
      </c>
      <c r="B259" s="197">
        <f>100*(B254/B256-1)</f>
        <v>-5.4663619426859817</v>
      </c>
      <c r="C259" s="197">
        <f t="shared" ref="C259:U259" si="40">100*(C254/C256-1)</f>
        <v>-11.942818859476056</v>
      </c>
      <c r="D259" s="197">
        <f t="shared" si="40"/>
        <v>-2.7850563824739272</v>
      </c>
      <c r="E259" s="197">
        <f t="shared" si="40"/>
        <v>-3.498762436301861</v>
      </c>
      <c r="F259" s="197">
        <f t="shared" si="40"/>
        <v>-25.743526095892566</v>
      </c>
      <c r="G259" s="197">
        <f t="shared" si="40"/>
        <v>-44.432498853874655</v>
      </c>
      <c r="H259" s="197">
        <f t="shared" si="40"/>
        <v>-12.295490065259806</v>
      </c>
      <c r="I259" s="197">
        <f t="shared" si="40"/>
        <v>-2.8968752041719448</v>
      </c>
      <c r="J259" s="197">
        <f t="shared" si="40"/>
        <v>1.6204973686329671</v>
      </c>
      <c r="K259" s="197">
        <f t="shared" si="40"/>
        <v>50.963433294307194</v>
      </c>
      <c r="L259" s="197">
        <f t="shared" si="40"/>
        <v>-3.9507655287364551</v>
      </c>
      <c r="M259" s="197">
        <f t="shared" si="40"/>
        <v>-7.9760143587909171</v>
      </c>
      <c r="N259" s="197">
        <f t="shared" si="40"/>
        <v>2.1376216028994532</v>
      </c>
      <c r="O259" s="197">
        <f t="shared" si="40"/>
        <v>-0.8363738891577821</v>
      </c>
      <c r="P259" s="197">
        <f t="shared" si="40"/>
        <v>38.431604992051938</v>
      </c>
      <c r="Q259" s="197">
        <f t="shared" si="40"/>
        <v>-7.5091387678575927</v>
      </c>
      <c r="R259" s="197">
        <f t="shared" si="40"/>
        <v>-12.330612343890168</v>
      </c>
      <c r="S259" s="197">
        <f t="shared" si="40"/>
        <v>-1.0648838619992218</v>
      </c>
      <c r="T259" s="129">
        <f t="shared" si="40"/>
        <v>-100</v>
      </c>
      <c r="U259" s="102" t="e">
        <f t="shared" si="40"/>
        <v>#DIV/0!</v>
      </c>
    </row>
    <row r="260" spans="1:21" hidden="1">
      <c r="A260" t="s">
        <v>194</v>
      </c>
      <c r="B260" s="102">
        <f t="shared" ref="B260:S260" si="41">100*(B254/B257-1)</f>
        <v>131.22470574530274</v>
      </c>
      <c r="C260" s="102">
        <f t="shared" si="41"/>
        <v>62.57189678734396</v>
      </c>
      <c r="D260" s="102">
        <f t="shared" si="41"/>
        <v>72.89250385107924</v>
      </c>
      <c r="E260" s="102">
        <f t="shared" si="41"/>
        <v>-6.8050243719534942</v>
      </c>
      <c r="F260" s="102">
        <f t="shared" si="41"/>
        <v>45.441614045895577</v>
      </c>
      <c r="G260" s="102">
        <f t="shared" si="41"/>
        <v>101.50289568712951</v>
      </c>
      <c r="H260" s="102">
        <f t="shared" si="41"/>
        <v>29.068234732254794</v>
      </c>
      <c r="I260" s="102">
        <f t="shared" si="41"/>
        <v>172.64628225560585</v>
      </c>
      <c r="J260" s="102">
        <f t="shared" si="41"/>
        <v>219.59218961485917</v>
      </c>
      <c r="K260" s="102">
        <f t="shared" si="41"/>
        <v>112.81415965356646</v>
      </c>
      <c r="L260" s="102">
        <f t="shared" si="41"/>
        <v>163.10761260638844</v>
      </c>
      <c r="M260" s="102">
        <f t="shared" si="41"/>
        <v>192.93961910607922</v>
      </c>
      <c r="N260" s="102">
        <f t="shared" si="41"/>
        <v>131.04728978449191</v>
      </c>
      <c r="O260" s="102">
        <f t="shared" si="41"/>
        <v>118.31625315528846</v>
      </c>
      <c r="P260" s="102">
        <f t="shared" si="41"/>
        <v>76.484266530101294</v>
      </c>
      <c r="Q260" s="102">
        <f t="shared" si="41"/>
        <v>137.87925430883075</v>
      </c>
      <c r="R260" s="102">
        <f t="shared" si="41"/>
        <v>183.20833341077676</v>
      </c>
      <c r="S260" s="102">
        <f t="shared" si="41"/>
        <v>99.969408376763795</v>
      </c>
      <c r="T260" s="122"/>
      <c r="U260" s="121" t="s">
        <v>171</v>
      </c>
    </row>
    <row r="261" spans="1:21" s="118" customFormat="1" hidden="1">
      <c r="A261" s="118" t="s">
        <v>170</v>
      </c>
      <c r="T261" s="130"/>
      <c r="U261" s="119"/>
    </row>
    <row r="262" spans="1:21" hidden="1">
      <c r="A262" s="118" t="s">
        <v>181</v>
      </c>
      <c r="B262" s="131" t="e">
        <f>B254/#REF!-1</f>
        <v>#REF!</v>
      </c>
      <c r="C262" s="131" t="e">
        <f>C254/#REF!-1</f>
        <v>#REF!</v>
      </c>
      <c r="D262" s="131" t="e">
        <f>D254/#REF!-1</f>
        <v>#REF!</v>
      </c>
      <c r="E262" s="131" t="e">
        <f>E254/#REF!-1</f>
        <v>#REF!</v>
      </c>
      <c r="F262" s="131" t="e">
        <f>F254/#REF!-1</f>
        <v>#REF!</v>
      </c>
      <c r="G262" s="131" t="e">
        <f>G254/#REF!-1</f>
        <v>#REF!</v>
      </c>
      <c r="H262" s="131" t="e">
        <f>H254/#REF!-1</f>
        <v>#REF!</v>
      </c>
      <c r="I262" s="131" t="e">
        <f>I254/#REF!-1</f>
        <v>#REF!</v>
      </c>
      <c r="J262" s="131" t="e">
        <f>J254/#REF!-1</f>
        <v>#REF!</v>
      </c>
      <c r="K262" s="131" t="e">
        <f>K254/#REF!-1</f>
        <v>#REF!</v>
      </c>
      <c r="L262" s="131" t="e">
        <f>L254/#REF!-1</f>
        <v>#REF!</v>
      </c>
      <c r="M262" s="131" t="e">
        <f>M254/#REF!-1</f>
        <v>#REF!</v>
      </c>
      <c r="N262" s="131" t="e">
        <f>N254/#REF!-1</f>
        <v>#REF!</v>
      </c>
      <c r="O262" s="131" t="e">
        <f>O254/#REF!-1</f>
        <v>#REF!</v>
      </c>
      <c r="P262" s="131" t="e">
        <f>P254/#REF!-1</f>
        <v>#REF!</v>
      </c>
      <c r="Q262" s="131" t="e">
        <f>Q254/#REF!-1</f>
        <v>#REF!</v>
      </c>
      <c r="R262" s="131" t="e">
        <f>R254/#REF!-1</f>
        <v>#REF!</v>
      </c>
      <c r="S262" s="131" t="e">
        <f>S254/#REF!-1</f>
        <v>#REF!</v>
      </c>
      <c r="T262" s="122"/>
      <c r="U262" s="104"/>
    </row>
    <row r="263" spans="1:21" hidden="1">
      <c r="A263" s="118" t="s">
        <v>182</v>
      </c>
      <c r="B263" s="131" t="e">
        <f>B254/#REF!-1</f>
        <v>#REF!</v>
      </c>
      <c r="C263" s="131" t="e">
        <f>C254/#REF!-1</f>
        <v>#REF!</v>
      </c>
      <c r="D263" s="131" t="e">
        <f>D254/#REF!-1</f>
        <v>#REF!</v>
      </c>
      <c r="E263" s="131" t="e">
        <f>E254/#REF!-1</f>
        <v>#REF!</v>
      </c>
      <c r="F263" s="131" t="e">
        <f>F254/#REF!-1</f>
        <v>#REF!</v>
      </c>
      <c r="G263" s="131" t="e">
        <f>G254/#REF!-1</f>
        <v>#REF!</v>
      </c>
      <c r="H263" s="131" t="e">
        <f>H254/#REF!-1</f>
        <v>#REF!</v>
      </c>
      <c r="I263" s="131" t="e">
        <f>I254/#REF!-1</f>
        <v>#REF!</v>
      </c>
      <c r="J263" s="131" t="e">
        <f>J254/#REF!-1</f>
        <v>#REF!</v>
      </c>
      <c r="K263" s="131" t="e">
        <f>K254/#REF!-1</f>
        <v>#REF!</v>
      </c>
      <c r="L263" s="131" t="e">
        <f>L254/#REF!-1</f>
        <v>#REF!</v>
      </c>
      <c r="M263" s="131" t="e">
        <f>M254/#REF!-1</f>
        <v>#REF!</v>
      </c>
      <c r="N263" s="131" t="e">
        <f>N254/#REF!-1</f>
        <v>#REF!</v>
      </c>
      <c r="O263" s="131" t="e">
        <f>O254/#REF!-1</f>
        <v>#REF!</v>
      </c>
      <c r="P263" s="131" t="e">
        <f>P254/#REF!-1</f>
        <v>#REF!</v>
      </c>
      <c r="Q263" s="131" t="e">
        <f>Q254/#REF!-1</f>
        <v>#REF!</v>
      </c>
      <c r="R263" s="131" t="e">
        <f>R254/#REF!-1</f>
        <v>#REF!</v>
      </c>
      <c r="S263" s="131" t="e">
        <f>S254/#REF!-1</f>
        <v>#REF!</v>
      </c>
      <c r="T263" s="122"/>
      <c r="U263" s="104"/>
    </row>
    <row r="264" spans="1:21" hidden="1">
      <c r="A264" s="118" t="s">
        <v>183</v>
      </c>
      <c r="B264" s="131" t="e">
        <f>B254/#REF!-1</f>
        <v>#REF!</v>
      </c>
      <c r="C264" s="131" t="e">
        <f>C254/#REF!-1</f>
        <v>#REF!</v>
      </c>
      <c r="D264" s="131" t="e">
        <f>D254/#REF!-1</f>
        <v>#REF!</v>
      </c>
      <c r="E264" s="131" t="e">
        <f>E254/#REF!-1</f>
        <v>#REF!</v>
      </c>
      <c r="F264" s="131" t="e">
        <f>F254/#REF!-1</f>
        <v>#REF!</v>
      </c>
      <c r="G264" s="131" t="e">
        <f>G254/#REF!-1</f>
        <v>#REF!</v>
      </c>
      <c r="H264" s="131" t="e">
        <f>H254/#REF!-1</f>
        <v>#REF!</v>
      </c>
      <c r="I264" s="131" t="e">
        <f>I254/#REF!-1</f>
        <v>#REF!</v>
      </c>
      <c r="J264" s="131" t="e">
        <f>J254/#REF!-1</f>
        <v>#REF!</v>
      </c>
      <c r="K264" s="131" t="e">
        <f>K254/#REF!-1</f>
        <v>#REF!</v>
      </c>
      <c r="L264" s="131" t="e">
        <f>L254/#REF!-1</f>
        <v>#REF!</v>
      </c>
      <c r="M264" s="131" t="e">
        <f>M254/#REF!-1</f>
        <v>#REF!</v>
      </c>
      <c r="N264" s="131" t="e">
        <f>N254/#REF!-1</f>
        <v>#REF!</v>
      </c>
      <c r="O264" s="131" t="e">
        <f>O254/#REF!-1</f>
        <v>#REF!</v>
      </c>
      <c r="P264" s="131" t="e">
        <f>P254/#REF!-1</f>
        <v>#REF!</v>
      </c>
      <c r="Q264" s="131" t="e">
        <f>Q254/#REF!-1</f>
        <v>#REF!</v>
      </c>
      <c r="R264" s="131" t="e">
        <f>R254/#REF!-1</f>
        <v>#REF!</v>
      </c>
      <c r="S264" s="131" t="e">
        <f>S254/#REF!-1</f>
        <v>#REF!</v>
      </c>
      <c r="T264" s="122"/>
      <c r="U264" s="104"/>
    </row>
    <row r="265" spans="1:21" hidden="1">
      <c r="A265" s="118" t="s">
        <v>184</v>
      </c>
      <c r="B265" s="131" t="e">
        <f>B254/#REF!-1</f>
        <v>#REF!</v>
      </c>
      <c r="C265" s="131" t="e">
        <f>C254/#REF!-1</f>
        <v>#REF!</v>
      </c>
      <c r="D265" s="131" t="e">
        <f>D254/#REF!-1</f>
        <v>#REF!</v>
      </c>
      <c r="E265" s="131" t="e">
        <f>E254/#REF!-1</f>
        <v>#REF!</v>
      </c>
      <c r="F265" s="131" t="e">
        <f>F254/#REF!-1</f>
        <v>#REF!</v>
      </c>
      <c r="G265" s="131" t="e">
        <f>G254/#REF!-1</f>
        <v>#REF!</v>
      </c>
      <c r="H265" s="131" t="e">
        <f>H254/#REF!-1</f>
        <v>#REF!</v>
      </c>
      <c r="I265" s="131" t="e">
        <f>I254/#REF!-1</f>
        <v>#REF!</v>
      </c>
      <c r="J265" s="131" t="e">
        <f>J254/#REF!-1</f>
        <v>#REF!</v>
      </c>
      <c r="K265" s="131" t="e">
        <f>K254/#REF!-1</f>
        <v>#REF!</v>
      </c>
      <c r="L265" s="131" t="e">
        <f>L254/#REF!-1</f>
        <v>#REF!</v>
      </c>
      <c r="M265" s="131" t="e">
        <f>M254/#REF!-1</f>
        <v>#REF!</v>
      </c>
      <c r="N265" s="131" t="e">
        <f>N254/#REF!-1</f>
        <v>#REF!</v>
      </c>
      <c r="O265" s="131" t="e">
        <f>O254/#REF!-1</f>
        <v>#REF!</v>
      </c>
      <c r="P265" s="131" t="e">
        <f>P254/#REF!-1</f>
        <v>#REF!</v>
      </c>
      <c r="Q265" s="131" t="e">
        <f>Q254/#REF!-1</f>
        <v>#REF!</v>
      </c>
      <c r="R265" s="131" t="e">
        <f>R254/#REF!-1</f>
        <v>#REF!</v>
      </c>
      <c r="S265" s="131" t="e">
        <f>S254/#REF!-1</f>
        <v>#REF!</v>
      </c>
      <c r="T265" s="122"/>
      <c r="U265" s="104"/>
    </row>
    <row r="266" spans="1:21" hidden="1">
      <c r="A266" s="118" t="s">
        <v>185</v>
      </c>
      <c r="B266" s="131" t="e">
        <f>B254/#REF!-1</f>
        <v>#REF!</v>
      </c>
      <c r="C266" s="131" t="e">
        <f>C254/#REF!-1</f>
        <v>#REF!</v>
      </c>
      <c r="D266" s="131" t="e">
        <f>D254/#REF!-1</f>
        <v>#REF!</v>
      </c>
      <c r="E266" s="131" t="e">
        <f>E254/#REF!-1</f>
        <v>#REF!</v>
      </c>
      <c r="F266" s="131" t="e">
        <f>F254/#REF!-1</f>
        <v>#REF!</v>
      </c>
      <c r="G266" s="131" t="e">
        <f>G254/#REF!-1</f>
        <v>#REF!</v>
      </c>
      <c r="H266" s="131" t="e">
        <f>H254/#REF!-1</f>
        <v>#REF!</v>
      </c>
      <c r="I266" s="131" t="e">
        <f>I254/#REF!-1</f>
        <v>#REF!</v>
      </c>
      <c r="J266" s="131" t="e">
        <f>J254/#REF!-1</f>
        <v>#REF!</v>
      </c>
      <c r="K266" s="131" t="e">
        <f>K254/#REF!-1</f>
        <v>#REF!</v>
      </c>
      <c r="L266" s="131" t="e">
        <f>L254/#REF!-1</f>
        <v>#REF!</v>
      </c>
      <c r="M266" s="131" t="e">
        <f>M254/#REF!-1</f>
        <v>#REF!</v>
      </c>
      <c r="N266" s="131" t="e">
        <f>N254/#REF!-1</f>
        <v>#REF!</v>
      </c>
      <c r="O266" s="131" t="e">
        <f>O254/#REF!-1</f>
        <v>#REF!</v>
      </c>
      <c r="P266" s="131" t="e">
        <f>P254/#REF!-1</f>
        <v>#REF!</v>
      </c>
      <c r="Q266" s="131" t="e">
        <f>Q254/#REF!-1</f>
        <v>#REF!</v>
      </c>
      <c r="R266" s="131" t="e">
        <f>R254/#REF!-1</f>
        <v>#REF!</v>
      </c>
      <c r="S266" s="131" t="e">
        <f>S254/#REF!-1</f>
        <v>#REF!</v>
      </c>
      <c r="T266" s="122"/>
      <c r="U266" s="104"/>
    </row>
    <row r="267" spans="1:21" hidden="1">
      <c r="A267" s="118" t="s">
        <v>186</v>
      </c>
      <c r="B267" s="131" t="e">
        <f>B254/#REF!-1</f>
        <v>#REF!</v>
      </c>
      <c r="C267" s="131" t="e">
        <f>C254/#REF!-1</f>
        <v>#REF!</v>
      </c>
      <c r="D267" s="131" t="e">
        <f>D254/#REF!-1</f>
        <v>#REF!</v>
      </c>
      <c r="E267" s="131" t="e">
        <f>E254/#REF!-1</f>
        <v>#REF!</v>
      </c>
      <c r="F267" s="131" t="e">
        <f>F254/#REF!-1</f>
        <v>#REF!</v>
      </c>
      <c r="G267" s="131" t="e">
        <f>G254/#REF!-1</f>
        <v>#REF!</v>
      </c>
      <c r="H267" s="131" t="e">
        <f>H254/#REF!-1</f>
        <v>#REF!</v>
      </c>
      <c r="I267" s="131" t="e">
        <f>I254/#REF!-1</f>
        <v>#REF!</v>
      </c>
      <c r="J267" s="131" t="e">
        <f>J254/#REF!-1</f>
        <v>#REF!</v>
      </c>
      <c r="K267" s="131" t="e">
        <f>K254/#REF!-1</f>
        <v>#REF!</v>
      </c>
      <c r="L267" s="131" t="e">
        <f>L254/#REF!-1</f>
        <v>#REF!</v>
      </c>
      <c r="M267" s="131" t="e">
        <f>M254/#REF!-1</f>
        <v>#REF!</v>
      </c>
      <c r="N267" s="131" t="e">
        <f>N254/#REF!-1</f>
        <v>#REF!</v>
      </c>
      <c r="O267" s="131" t="e">
        <f>O254/#REF!-1</f>
        <v>#REF!</v>
      </c>
      <c r="P267" s="131" t="e">
        <f>P254/#REF!-1</f>
        <v>#REF!</v>
      </c>
      <c r="Q267" s="131" t="e">
        <f>Q254/#REF!-1</f>
        <v>#REF!</v>
      </c>
      <c r="R267" s="131" t="e">
        <f>R254/#REF!-1</f>
        <v>#REF!</v>
      </c>
      <c r="S267" s="131" t="e">
        <f>S254/#REF!-1</f>
        <v>#REF!</v>
      </c>
      <c r="T267" s="122"/>
      <c r="U267" s="104"/>
    </row>
    <row r="268" spans="1:21" hidden="1">
      <c r="A268" s="118" t="s">
        <v>187</v>
      </c>
      <c r="B268" s="131" t="e">
        <f>B254/#REF!-1</f>
        <v>#REF!</v>
      </c>
      <c r="C268" s="131" t="e">
        <f>C254/#REF!-1</f>
        <v>#REF!</v>
      </c>
      <c r="D268" s="131" t="e">
        <f>D254/#REF!-1</f>
        <v>#REF!</v>
      </c>
      <c r="E268" s="131" t="e">
        <f>E254/#REF!-1</f>
        <v>#REF!</v>
      </c>
      <c r="F268" s="131" t="e">
        <f>F254/#REF!-1</f>
        <v>#REF!</v>
      </c>
      <c r="G268" s="131" t="e">
        <f>G254/#REF!-1</f>
        <v>#REF!</v>
      </c>
      <c r="H268" s="131" t="e">
        <f>H254/#REF!-1</f>
        <v>#REF!</v>
      </c>
      <c r="I268" s="131" t="e">
        <f>I254/#REF!-1</f>
        <v>#REF!</v>
      </c>
      <c r="J268" s="131" t="e">
        <f>J254/#REF!-1</f>
        <v>#REF!</v>
      </c>
      <c r="K268" s="131" t="e">
        <f>K254/#REF!-1</f>
        <v>#REF!</v>
      </c>
      <c r="L268" s="131" t="e">
        <f>L254/#REF!-1</f>
        <v>#REF!</v>
      </c>
      <c r="M268" s="131" t="e">
        <f>M254/#REF!-1</f>
        <v>#REF!</v>
      </c>
      <c r="N268" s="131" t="e">
        <f>N254/#REF!-1</f>
        <v>#REF!</v>
      </c>
      <c r="O268" s="131" t="e">
        <f>O254/#REF!-1</f>
        <v>#REF!</v>
      </c>
      <c r="P268" s="131" t="e">
        <f>P254/#REF!-1</f>
        <v>#REF!</v>
      </c>
      <c r="Q268" s="131" t="e">
        <f>Q254/#REF!-1</f>
        <v>#REF!</v>
      </c>
      <c r="R268" s="131" t="e">
        <f>R254/#REF!-1</f>
        <v>#REF!</v>
      </c>
      <c r="S268" s="131" t="e">
        <f>S254/#REF!-1</f>
        <v>#REF!</v>
      </c>
      <c r="T268" s="122"/>
      <c r="U268" s="104"/>
    </row>
    <row r="269" spans="1:21" hidden="1">
      <c r="A269" s="118" t="s">
        <v>188</v>
      </c>
      <c r="B269" s="131" t="e">
        <f>B254/#REF!-1</f>
        <v>#REF!</v>
      </c>
      <c r="C269" s="131" t="e">
        <f>C254/#REF!-1</f>
        <v>#REF!</v>
      </c>
      <c r="D269" s="131" t="e">
        <f>D254/#REF!-1</f>
        <v>#REF!</v>
      </c>
      <c r="E269" s="131" t="e">
        <f>E254/#REF!-1</f>
        <v>#REF!</v>
      </c>
      <c r="F269" s="131" t="e">
        <f>F254/#REF!-1</f>
        <v>#REF!</v>
      </c>
      <c r="G269" s="131" t="e">
        <f>G254/#REF!-1</f>
        <v>#REF!</v>
      </c>
      <c r="H269" s="131" t="e">
        <f>H254/#REF!-1</f>
        <v>#REF!</v>
      </c>
      <c r="I269" s="131" t="e">
        <f>I254/#REF!-1</f>
        <v>#REF!</v>
      </c>
      <c r="J269" s="131" t="e">
        <f>J254/#REF!-1</f>
        <v>#REF!</v>
      </c>
      <c r="K269" s="131" t="e">
        <f>K254/#REF!-1</f>
        <v>#REF!</v>
      </c>
      <c r="L269" s="131" t="e">
        <f>L254/#REF!-1</f>
        <v>#REF!</v>
      </c>
      <c r="M269" s="131" t="e">
        <f>M254/#REF!-1</f>
        <v>#REF!</v>
      </c>
      <c r="N269" s="131" t="e">
        <f>N254/#REF!-1</f>
        <v>#REF!</v>
      </c>
      <c r="O269" s="131" t="e">
        <f>O254/#REF!-1</f>
        <v>#REF!</v>
      </c>
      <c r="P269" s="131" t="e">
        <f>P254/#REF!-1</f>
        <v>#REF!</v>
      </c>
      <c r="Q269" s="131" t="e">
        <f>Q254/#REF!-1</f>
        <v>#REF!</v>
      </c>
      <c r="R269" s="131" t="e">
        <f>R254/#REF!-1</f>
        <v>#REF!</v>
      </c>
      <c r="S269" s="131" t="e">
        <f>S254/#REF!-1</f>
        <v>#REF!</v>
      </c>
      <c r="T269" s="122"/>
      <c r="U269" s="104"/>
    </row>
    <row r="270" spans="1:21" hidden="1">
      <c r="A270" s="118" t="s">
        <v>189</v>
      </c>
      <c r="B270" s="131" t="e">
        <f>B254/#REF!-1</f>
        <v>#REF!</v>
      </c>
      <c r="C270" s="131" t="e">
        <f>C254/#REF!-1</f>
        <v>#REF!</v>
      </c>
      <c r="D270" s="131" t="e">
        <f>D254/#REF!-1</f>
        <v>#REF!</v>
      </c>
      <c r="E270" s="131" t="e">
        <f>E254/#REF!-1</f>
        <v>#REF!</v>
      </c>
      <c r="F270" s="131" t="e">
        <f>F254/#REF!-1</f>
        <v>#REF!</v>
      </c>
      <c r="G270" s="131" t="e">
        <f>G254/#REF!-1</f>
        <v>#REF!</v>
      </c>
      <c r="H270" s="131" t="e">
        <f>H254/#REF!-1</f>
        <v>#REF!</v>
      </c>
      <c r="I270" s="131" t="e">
        <f>I254/#REF!-1</f>
        <v>#REF!</v>
      </c>
      <c r="J270" s="131" t="e">
        <f>J254/#REF!-1</f>
        <v>#REF!</v>
      </c>
      <c r="K270" s="131" t="e">
        <f>K254/#REF!-1</f>
        <v>#REF!</v>
      </c>
      <c r="L270" s="131" t="e">
        <f>L254/#REF!-1</f>
        <v>#REF!</v>
      </c>
      <c r="M270" s="131" t="e">
        <f>M254/#REF!-1</f>
        <v>#REF!</v>
      </c>
      <c r="N270" s="131" t="e">
        <f>N254/#REF!-1</f>
        <v>#REF!</v>
      </c>
      <c r="O270" s="131" t="e">
        <f>O254/#REF!-1</f>
        <v>#REF!</v>
      </c>
      <c r="P270" s="131" t="e">
        <f>P254/#REF!-1</f>
        <v>#REF!</v>
      </c>
      <c r="Q270" s="131" t="e">
        <f>Q254/#REF!-1</f>
        <v>#REF!</v>
      </c>
      <c r="R270" s="131" t="e">
        <f>R254/#REF!-1</f>
        <v>#REF!</v>
      </c>
      <c r="S270" s="131" t="e">
        <f>S254/#REF!-1</f>
        <v>#REF!</v>
      </c>
      <c r="T270" s="122"/>
      <c r="U270" s="104"/>
    </row>
    <row r="271" spans="1:21" hidden="1">
      <c r="F271" s="141"/>
      <c r="T271" s="122"/>
      <c r="U271" s="104"/>
    </row>
    <row r="272" spans="1:21" hidden="1">
      <c r="A272" s="133" t="s">
        <v>190</v>
      </c>
      <c r="B272" s="137">
        <f t="shared" ref="B272:S272" si="42">AVERAGE(B255:B257)</f>
        <v>877903.68837949855</v>
      </c>
      <c r="C272" s="137">
        <f t="shared" si="42"/>
        <v>245816.96333333335</v>
      </c>
      <c r="D272" s="139">
        <f t="shared" si="42"/>
        <v>152681.73666666666</v>
      </c>
      <c r="E272" s="142">
        <f t="shared" si="42"/>
        <v>8744.3233333333337</v>
      </c>
      <c r="F272" s="139">
        <f t="shared" si="42"/>
        <v>93134.893333333326</v>
      </c>
      <c r="G272" s="142">
        <f t="shared" si="42"/>
        <v>31520.713333333333</v>
      </c>
      <c r="H272" s="142">
        <f t="shared" si="42"/>
        <v>61614.179999999993</v>
      </c>
      <c r="I272" s="137">
        <f t="shared" si="42"/>
        <v>632087.05837949843</v>
      </c>
      <c r="J272" s="139">
        <f t="shared" si="42"/>
        <v>124812.27767364529</v>
      </c>
      <c r="K272" s="142">
        <f t="shared" si="42"/>
        <v>34552.853333333333</v>
      </c>
      <c r="L272" s="139">
        <f t="shared" si="42"/>
        <v>507274.44737251988</v>
      </c>
      <c r="M272" s="142">
        <f t="shared" si="42"/>
        <v>285321.14903341146</v>
      </c>
      <c r="N272" s="142">
        <f t="shared" si="42"/>
        <v>221952.96500577507</v>
      </c>
      <c r="O272" s="137">
        <f t="shared" si="42"/>
        <v>277494.70731725713</v>
      </c>
      <c r="P272" s="134">
        <f t="shared" si="42"/>
        <v>43297.619999999995</v>
      </c>
      <c r="Q272" s="137">
        <f t="shared" si="42"/>
        <v>600409.21885349089</v>
      </c>
      <c r="R272" s="134">
        <f t="shared" si="42"/>
        <v>316842.13398285251</v>
      </c>
      <c r="S272" s="134">
        <f t="shared" si="42"/>
        <v>283567.08487063838</v>
      </c>
      <c r="T272" s="122"/>
      <c r="U272" s="104"/>
    </row>
    <row r="273" spans="1:21" hidden="1">
      <c r="A273" s="135" t="s">
        <v>191</v>
      </c>
      <c r="B273" s="138">
        <f t="shared" ref="B273:S273" si="43">B254/B272-1</f>
        <v>0.20873201369895145</v>
      </c>
      <c r="C273" s="138">
        <f t="shared" si="43"/>
        <v>0.14210450000270525</v>
      </c>
      <c r="D273" s="140">
        <f t="shared" si="43"/>
        <v>0.22026657586922482</v>
      </c>
      <c r="E273" s="143">
        <f t="shared" si="43"/>
        <v>0.13697076617706649</v>
      </c>
      <c r="F273" s="140">
        <f t="shared" si="43"/>
        <v>1.3961970858898942E-2</v>
      </c>
      <c r="G273" s="143">
        <f t="shared" si="43"/>
        <v>-6.1741411520509049E-2</v>
      </c>
      <c r="H273" s="143">
        <f t="shared" si="43"/>
        <v>5.2690468330504725E-2</v>
      </c>
      <c r="I273" s="138">
        <f t="shared" si="43"/>
        <v>0.23464580193974194</v>
      </c>
      <c r="J273" s="140">
        <f t="shared" si="43"/>
        <v>0.23765776676440131</v>
      </c>
      <c r="K273" s="143">
        <f t="shared" si="43"/>
        <v>0.5076222359253304</v>
      </c>
      <c r="L273" s="140">
        <f t="shared" si="43"/>
        <v>0.23390356340715179</v>
      </c>
      <c r="M273" s="143">
        <f t="shared" si="43"/>
        <v>0.26529652082631139</v>
      </c>
      <c r="N273" s="143">
        <f t="shared" si="43"/>
        <v>0.19354968311106857</v>
      </c>
      <c r="O273" s="138">
        <f t="shared" si="43"/>
        <v>0.22808578277034752</v>
      </c>
      <c r="P273" s="136">
        <f t="shared" si="43"/>
        <v>0.43265819229786784</v>
      </c>
      <c r="Q273" s="138">
        <f t="shared" si="43"/>
        <v>0.19979001923707318</v>
      </c>
      <c r="R273" s="136">
        <f t="shared" si="43"/>
        <v>0.23276671659861958</v>
      </c>
      <c r="S273" s="136">
        <f t="shared" si="43"/>
        <v>0.16294015999298628</v>
      </c>
      <c r="T273" s="122"/>
      <c r="U273" s="104"/>
    </row>
    <row r="274" spans="1:21" hidden="1">
      <c r="T274" s="122"/>
      <c r="U274" s="104"/>
    </row>
    <row r="275" spans="1:21" hidden="1">
      <c r="T275" s="122"/>
      <c r="U275" s="104"/>
    </row>
    <row r="276" spans="1:21" hidden="1">
      <c r="T276" s="122"/>
      <c r="U276" s="104"/>
    </row>
    <row r="277" spans="1:21" hidden="1">
      <c r="T277" s="122"/>
      <c r="U277" s="104"/>
    </row>
    <row r="278" spans="1:21">
      <c r="T278" s="122"/>
      <c r="U278" s="104"/>
    </row>
    <row r="279" spans="1:21">
      <c r="D279" s="144"/>
      <c r="E279" s="144"/>
      <c r="F279" s="144"/>
      <c r="G279" s="144"/>
      <c r="H279" s="144"/>
      <c r="T279" s="122"/>
      <c r="U279" s="104"/>
    </row>
    <row r="280" spans="1:21">
      <c r="B280" s="412"/>
      <c r="C280" s="412"/>
      <c r="D280" s="412"/>
      <c r="E280" s="412"/>
      <c r="F280" s="412"/>
      <c r="G280" s="412"/>
      <c r="H280" s="412"/>
      <c r="T280" s="122"/>
      <c r="U280" s="104"/>
    </row>
    <row r="281" spans="1:21"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T281" s="122"/>
      <c r="U281" s="104"/>
    </row>
    <row r="282" spans="1:21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T282" s="122"/>
      <c r="U282" s="104"/>
    </row>
    <row r="283" spans="1:21">
      <c r="B283" s="412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T283" s="122"/>
      <c r="U283" s="104"/>
    </row>
    <row r="284" spans="1:21">
      <c r="B284" s="412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T284" s="122"/>
      <c r="U284" s="104"/>
    </row>
    <row r="285" spans="1:21">
      <c r="B285" s="412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T285" s="122"/>
      <c r="U285" s="104"/>
    </row>
    <row r="286" spans="1:21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T286" s="122"/>
      <c r="U286" s="104"/>
    </row>
    <row r="287" spans="1:21">
      <c r="B287" s="412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T287" s="122"/>
      <c r="U287" s="104"/>
    </row>
    <row r="288" spans="1:21">
      <c r="B288" s="412"/>
      <c r="T288" s="122"/>
      <c r="U288" s="104"/>
    </row>
    <row r="289" spans="2:21">
      <c r="B289" s="412"/>
      <c r="T289" s="122"/>
      <c r="U289" s="104"/>
    </row>
    <row r="290" spans="2:21">
      <c r="T290" s="122"/>
      <c r="U290" s="104"/>
    </row>
    <row r="291" spans="2:21">
      <c r="T291" s="122"/>
      <c r="U291" s="104"/>
    </row>
    <row r="292" spans="2:21">
      <c r="T292" s="122"/>
      <c r="U292" s="104"/>
    </row>
    <row r="293" spans="2:21">
      <c r="T293" s="122"/>
      <c r="U293" s="104"/>
    </row>
    <row r="294" spans="2:21">
      <c r="T294" s="122"/>
      <c r="U294" s="104"/>
    </row>
    <row r="295" spans="2:21">
      <c r="F295" s="145"/>
      <c r="G295" s="145"/>
      <c r="H295" s="146"/>
      <c r="I295" s="145"/>
      <c r="J295" s="146"/>
      <c r="K295" s="145"/>
      <c r="L295" s="145"/>
      <c r="M295" s="146"/>
      <c r="T295" s="122"/>
      <c r="U295" s="104"/>
    </row>
    <row r="296" spans="2:21">
      <c r="F296" s="145"/>
      <c r="G296" s="145"/>
      <c r="H296" s="146"/>
      <c r="I296" s="145"/>
      <c r="J296" s="146"/>
      <c r="K296" s="145"/>
      <c r="L296" s="145"/>
      <c r="M296" s="146"/>
      <c r="T296" s="122"/>
      <c r="U296" s="104"/>
    </row>
    <row r="297" spans="2:21">
      <c r="F297" s="145"/>
      <c r="G297" s="145"/>
      <c r="H297" s="146"/>
      <c r="I297" s="145"/>
      <c r="J297" s="146"/>
      <c r="K297" s="145"/>
      <c r="L297" s="145"/>
      <c r="M297" s="146"/>
      <c r="T297" s="122"/>
      <c r="U297" s="104"/>
    </row>
    <row r="298" spans="2:21">
      <c r="F298" s="145"/>
      <c r="G298" s="145"/>
      <c r="H298" s="146"/>
      <c r="I298" s="145"/>
      <c r="J298" s="146"/>
      <c r="K298" s="145"/>
      <c r="L298" s="145"/>
      <c r="M298" s="146"/>
      <c r="T298" s="122"/>
      <c r="U298" s="104"/>
    </row>
    <row r="299" spans="2:21">
      <c r="F299" s="145"/>
      <c r="G299" s="145"/>
      <c r="H299" s="146"/>
      <c r="I299" s="145"/>
      <c r="J299" s="146"/>
      <c r="K299" s="145"/>
      <c r="L299" s="145"/>
      <c r="M299" s="146"/>
      <c r="T299" s="122"/>
      <c r="U299" s="104"/>
    </row>
    <row r="300" spans="2:21">
      <c r="F300" s="145"/>
      <c r="G300" s="145"/>
      <c r="H300" s="146"/>
      <c r="I300" s="145"/>
      <c r="J300" s="146"/>
      <c r="K300" s="145"/>
      <c r="L300" s="145"/>
      <c r="M300" s="146"/>
      <c r="T300" s="122"/>
      <c r="U300" s="104"/>
    </row>
    <row r="301" spans="2:21">
      <c r="F301" s="145"/>
      <c r="G301" s="145"/>
      <c r="H301" s="146"/>
      <c r="I301" s="145"/>
      <c r="J301" s="146"/>
      <c r="K301" s="145"/>
      <c r="L301" s="145"/>
      <c r="M301" s="146"/>
      <c r="T301" s="122"/>
      <c r="U301" s="104"/>
    </row>
    <row r="302" spans="2:21">
      <c r="T302" s="122"/>
      <c r="U302" s="104"/>
    </row>
    <row r="303" spans="2:21">
      <c r="T303" s="122"/>
      <c r="U303" s="104"/>
    </row>
    <row r="304" spans="2:21">
      <c r="T304" s="122"/>
      <c r="U304" s="104"/>
    </row>
    <row r="305" spans="6:21">
      <c r="T305" s="122"/>
      <c r="U305" s="104"/>
    </row>
    <row r="306" spans="6:21">
      <c r="F306" s="145"/>
      <c r="G306" s="145"/>
      <c r="H306" s="146"/>
      <c r="I306" s="145"/>
      <c r="T306" s="122"/>
      <c r="U306" s="104"/>
    </row>
    <row r="307" spans="6:21">
      <c r="F307" s="145"/>
      <c r="G307" s="145"/>
      <c r="H307" s="146"/>
      <c r="I307" s="145"/>
      <c r="T307" s="122"/>
      <c r="U307" s="104"/>
    </row>
    <row r="308" spans="6:21">
      <c r="F308" s="145"/>
      <c r="G308" s="145"/>
      <c r="H308" s="146"/>
      <c r="I308" s="145"/>
      <c r="T308" s="122"/>
      <c r="U308" s="104"/>
    </row>
    <row r="309" spans="6:21">
      <c r="F309" s="145"/>
      <c r="G309" s="145"/>
      <c r="H309" s="146"/>
      <c r="I309" s="145"/>
      <c r="T309" s="122"/>
      <c r="U309" s="104"/>
    </row>
    <row r="310" spans="6:21">
      <c r="F310" s="145"/>
      <c r="G310" s="145"/>
      <c r="H310" s="146"/>
      <c r="I310" s="145"/>
      <c r="T310" s="122"/>
      <c r="U310" s="104"/>
    </row>
    <row r="311" spans="6:21">
      <c r="F311" s="145"/>
      <c r="G311" s="145"/>
      <c r="H311" s="146"/>
      <c r="I311" s="145"/>
      <c r="T311" s="122"/>
      <c r="U311" s="104"/>
    </row>
    <row r="312" spans="6:21">
      <c r="F312" s="145"/>
      <c r="G312" s="145"/>
      <c r="H312" s="146"/>
      <c r="I312" s="145"/>
      <c r="J312" s="146"/>
      <c r="T312" s="122"/>
      <c r="U312" s="104"/>
    </row>
    <row r="313" spans="6:21">
      <c r="F313" s="145"/>
      <c r="G313" s="145"/>
      <c r="H313" s="146"/>
      <c r="I313" s="145"/>
      <c r="J313" s="146"/>
      <c r="T313" s="122"/>
      <c r="U313" s="104"/>
    </row>
    <row r="314" spans="6:21">
      <c r="F314" s="145"/>
      <c r="G314" s="145"/>
      <c r="H314" s="146"/>
      <c r="I314" s="145"/>
      <c r="J314" s="146"/>
      <c r="T314" s="122"/>
      <c r="U314" s="104"/>
    </row>
    <row r="315" spans="6:21">
      <c r="F315" s="145"/>
      <c r="G315" s="145"/>
      <c r="H315" s="146"/>
      <c r="I315" s="145"/>
      <c r="J315" s="146"/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T318" s="122"/>
      <c r="U318" s="104"/>
    </row>
    <row r="319" spans="6:21">
      <c r="T319" s="122"/>
      <c r="U319" s="104"/>
    </row>
    <row r="320" spans="6:21">
      <c r="T320" s="122"/>
      <c r="U320" s="104"/>
    </row>
    <row r="321" spans="20:21">
      <c r="T321" s="122"/>
      <c r="U321" s="104"/>
    </row>
    <row r="322" spans="20:21">
      <c r="T322" s="122"/>
      <c r="U322" s="104"/>
    </row>
    <row r="323" spans="20:21">
      <c r="T323" s="122"/>
      <c r="U323" s="104"/>
    </row>
    <row r="324" spans="20:21">
      <c r="T324" s="122"/>
      <c r="U324" s="104"/>
    </row>
    <row r="325" spans="20:21">
      <c r="T325" s="122"/>
      <c r="U325" s="104"/>
    </row>
  </sheetData>
  <mergeCells count="3">
    <mergeCell ref="A1:U1"/>
    <mergeCell ref="U3:U5"/>
    <mergeCell ref="A250:S25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2021-04-05T01:10:06Z</cp:lastPrinted>
  <dcterms:created xsi:type="dcterms:W3CDTF">2015-03-05T07:20:42Z</dcterms:created>
  <dcterms:modified xsi:type="dcterms:W3CDTF">2021-05-04T02:18:41Z</dcterms:modified>
</cp:coreProperties>
</file>