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700" yWindow="60" windowWidth="34020" windowHeight="11925"/>
  </bookViews>
  <sheets>
    <sheet name="수주통계" sheetId="3" r:id="rId1"/>
    <sheet name="분기" sheetId="5" r:id="rId2"/>
  </sheets>
  <definedNames>
    <definedName name="_xlnm.Print_Area" localSheetId="0">수주통계!$A$1:$U$269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58" i="5" l="1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B260" i="5"/>
  <c r="B259" i="5"/>
  <c r="B258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48" i="3"/>
  <c r="D248" i="3"/>
  <c r="E248" i="3"/>
  <c r="F248" i="3"/>
  <c r="G248" i="3"/>
  <c r="H248" i="3"/>
  <c r="I248" i="3"/>
  <c r="J248" i="3"/>
  <c r="K248" i="3"/>
  <c r="L248" i="3"/>
  <c r="M248" i="3"/>
  <c r="N248" i="3"/>
  <c r="O248" i="3"/>
  <c r="P248" i="3"/>
  <c r="Q248" i="3"/>
  <c r="R248" i="3"/>
  <c r="S248" i="3"/>
  <c r="T248" i="3"/>
  <c r="U248" i="3"/>
  <c r="C249" i="3"/>
  <c r="D249" i="3"/>
  <c r="E249" i="3"/>
  <c r="F249" i="3"/>
  <c r="G249" i="3"/>
  <c r="H249" i="3"/>
  <c r="I249" i="3"/>
  <c r="J249" i="3"/>
  <c r="K249" i="3"/>
  <c r="L249" i="3"/>
  <c r="M249" i="3"/>
  <c r="N249" i="3"/>
  <c r="O249" i="3"/>
  <c r="P249" i="3"/>
  <c r="Q249" i="3"/>
  <c r="R249" i="3"/>
  <c r="S249" i="3"/>
  <c r="T249" i="3"/>
  <c r="U249" i="3"/>
  <c r="C250" i="3"/>
  <c r="D250" i="3"/>
  <c r="E250" i="3"/>
  <c r="F250" i="3"/>
  <c r="G250" i="3"/>
  <c r="H250" i="3"/>
  <c r="I250" i="3"/>
  <c r="J250" i="3"/>
  <c r="K250" i="3"/>
  <c r="L250" i="3"/>
  <c r="M250" i="3"/>
  <c r="N250" i="3"/>
  <c r="O250" i="3"/>
  <c r="P250" i="3"/>
  <c r="Q250" i="3"/>
  <c r="R250" i="3"/>
  <c r="S250" i="3"/>
  <c r="T250" i="3"/>
  <c r="U250" i="3"/>
  <c r="B250" i="3"/>
  <c r="B249" i="3"/>
  <c r="B248" i="3"/>
  <c r="Q240" i="3"/>
  <c r="R240" i="3"/>
  <c r="S240" i="3"/>
  <c r="Q241" i="3"/>
  <c r="R241" i="3"/>
  <c r="S241" i="3"/>
  <c r="Q242" i="3"/>
  <c r="R242" i="3"/>
  <c r="S242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C241" i="3"/>
  <c r="D241" i="3"/>
  <c r="E241" i="3"/>
  <c r="F241" i="3"/>
  <c r="G241" i="3"/>
  <c r="H241" i="3"/>
  <c r="I241" i="3"/>
  <c r="J241" i="3"/>
  <c r="K241" i="3"/>
  <c r="L241" i="3"/>
  <c r="M241" i="3"/>
  <c r="N241" i="3"/>
  <c r="O241" i="3"/>
  <c r="P241" i="3"/>
  <c r="C242" i="3"/>
  <c r="D242" i="3"/>
  <c r="E242" i="3"/>
  <c r="F242" i="3"/>
  <c r="G242" i="3"/>
  <c r="H242" i="3"/>
  <c r="I242" i="3"/>
  <c r="J242" i="3"/>
  <c r="K242" i="3"/>
  <c r="L242" i="3"/>
  <c r="M242" i="3"/>
  <c r="N242" i="3"/>
  <c r="O242" i="3"/>
  <c r="P242" i="3"/>
  <c r="B242" i="3"/>
  <c r="B241" i="3"/>
  <c r="B240" i="3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T240" i="3"/>
  <c r="U240" i="3"/>
  <c r="T241" i="3"/>
  <c r="U241" i="3"/>
  <c r="T242" i="3"/>
  <c r="U242" i="3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52" i="3" l="1"/>
  <c r="I253" i="3" l="1"/>
  <c r="C252" i="3"/>
  <c r="D252" i="3"/>
  <c r="E252" i="3"/>
  <c r="F252" i="3"/>
  <c r="G252" i="3"/>
  <c r="H252" i="3"/>
  <c r="I252" i="3"/>
  <c r="J252" i="3"/>
  <c r="K252" i="3"/>
  <c r="L252" i="3"/>
  <c r="M252" i="3"/>
  <c r="N252" i="3"/>
  <c r="P252" i="3"/>
  <c r="Q252" i="3"/>
  <c r="R252" i="3"/>
  <c r="S252" i="3"/>
  <c r="G253" i="3"/>
  <c r="H253" i="3"/>
  <c r="M253" i="3"/>
  <c r="N253" i="3"/>
  <c r="L253" i="3" l="1"/>
  <c r="F253" i="3"/>
  <c r="K253" i="3"/>
  <c r="E253" i="3"/>
  <c r="O252" i="3"/>
  <c r="J253" i="3"/>
  <c r="D253" i="3"/>
  <c r="C253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69" i="5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U268" i="5"/>
  <c r="T268" i="5"/>
  <c r="U266" i="5"/>
  <c r="T266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67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67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68" i="5" s="1"/>
  <c r="R179" i="5"/>
  <c r="R268" i="5" s="1"/>
  <c r="Q179" i="5"/>
  <c r="Q268" i="5" s="1"/>
  <c r="P179" i="5"/>
  <c r="P268" i="5" s="1"/>
  <c r="O179" i="5"/>
  <c r="O268" i="5" s="1"/>
  <c r="N179" i="5"/>
  <c r="M179" i="5"/>
  <c r="M268" i="5" s="1"/>
  <c r="L179" i="5"/>
  <c r="L268" i="5" s="1"/>
  <c r="K179" i="5"/>
  <c r="K268" i="5" s="1"/>
  <c r="J179" i="5"/>
  <c r="J268" i="5" s="1"/>
  <c r="I179" i="5"/>
  <c r="I268" i="5" s="1"/>
  <c r="H179" i="5"/>
  <c r="G179" i="5"/>
  <c r="G268" i="5" s="1"/>
  <c r="F179" i="5"/>
  <c r="F268" i="5" s="1"/>
  <c r="E179" i="5"/>
  <c r="E268" i="5" s="1"/>
  <c r="D179" i="5"/>
  <c r="D268" i="5" s="1"/>
  <c r="C179" i="5"/>
  <c r="C268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67" i="5" s="1"/>
  <c r="G267" i="5"/>
  <c r="G284" i="5" s="1"/>
  <c r="M267" i="5"/>
  <c r="M284" i="5" s="1"/>
  <c r="H266" i="5"/>
  <c r="N266" i="5"/>
  <c r="N279" i="5" s="1"/>
  <c r="H267" i="5"/>
  <c r="N267" i="5"/>
  <c r="I266" i="5"/>
  <c r="I277" i="5" s="1"/>
  <c r="O266" i="5"/>
  <c r="O282" i="5" s="1"/>
  <c r="P266" i="5"/>
  <c r="P277" i="5" s="1"/>
  <c r="E266" i="5"/>
  <c r="E279" i="5" s="1"/>
  <c r="K266" i="5"/>
  <c r="K278" i="5" s="1"/>
  <c r="Q266" i="5"/>
  <c r="Q279" i="5" s="1"/>
  <c r="D266" i="5"/>
  <c r="D277" i="5" s="1"/>
  <c r="E267" i="5"/>
  <c r="E270" i="5" s="1"/>
  <c r="K267" i="5"/>
  <c r="K284" i="5" s="1"/>
  <c r="F266" i="5"/>
  <c r="F281" i="5" s="1"/>
  <c r="L266" i="5"/>
  <c r="L277" i="5" s="1"/>
  <c r="R266" i="5"/>
  <c r="R282" i="5" s="1"/>
  <c r="J266" i="5"/>
  <c r="J282" i="5" s="1"/>
  <c r="F267" i="5"/>
  <c r="F284" i="5" s="1"/>
  <c r="F285" i="5" s="1"/>
  <c r="L267" i="5"/>
  <c r="L284" i="5" s="1"/>
  <c r="G266" i="5"/>
  <c r="G281" i="5" s="1"/>
  <c r="M266" i="5"/>
  <c r="M281" i="5" s="1"/>
  <c r="S266" i="5"/>
  <c r="S278" i="5" s="1"/>
  <c r="Q192" i="5"/>
  <c r="E192" i="5"/>
  <c r="B192" i="5"/>
  <c r="N192" i="5"/>
  <c r="R267" i="5"/>
  <c r="S267" i="5"/>
  <c r="B209" i="5"/>
  <c r="G209" i="5"/>
  <c r="W217" i="5"/>
  <c r="C266" i="5"/>
  <c r="C276" i="5" s="1"/>
  <c r="W213" i="5"/>
  <c r="Q267" i="5"/>
  <c r="H192" i="5"/>
  <c r="M209" i="5"/>
  <c r="R123" i="5"/>
  <c r="P123" i="5"/>
  <c r="Q209" i="5"/>
  <c r="E209" i="5"/>
  <c r="K209" i="5"/>
  <c r="T271" i="5"/>
  <c r="C209" i="5"/>
  <c r="I209" i="5"/>
  <c r="U271" i="5"/>
  <c r="B123" i="5"/>
  <c r="U123" i="5" s="1"/>
  <c r="Q284" i="5"/>
  <c r="D209" i="5"/>
  <c r="J209" i="5"/>
  <c r="P209" i="5"/>
  <c r="O123" i="5"/>
  <c r="S123" i="5"/>
  <c r="G282" i="5"/>
  <c r="G280" i="5"/>
  <c r="G276" i="5"/>
  <c r="G274" i="5"/>
  <c r="G277" i="5"/>
  <c r="G275" i="5"/>
  <c r="G270" i="5"/>
  <c r="M282" i="5"/>
  <c r="M275" i="5"/>
  <c r="M274" i="5"/>
  <c r="S280" i="5"/>
  <c r="I280" i="5"/>
  <c r="I276" i="5"/>
  <c r="I274" i="5"/>
  <c r="S209" i="5"/>
  <c r="U121" i="5"/>
  <c r="M192" i="5"/>
  <c r="G192" i="5"/>
  <c r="S192" i="5"/>
  <c r="D279" i="5"/>
  <c r="D278" i="5"/>
  <c r="D271" i="5"/>
  <c r="J278" i="5"/>
  <c r="J271" i="5"/>
  <c r="P279" i="5"/>
  <c r="P272" i="5"/>
  <c r="C267" i="5"/>
  <c r="C284" i="5" s="1"/>
  <c r="O267" i="5"/>
  <c r="O284" i="5" s="1"/>
  <c r="U270" i="5"/>
  <c r="E272" i="5"/>
  <c r="Q272" i="5"/>
  <c r="E277" i="5"/>
  <c r="Q277" i="5"/>
  <c r="F282" i="5"/>
  <c r="F280" i="5"/>
  <c r="F278" i="5"/>
  <c r="F277" i="5"/>
  <c r="F274" i="5"/>
  <c r="F272" i="5"/>
  <c r="R278" i="5"/>
  <c r="K281" i="5"/>
  <c r="I192" i="5"/>
  <c r="O200" i="5"/>
  <c r="O209" i="5" s="1"/>
  <c r="L279" i="5"/>
  <c r="L274" i="5"/>
  <c r="E281" i="5"/>
  <c r="S284" i="5"/>
  <c r="E271" i="5"/>
  <c r="I267" i="5"/>
  <c r="I284" i="5" s="1"/>
  <c r="E274" i="5"/>
  <c r="K275" i="5"/>
  <c r="E278" i="5"/>
  <c r="K279" i="5"/>
  <c r="Q123" i="5"/>
  <c r="C192" i="5"/>
  <c r="O192" i="5"/>
  <c r="H279" i="5"/>
  <c r="H272" i="5"/>
  <c r="N282" i="5"/>
  <c r="N280" i="5"/>
  <c r="N278" i="5"/>
  <c r="N276" i="5"/>
  <c r="N275" i="5"/>
  <c r="D192" i="5"/>
  <c r="J192" i="5"/>
  <c r="P192" i="5"/>
  <c r="F209" i="5"/>
  <c r="L209" i="5"/>
  <c r="R209" i="5"/>
  <c r="D267" i="5"/>
  <c r="D284" i="5" s="1"/>
  <c r="J267" i="5"/>
  <c r="J284" i="5" s="1"/>
  <c r="P267" i="5"/>
  <c r="P284" i="5" s="1"/>
  <c r="B268" i="5"/>
  <c r="H268" i="5"/>
  <c r="H271" i="5" s="1"/>
  <c r="N268" i="5"/>
  <c r="F192" i="5"/>
  <c r="L192" i="5"/>
  <c r="R192" i="5"/>
  <c r="H209" i="5"/>
  <c r="N209" i="5"/>
  <c r="T270" i="5"/>
  <c r="L271" i="5" l="1"/>
  <c r="L280" i="5"/>
  <c r="K276" i="5"/>
  <c r="K271" i="5"/>
  <c r="M276" i="5"/>
  <c r="N271" i="5"/>
  <c r="N274" i="5"/>
  <c r="N281" i="5"/>
  <c r="K272" i="5"/>
  <c r="L272" i="5"/>
  <c r="L281" i="5"/>
  <c r="F271" i="5"/>
  <c r="F279" i="5"/>
  <c r="E275" i="5"/>
  <c r="D272" i="5"/>
  <c r="I279" i="5"/>
  <c r="M272" i="5"/>
  <c r="G272" i="5"/>
  <c r="G278" i="5"/>
  <c r="L275" i="5"/>
  <c r="M277" i="5"/>
  <c r="N277" i="5"/>
  <c r="E276" i="5"/>
  <c r="L278" i="5"/>
  <c r="K280" i="5"/>
  <c r="F276" i="5"/>
  <c r="J277" i="5"/>
  <c r="O274" i="5"/>
  <c r="M271" i="5"/>
  <c r="M279" i="5"/>
  <c r="G271" i="5"/>
  <c r="N270" i="5"/>
  <c r="M285" i="5"/>
  <c r="G285" i="5"/>
  <c r="K270" i="5"/>
  <c r="J272" i="5"/>
  <c r="D274" i="5"/>
  <c r="O275" i="5"/>
  <c r="F270" i="5"/>
  <c r="O272" i="5"/>
  <c r="O276" i="5"/>
  <c r="J285" i="5"/>
  <c r="J279" i="5"/>
  <c r="D280" i="5"/>
  <c r="O278" i="5"/>
  <c r="I278" i="5"/>
  <c r="I271" i="5"/>
  <c r="D285" i="5"/>
  <c r="Q280" i="5"/>
  <c r="O285" i="5"/>
  <c r="J274" i="5"/>
  <c r="J280" i="5"/>
  <c r="D275" i="5"/>
  <c r="D281" i="5"/>
  <c r="O277" i="5"/>
  <c r="O280" i="5"/>
  <c r="I272" i="5"/>
  <c r="I281" i="5"/>
  <c r="E284" i="5"/>
  <c r="E285" i="5" s="1"/>
  <c r="R270" i="5"/>
  <c r="K277" i="5"/>
  <c r="I285" i="5"/>
  <c r="L276" i="5"/>
  <c r="L282" i="5"/>
  <c r="K282" i="5"/>
  <c r="J275" i="5"/>
  <c r="J281" i="5"/>
  <c r="D276" i="5"/>
  <c r="D282" i="5"/>
  <c r="O279" i="5"/>
  <c r="O281" i="5"/>
  <c r="I275" i="5"/>
  <c r="I282" i="5"/>
  <c r="M278" i="5"/>
  <c r="M280" i="5"/>
  <c r="N272" i="5"/>
  <c r="Q276" i="5"/>
  <c r="E280" i="5"/>
  <c r="E282" i="5"/>
  <c r="R271" i="5"/>
  <c r="F275" i="5"/>
  <c r="K274" i="5"/>
  <c r="J276" i="5"/>
  <c r="O271" i="5"/>
  <c r="S277" i="5"/>
  <c r="M270" i="5"/>
  <c r="G279" i="5"/>
  <c r="L285" i="5"/>
  <c r="K285" i="5"/>
  <c r="H270" i="5"/>
  <c r="R272" i="5"/>
  <c r="P274" i="5"/>
  <c r="H276" i="5"/>
  <c r="P282" i="5"/>
  <c r="Q270" i="5"/>
  <c r="H278" i="5"/>
  <c r="L270" i="5"/>
  <c r="R277" i="5"/>
  <c r="P271" i="5"/>
  <c r="P278" i="5"/>
  <c r="S275" i="5"/>
  <c r="S279" i="5"/>
  <c r="H274" i="5"/>
  <c r="Q281" i="5"/>
  <c r="R279" i="5"/>
  <c r="S271" i="5"/>
  <c r="S281" i="5"/>
  <c r="P285" i="5"/>
  <c r="H275" i="5"/>
  <c r="H281" i="5"/>
  <c r="Q271" i="5"/>
  <c r="Q282" i="5"/>
  <c r="R274" i="5"/>
  <c r="R280" i="5"/>
  <c r="P275" i="5"/>
  <c r="P281" i="5"/>
  <c r="C278" i="5"/>
  <c r="S274" i="5"/>
  <c r="S282" i="5"/>
  <c r="Q285" i="5"/>
  <c r="Q278" i="5"/>
  <c r="R281" i="5"/>
  <c r="P276" i="5"/>
  <c r="S270" i="5"/>
  <c r="S276" i="5"/>
  <c r="H280" i="5"/>
  <c r="P280" i="5"/>
  <c r="H282" i="5"/>
  <c r="Q274" i="5"/>
  <c r="R275" i="5"/>
  <c r="Q275" i="5"/>
  <c r="H277" i="5"/>
  <c r="S285" i="5"/>
  <c r="R276" i="5"/>
  <c r="S272" i="5"/>
  <c r="C277" i="5"/>
  <c r="C279" i="5"/>
  <c r="C281" i="5"/>
  <c r="R284" i="5"/>
  <c r="R285" i="5" s="1"/>
  <c r="C271" i="5"/>
  <c r="C282" i="5"/>
  <c r="C280" i="5"/>
  <c r="C272" i="5"/>
  <c r="C274" i="5"/>
  <c r="C285" i="5"/>
  <c r="C275" i="5"/>
  <c r="N284" i="5"/>
  <c r="N285" i="5" s="1"/>
  <c r="O270" i="5"/>
  <c r="B284" i="5"/>
  <c r="H284" i="5"/>
  <c r="H285" i="5" s="1"/>
  <c r="I270" i="5"/>
  <c r="D270" i="5"/>
  <c r="P270" i="5"/>
  <c r="C270" i="5"/>
  <c r="J270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53" i="3"/>
  <c r="R201" i="3"/>
  <c r="R253" i="3"/>
  <c r="S201" i="3"/>
  <c r="S253" i="3"/>
  <c r="P201" i="3"/>
  <c r="P253" i="3"/>
  <c r="Q201" i="3"/>
  <c r="Q253" i="3"/>
  <c r="U194" i="3"/>
  <c r="B194" i="3"/>
  <c r="B201" i="3" l="1"/>
  <c r="B253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66" i="5" l="1"/>
  <c r="C175" i="3"/>
  <c r="C251" i="3"/>
  <c r="B281" i="5" l="1"/>
  <c r="B275" i="5"/>
  <c r="B280" i="5"/>
  <c r="B274" i="5"/>
  <c r="B279" i="5"/>
  <c r="B272" i="5"/>
  <c r="B278" i="5"/>
  <c r="B270" i="5"/>
  <c r="B277" i="5"/>
  <c r="B282" i="5"/>
  <c r="B276" i="5"/>
  <c r="B271" i="5"/>
  <c r="B285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51" i="3" l="1"/>
  <c r="S254" i="3" s="1"/>
  <c r="R251" i="3"/>
  <c r="R254" i="3" s="1"/>
  <c r="Q251" i="3"/>
  <c r="Q254" i="3" s="1"/>
  <c r="P251" i="3"/>
  <c r="P254" i="3" s="1"/>
  <c r="O251" i="3"/>
  <c r="O254" i="3" s="1"/>
  <c r="N251" i="3"/>
  <c r="N254" i="3" s="1"/>
  <c r="M251" i="3"/>
  <c r="M254" i="3" s="1"/>
  <c r="L251" i="3"/>
  <c r="L254" i="3" s="1"/>
  <c r="K251" i="3"/>
  <c r="K254" i="3" s="1"/>
  <c r="J251" i="3"/>
  <c r="J254" i="3" s="1"/>
  <c r="I251" i="3"/>
  <c r="I254" i="3" s="1"/>
  <c r="H251" i="3"/>
  <c r="H254" i="3" s="1"/>
  <c r="G251" i="3"/>
  <c r="G254" i="3" s="1"/>
  <c r="F251" i="3"/>
  <c r="F254" i="3" s="1"/>
  <c r="E251" i="3"/>
  <c r="E254" i="3" s="1"/>
  <c r="D251" i="3"/>
  <c r="D254" i="3" s="1"/>
  <c r="C254" i="3"/>
  <c r="B251" i="3"/>
  <c r="B254" i="3" s="1"/>
  <c r="S264" i="3" l="1"/>
  <c r="R264" i="3"/>
  <c r="Q264" i="3"/>
  <c r="P264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B266" i="3" l="1"/>
  <c r="B267" i="3" s="1"/>
  <c r="D266" i="3"/>
  <c r="D267" i="3" s="1"/>
  <c r="F266" i="3"/>
  <c r="F267" i="3" s="1"/>
  <c r="H266" i="3"/>
  <c r="H267" i="3" s="1"/>
  <c r="J266" i="3"/>
  <c r="J267" i="3" s="1"/>
  <c r="L266" i="3"/>
  <c r="L267" i="3" s="1"/>
  <c r="N266" i="3"/>
  <c r="N267" i="3" s="1"/>
  <c r="P266" i="3"/>
  <c r="P267" i="3" s="1"/>
  <c r="R266" i="3"/>
  <c r="R267" i="3" s="1"/>
  <c r="E260" i="3"/>
  <c r="E263" i="3"/>
  <c r="E262" i="3"/>
  <c r="E261" i="3"/>
  <c r="E259" i="3"/>
  <c r="E258" i="3"/>
  <c r="E257" i="3"/>
  <c r="E256" i="3"/>
  <c r="G260" i="3"/>
  <c r="G263" i="3"/>
  <c r="G262" i="3"/>
  <c r="G261" i="3"/>
  <c r="G259" i="3"/>
  <c r="G258" i="3"/>
  <c r="G257" i="3"/>
  <c r="G256" i="3"/>
  <c r="K260" i="3"/>
  <c r="K263" i="3"/>
  <c r="K262" i="3"/>
  <c r="K261" i="3"/>
  <c r="K259" i="3"/>
  <c r="K258" i="3"/>
  <c r="K257" i="3"/>
  <c r="K256" i="3"/>
  <c r="M260" i="3"/>
  <c r="M263" i="3"/>
  <c r="M262" i="3"/>
  <c r="M261" i="3"/>
  <c r="M259" i="3"/>
  <c r="M258" i="3"/>
  <c r="M257" i="3"/>
  <c r="M256" i="3"/>
  <c r="Q260" i="3"/>
  <c r="Q263" i="3"/>
  <c r="Q262" i="3"/>
  <c r="Q261" i="3"/>
  <c r="Q259" i="3"/>
  <c r="Q258" i="3"/>
  <c r="Q257" i="3"/>
  <c r="Q256" i="3"/>
  <c r="S260" i="3"/>
  <c r="S263" i="3"/>
  <c r="S262" i="3"/>
  <c r="S261" i="3"/>
  <c r="S259" i="3"/>
  <c r="S258" i="3"/>
  <c r="S257" i="3"/>
  <c r="S256" i="3"/>
  <c r="B260" i="3"/>
  <c r="B263" i="3"/>
  <c r="B262" i="3"/>
  <c r="B261" i="3"/>
  <c r="B259" i="3"/>
  <c r="B258" i="3"/>
  <c r="B257" i="3"/>
  <c r="B256" i="3"/>
  <c r="D260" i="3"/>
  <c r="D263" i="3"/>
  <c r="D262" i="3"/>
  <c r="D261" i="3"/>
  <c r="D259" i="3"/>
  <c r="D258" i="3"/>
  <c r="D257" i="3"/>
  <c r="D256" i="3"/>
  <c r="F260" i="3"/>
  <c r="F263" i="3"/>
  <c r="F262" i="3"/>
  <c r="F261" i="3"/>
  <c r="F259" i="3"/>
  <c r="F258" i="3"/>
  <c r="F257" i="3"/>
  <c r="F256" i="3"/>
  <c r="H260" i="3"/>
  <c r="H263" i="3"/>
  <c r="H262" i="3"/>
  <c r="H261" i="3"/>
  <c r="H259" i="3"/>
  <c r="H258" i="3"/>
  <c r="H257" i="3"/>
  <c r="H256" i="3"/>
  <c r="J260" i="3"/>
  <c r="J263" i="3"/>
  <c r="J262" i="3"/>
  <c r="J261" i="3"/>
  <c r="J259" i="3"/>
  <c r="J258" i="3"/>
  <c r="J257" i="3"/>
  <c r="J256" i="3"/>
  <c r="L260" i="3"/>
  <c r="L263" i="3"/>
  <c r="L262" i="3"/>
  <c r="L261" i="3"/>
  <c r="L259" i="3"/>
  <c r="L258" i="3"/>
  <c r="L257" i="3"/>
  <c r="L256" i="3"/>
  <c r="N260" i="3"/>
  <c r="N263" i="3"/>
  <c r="N262" i="3"/>
  <c r="N261" i="3"/>
  <c r="N259" i="3"/>
  <c r="N258" i="3"/>
  <c r="N257" i="3"/>
  <c r="N256" i="3"/>
  <c r="P260" i="3"/>
  <c r="P263" i="3"/>
  <c r="P262" i="3"/>
  <c r="P261" i="3"/>
  <c r="P259" i="3"/>
  <c r="P258" i="3"/>
  <c r="P257" i="3"/>
  <c r="P256" i="3"/>
  <c r="R260" i="3"/>
  <c r="R263" i="3"/>
  <c r="R262" i="3"/>
  <c r="R261" i="3"/>
  <c r="R259" i="3"/>
  <c r="R258" i="3"/>
  <c r="R257" i="3"/>
  <c r="R256" i="3"/>
  <c r="C266" i="3"/>
  <c r="C267" i="3" s="1"/>
  <c r="E266" i="3"/>
  <c r="E267" i="3" s="1"/>
  <c r="G266" i="3"/>
  <c r="G267" i="3" s="1"/>
  <c r="I266" i="3"/>
  <c r="I267" i="3" s="1"/>
  <c r="K266" i="3"/>
  <c r="K267" i="3" s="1"/>
  <c r="M266" i="3"/>
  <c r="M267" i="3" s="1"/>
  <c r="O266" i="3"/>
  <c r="O267" i="3" s="1"/>
  <c r="Q266" i="3"/>
  <c r="Q267" i="3" s="1"/>
  <c r="S266" i="3"/>
  <c r="S267" i="3" s="1"/>
  <c r="C260" i="3"/>
  <c r="C263" i="3"/>
  <c r="C262" i="3"/>
  <c r="C261" i="3"/>
  <c r="C259" i="3"/>
  <c r="C258" i="3"/>
  <c r="C257" i="3"/>
  <c r="C256" i="3"/>
  <c r="I260" i="3"/>
  <c r="I263" i="3"/>
  <c r="I262" i="3"/>
  <c r="I261" i="3"/>
  <c r="I259" i="3"/>
  <c r="I258" i="3"/>
  <c r="I257" i="3"/>
  <c r="I256" i="3"/>
  <c r="O260" i="3"/>
  <c r="O263" i="3"/>
  <c r="O262" i="3"/>
  <c r="O261" i="3"/>
  <c r="O259" i="3"/>
  <c r="O258" i="3"/>
  <c r="O257" i="3"/>
  <c r="O256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52" i="3" l="1"/>
  <c r="T25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3" i="3" l="1"/>
  <c r="U252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<sst xmlns="http://schemas.openxmlformats.org/spreadsheetml/2006/main" count="682" uniqueCount="341">
  <si>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</si>
  <si>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</si>
  <si>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</si>
  <si>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</si>
  <si>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</si>
  <si>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</si>
  <si>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</si>
  <si>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</si>
  <si>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</si>
  <si>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</si>
  <si>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</si>
  <si>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</si>
  <si>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</si>
  <si>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</si>
  <si>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</si>
  <si>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</si>
  <si>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</si>
  <si>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</si>
  <si>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</si>
  <si>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</si>
  <si>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</si>
  <si>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</si>
  <si>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</si>
  <si>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</si>
  <si>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</si>
  <si>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</si>
  <si>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</si>
  <si>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</si>
  <si>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</si>
  <si>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</si>
  <si>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</si>
  <si>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</si>
  <si>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</si>
  <si>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</si>
  <si>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</si>
  <si>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</si>
  <si>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</si>
  <si>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</si>
  <si>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</si>
  <si>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</si>
  <si>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</si>
  <si>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</si>
  <si>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</si>
  <si>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</si>
  <si>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</si>
  <si>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</si>
  <si>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</si>
  <si>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</si>
  <si>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</si>
  <si>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</si>
  <si>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</si>
  <si>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</si>
  <si>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</si>
  <si>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</si>
  <si>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</si>
  <si>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</si>
  <si>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</si>
  <si>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</si>
  <si>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</si>
  <si>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</si>
  <si>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</si>
  <si>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</si>
  <si>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</si>
  <si>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</si>
  <si>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</si>
  <si>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</si>
  <si>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</si>
  <si>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</si>
  <si>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</si>
  <si>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</si>
  <si>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</si>
  <si>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</si>
  <si>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</si>
  <si>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</si>
  <si>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</si>
  <si>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</si>
  <si>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</si>
  <si>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</si>
  <si>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</si>
  <si>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</si>
  <si>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</si>
  <si>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</si>
  <si>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</si>
  <si>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</si>
  <si>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</si>
  <si>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</si>
  <si>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</si>
  <si>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</si>
  <si>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</si>
  <si>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</si>
  <si>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</si>
  <si>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</si>
  <si>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</si>
  <si>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</si>
  <si>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</si>
  <si>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</si>
  <si>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</si>
  <si>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</si>
  <si>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</si>
  <si>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</si>
  <si>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</si>
  <si>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</si>
  <si>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</si>
  <si>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</si>
  <si>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</si>
  <si>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</si>
  <si>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</si>
  <si>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</si>
  <si>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</si>
  <si>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</si>
  <si>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</si>
  <si>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</si>
  <si>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</si>
  <si>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</si>
  <si>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</si>
  <si>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</si>
  <si>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</si>
  <si>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</si>
  <si>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</si>
  <si>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</si>
  <si>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</si>
  <si>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</si>
  <si>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</si>
  <si>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</si>
  <si>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</si>
  <si>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</si>
  <si>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</si>
  <si>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</si>
  <si>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</si>
  <si>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</si>
  <si>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</si>
  <si>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</si>
  <si>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</si>
  <si>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</si>
  <si>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</si>
  <si>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</si>
  <si>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</si>
  <si>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</si>
  <si>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</si>
  <si>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</si>
  <si>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</si>
  <si>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</si>
  <si>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</si>
  <si>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</si>
  <si>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</si>
  <si>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</si>
  <si>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</si>
  <si>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</si>
  <si>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</si>
  <si>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</si>
  <si>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</si>
  <si>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</si>
  <si>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</si>
  <si>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</si>
  <si>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</si>
  <si>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</si>
  <si>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</si>
  <si>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</si>
  <si>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</si>
  <si>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</si>
  <si>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</si>
  <si>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</si>
  <si>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</si>
  <si>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</si>
  <si>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</si>
  <si>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</si>
  <si>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</si>
  <si>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</si>
  <si>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</si>
  <si>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</si>
  <si>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</si>
  <si>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</si>
  <si>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</si>
  <si>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</si>
  <si>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</si>
  <si>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</si>
  <si>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</si>
  <si>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</si>
  <si>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</si>
  <si>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</si>
  <si>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</si>
  <si>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</si>
  <si>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</si>
  <si>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</si>
  <si>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</si>
  <si>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</si>
  <si>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</si>
  <si>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</si>
  <si>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</si>
  <si>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</si>
  <si>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</si>
  <si>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</si>
  <si>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</si>
  <si>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</si>
  <si>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</si>
  <si>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</si>
  <si>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</si>
  <si>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</si>
  <si>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</si>
  <si>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</si>
  <si>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</si>
  <si>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</si>
  <si>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</si>
  <si>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</si>
  <si>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</si>
  <si>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</si>
  <si>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</si>
  <si>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</si>
  <si>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</si>
  <si>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</si>
  <si>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</si>
  <si>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</si>
  <si>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</si>
  <si>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</si>
  <si>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</si>
  <si>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</si>
  <si>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</si>
  <si>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</si>
  <si>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</si>
  <si>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</si>
  <si>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</si>
  <si>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</si>
  <si>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</si>
  <si>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</si>
  <si>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</si>
  <si>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</si>
  <si>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</si>
  <si>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</si>
  <si>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</si>
  <si>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</si>
  <si>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</si>
  <si>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</si>
  <si>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</si>
  <si>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</si>
  <si>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</si>
  <si>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</si>
  <si>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</si>
  <si>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</si>
  <si>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</si>
  <si>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</si>
  <si>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</si>
  <si>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</si>
  <si>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</si>
  <si>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</si>
  <si>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</si>
  <si>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</si>
  <si>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</si>
  <si>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</si>
  <si>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</si>
  <si>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</si>
  <si>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</si>
  <si>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</si>
  <si>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</si>
  <si>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</si>
  <si>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</si>
  <si>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</si>
  <si>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</si>
  <si>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</si>
  <si>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</si>
  <si>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</si>
  <si>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</si>
  <si>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</si>
  <si>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</si>
  <si>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</si>
  <si>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</si>
  <si>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</si>
  <si>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</si>
  <si>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</si>
  <si>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</si>
  <si>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</si>
  <si>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</si>
  <si>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</si>
  <si>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</si>
  <si>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</si>
  <si>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</si>
  <si>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</si>
  <si>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</si>
  <si>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</si>
  <si>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</si>
  <si>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</si>
  <si>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</si>
  <si>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</si>
  <si>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</si>
  <si>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</si>
  <si>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</si>
  <si>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</si>
  <si>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</si>
  <si>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</si>
  <si>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</si>
  <si>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</si>
  <si>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</si>
  <si>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</si>
  <si>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</si>
  <si>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</si>
  <si>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</si>
  <si>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</si>
  <si>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</si>
  <si>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</si>
  <si>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</si>
  <si>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</si>
  <si>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</si>
  <si>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</si>
  <si>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</si>
  <si>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</si>
  <si>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</si>
  <si>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</si>
  <si>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</si>
  <si>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</si>
  <si>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</si>
  <si>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</si>
  <si>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</si>
  <si>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</si>
  <si>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</si>
  <si>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</si>
  <si>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</si>
  <si>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</si>
  <si>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</si>
  <si>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</si>
  <si>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</si>
  <si>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</si>
  <si>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</si>
  <si>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</si>
  <si>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</si>
  <si>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</si>
  <si>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</si>
  <si>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</si>
  <si>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</si>
  <si>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</si>
  <si>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</si>
  <si>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</si>
  <si>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</si>
  <si>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</si>
  <si>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2021년 12월 건설수주액분석</t>
    <phoneticPr fontId="13" type="noConversion"/>
  </si>
  <si>
    <t>2021. 12</t>
  </si>
  <si>
    <t>연도별 12월 누계수주액 분석</t>
    <phoneticPr fontId="13" type="noConversion"/>
  </si>
  <si>
    <t>21.12월누적</t>
    <phoneticPr fontId="12" type="noConversion"/>
  </si>
  <si>
    <t>20.12월 누적</t>
    <phoneticPr fontId="12" type="noConversion"/>
  </si>
  <si>
    <t>19.12월 누적</t>
    <phoneticPr fontId="12" type="noConversion"/>
  </si>
  <si>
    <t>2021년 4분기 건설수주액분석</t>
    <phoneticPr fontId="13" type="noConversion"/>
  </si>
  <si>
    <t>2021. 10</t>
    <phoneticPr fontId="12" type="noConversion"/>
  </si>
  <si>
    <t>2021.4분기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</si>
</sst>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8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8" fontId="7" fillId="11" borderId="68" xfId="5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178" fontId="17" fillId="11" borderId="68" xfId="5" applyNumberFormat="1" applyFont="1" applyFill="1" applyBorder="1" applyAlignment="1">
      <alignment horizontal="right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9"/>
  <sheetViews>
    <sheetView tabSelected="1" zoomScale="115" zoomScaleNormal="115" zoomScaleSheetLayoutView="70" workbookViewId="0">
      <pane ySplit="5" topLeftCell="A228" activePane="bottomLeft" state="frozen"/>
      <selection pane="bottomLeft" activeCell="D231" sqref="D231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11" t="s">
        <v>332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8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9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10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X184" s="163"/>
    </row>
    <row r="185" spans="1:24" s="149" customFormat="1" ht="18" hidden="1" customHeight="1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X185" s="150"/>
    </row>
    <row r="186" spans="1:24" s="452" customFormat="1" ht="18" hidden="1" customHeight="1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X186" s="453"/>
    </row>
    <row r="187" spans="1:24" s="452" customFormat="1" ht="18" hidden="1" customHeight="1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X187" s="453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X199" s="163"/>
    </row>
    <row r="200" spans="1:24" s="149" customFormat="1" ht="18" hidden="1" customHeight="1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X200" s="150"/>
    </row>
    <row r="201" spans="1:24" s="354" customFormat="1" ht="18" customHeight="1" thickTop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X201" s="355"/>
    </row>
    <row r="202" spans="1:24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X202" s="163"/>
    </row>
    <row r="203" spans="1:24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X203" s="163"/>
    </row>
    <row r="204" spans="1:24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X204" s="163"/>
    </row>
    <row r="205" spans="1:24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377"/>
      <c r="X205" s="163"/>
    </row>
    <row r="206" spans="1:24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X206" s="163"/>
    </row>
    <row r="207" spans="1:24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X207" s="163"/>
    </row>
    <row r="208" spans="1:24" s="156" customFormat="1" ht="18" customHeight="1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X208" s="163"/>
    </row>
    <row r="209" spans="1:24" s="156" customFormat="1" ht="18" customHeight="1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X209" s="163"/>
    </row>
    <row r="210" spans="1:24" s="156" customFormat="1" ht="18" customHeight="1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X210" s="163"/>
    </row>
    <row r="211" spans="1:24" s="156" customFormat="1" ht="18" customHeight="1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X211" s="163"/>
    </row>
    <row r="212" spans="1:24" s="156" customFormat="1" ht="18" customHeight="1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X212" s="163"/>
    </row>
    <row r="213" spans="1:24" s="149" customFormat="1" ht="18" customHeight="1">
      <c r="A213" s="498" t="s">
        <v>288</v>
      </c>
      <c r="B213" s="446">
        <v>281276.93506546778</v>
      </c>
      <c r="C213" s="481">
        <v>133417.93</v>
      </c>
      <c r="D213" s="481">
        <v>72482.52</v>
      </c>
      <c r="E213" s="481">
        <v>1948.29</v>
      </c>
      <c r="F213" s="481">
        <v>60935.41</v>
      </c>
      <c r="G213" s="481">
        <v>38120.589999999997</v>
      </c>
      <c r="H213" s="481">
        <v>22814.82</v>
      </c>
      <c r="I213" s="481">
        <v>147859.00506546779</v>
      </c>
      <c r="J213" s="481">
        <v>24108.657206381969</v>
      </c>
      <c r="K213" s="481">
        <v>13997.79</v>
      </c>
      <c r="L213" s="481">
        <v>123750.34785908581</v>
      </c>
      <c r="M213" s="481">
        <v>91021.763453225431</v>
      </c>
      <c r="N213" s="481">
        <v>32728.584405860369</v>
      </c>
      <c r="O213" s="481">
        <v>96591.177206381966</v>
      </c>
      <c r="P213" s="481">
        <v>15946.08</v>
      </c>
      <c r="Q213" s="481">
        <v>184685.7578590858</v>
      </c>
      <c r="R213" s="481">
        <v>129142.35345322544</v>
      </c>
      <c r="S213" s="482">
        <v>55543.404405860369</v>
      </c>
      <c r="T213" s="463"/>
      <c r="U213" s="446"/>
      <c r="X213" s="150"/>
    </row>
    <row r="214" spans="1:24" s="156" customFormat="1" ht="18" customHeight="1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X214" s="163"/>
    </row>
    <row r="215" spans="1:24" s="156" customFormat="1" ht="18" customHeight="1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X215" s="163"/>
    </row>
    <row r="216" spans="1:24" s="156" customFormat="1" ht="18" customHeight="1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X216" s="163"/>
    </row>
    <row r="217" spans="1:24" s="156" customFormat="1" ht="18" customHeight="1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X217" s="163"/>
    </row>
    <row r="218" spans="1:24" s="156" customFormat="1" ht="18" customHeight="1">
      <c r="A218" s="431" t="s">
        <v>299</v>
      </c>
      <c r="B218" s="159">
        <v>96269.756505826706</v>
      </c>
      <c r="C218" s="483">
        <v>24012.86</v>
      </c>
      <c r="D218" s="483">
        <v>15447.48</v>
      </c>
      <c r="E218" s="483">
        <v>1357.69</v>
      </c>
      <c r="F218" s="483">
        <v>8565.3799999999992</v>
      </c>
      <c r="G218" s="483">
        <v>2156.36</v>
      </c>
      <c r="H218" s="483">
        <v>6409.02</v>
      </c>
      <c r="I218" s="483">
        <v>72256.896505826706</v>
      </c>
      <c r="J218" s="483">
        <v>4197.1797522618936</v>
      </c>
      <c r="K218" s="483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377"/>
      <c r="X218" s="163"/>
    </row>
    <row r="219" spans="1:24" s="495" customFormat="1" ht="18" customHeight="1">
      <c r="A219" s="431" t="s">
        <v>300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X219" s="496"/>
    </row>
    <row r="220" spans="1:24" s="495" customFormat="1" ht="18" customHeight="1">
      <c r="A220" s="431" t="s">
        <v>301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X220" s="496"/>
    </row>
    <row r="221" spans="1:24" s="495" customFormat="1" ht="18" customHeight="1">
      <c r="A221" s="431" t="s">
        <v>303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X221" s="496"/>
    </row>
    <row r="222" spans="1:24" s="495" customFormat="1" ht="18" customHeight="1">
      <c r="A222" s="431" t="s">
        <v>304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X222" s="496"/>
    </row>
    <row r="223" spans="1:24" s="495" customFormat="1" ht="18" customHeight="1">
      <c r="A223" s="431" t="s">
        <v>305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X223" s="496"/>
    </row>
    <row r="224" spans="1:24" s="495" customFormat="1" ht="18" customHeight="1">
      <c r="A224" s="431" t="s">
        <v>307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X224" s="496"/>
    </row>
    <row r="225" spans="1:24" s="495" customFormat="1" ht="18" customHeight="1">
      <c r="A225" s="431" t="s">
        <v>308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294">
        <v>53584.726290728169</v>
      </c>
      <c r="T225" s="494"/>
      <c r="U225" s="490"/>
      <c r="X225" s="496"/>
    </row>
    <row r="226" spans="1:24" s="506" customFormat="1" ht="18" customHeight="1">
      <c r="A226" s="498" t="s">
        <v>309</v>
      </c>
      <c r="B226" s="502">
        <v>294856.85925903195</v>
      </c>
      <c r="C226" s="503">
        <v>121912.92</v>
      </c>
      <c r="D226" s="503">
        <v>63951.78</v>
      </c>
      <c r="E226" s="503">
        <v>1330.4570157974167</v>
      </c>
      <c r="F226" s="503">
        <v>57961.14</v>
      </c>
      <c r="G226" s="503">
        <v>37048.35</v>
      </c>
      <c r="H226" s="503">
        <v>20912.79</v>
      </c>
      <c r="I226" s="503">
        <v>172943.93925903193</v>
      </c>
      <c r="J226" s="503">
        <v>17057.511679258714</v>
      </c>
      <c r="K226" s="503">
        <v>6979.6470157974163</v>
      </c>
      <c r="L226" s="504">
        <v>155886.42757977324</v>
      </c>
      <c r="M226" s="504">
        <v>109314.34287869184</v>
      </c>
      <c r="N226" s="504">
        <v>46572.084701081403</v>
      </c>
      <c r="O226" s="504">
        <v>81009.29167925872</v>
      </c>
      <c r="P226" s="504">
        <v>8310.1040315948339</v>
      </c>
      <c r="Q226" s="504">
        <v>213847.56757977323</v>
      </c>
      <c r="R226" s="504">
        <v>146362.69287869183</v>
      </c>
      <c r="S226" s="513">
        <v>67484.874701081397</v>
      </c>
      <c r="T226" s="505"/>
      <c r="U226" s="502"/>
      <c r="X226" s="507"/>
    </row>
    <row r="227" spans="1:24" s="156" customFormat="1" ht="18" customHeight="1">
      <c r="A227" s="295" t="s">
        <v>314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X227" s="163"/>
    </row>
    <row r="228" spans="1:24" s="495" customFormat="1" ht="18" customHeight="1">
      <c r="A228" s="431" t="s">
        <v>311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3">
        <v>41541.773435027862</v>
      </c>
      <c r="T228" s="494"/>
      <c r="U228" s="490"/>
      <c r="X228" s="496"/>
    </row>
    <row r="229" spans="1:24" s="495" customFormat="1" ht="18" customHeight="1">
      <c r="A229" s="431" t="s">
        <v>313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3">
        <v>55207.501155259284</v>
      </c>
      <c r="T229" s="494"/>
      <c r="U229" s="490"/>
      <c r="X229" s="496"/>
    </row>
    <row r="230" spans="1:24" s="495" customFormat="1" ht="18" customHeight="1">
      <c r="A230" s="431" t="s">
        <v>315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3">
        <v>79561.705073447098</v>
      </c>
      <c r="T230" s="494"/>
      <c r="U230" s="490"/>
      <c r="X230" s="496"/>
    </row>
    <row r="231" spans="1:24" s="495" customFormat="1" ht="18" customHeight="1">
      <c r="A231" s="431" t="s">
        <v>320</v>
      </c>
      <c r="B231" s="490">
        <v>188476.63056902017</v>
      </c>
      <c r="C231" s="491">
        <v>41661.360000000001</v>
      </c>
      <c r="D231" s="491">
        <v>30435.81</v>
      </c>
      <c r="E231" s="491">
        <v>768.27</v>
      </c>
      <c r="F231" s="491">
        <v>11225.55</v>
      </c>
      <c r="G231" s="491">
        <v>2133.12</v>
      </c>
      <c r="H231" s="491">
        <v>9092.43</v>
      </c>
      <c r="I231" s="491">
        <v>146815.27056902018</v>
      </c>
      <c r="J231" s="491">
        <v>12378.165718701981</v>
      </c>
      <c r="K231" s="491">
        <v>3704.11</v>
      </c>
      <c r="L231" s="492">
        <v>134437.1048503182</v>
      </c>
      <c r="M231" s="492">
        <v>75959.94459491114</v>
      </c>
      <c r="N231" s="492">
        <v>58477.160255407071</v>
      </c>
      <c r="O231" s="492">
        <v>42813.975718701986</v>
      </c>
      <c r="P231" s="492">
        <v>4472.38</v>
      </c>
      <c r="Q231" s="492">
        <v>145662.65485031821</v>
      </c>
      <c r="R231" s="492">
        <v>78093.064594911135</v>
      </c>
      <c r="S231" s="493">
        <v>67569.590255407064</v>
      </c>
      <c r="T231" s="494"/>
      <c r="U231" s="490"/>
      <c r="X231" s="496"/>
    </row>
    <row r="232" spans="1:24" s="495" customFormat="1" ht="18" customHeight="1">
      <c r="A232" s="431" t="s">
        <v>321</v>
      </c>
      <c r="B232" s="490">
        <v>164954.58904236046</v>
      </c>
      <c r="C232" s="491">
        <v>45330.68</v>
      </c>
      <c r="D232" s="491">
        <v>31395.07</v>
      </c>
      <c r="E232" s="491">
        <v>1216.1806970230787</v>
      </c>
      <c r="F232" s="491">
        <v>13935.61</v>
      </c>
      <c r="G232" s="491">
        <v>2811.05</v>
      </c>
      <c r="H232" s="491">
        <v>11124.56</v>
      </c>
      <c r="I232" s="491">
        <v>119623.90904236046</v>
      </c>
      <c r="J232" s="491">
        <v>11620.377780324678</v>
      </c>
      <c r="K232" s="491">
        <v>3974.0206970230788</v>
      </c>
      <c r="L232" s="492">
        <v>108003.53126203577</v>
      </c>
      <c r="M232" s="492">
        <v>51249.988178494532</v>
      </c>
      <c r="N232" s="492">
        <v>56753.543083541255</v>
      </c>
      <c r="O232" s="492">
        <v>43015.447780324677</v>
      </c>
      <c r="P232" s="492">
        <v>5190.2013940461575</v>
      </c>
      <c r="Q232" s="492">
        <v>121939.14126203577</v>
      </c>
      <c r="R232" s="492">
        <v>54061.038178494535</v>
      </c>
      <c r="S232" s="493">
        <v>67878.103083541238</v>
      </c>
      <c r="T232" s="494"/>
      <c r="U232" s="490"/>
      <c r="X232" s="496"/>
    </row>
    <row r="233" spans="1:24" s="495" customFormat="1" ht="18" customHeight="1">
      <c r="A233" s="431" t="s">
        <v>322</v>
      </c>
      <c r="B233" s="490">
        <v>197289.92779131504</v>
      </c>
      <c r="C233" s="491">
        <v>45780.11</v>
      </c>
      <c r="D233" s="491">
        <v>29794.68</v>
      </c>
      <c r="E233" s="491">
        <v>653.59796332342023</v>
      </c>
      <c r="F233" s="491">
        <v>15985.43</v>
      </c>
      <c r="G233" s="491">
        <v>1470.9</v>
      </c>
      <c r="H233" s="491">
        <v>14514.53</v>
      </c>
      <c r="I233" s="491">
        <v>151509.81779131506</v>
      </c>
      <c r="J233" s="491">
        <v>10572.56687334874</v>
      </c>
      <c r="K233" s="491">
        <v>6563.0479633234208</v>
      </c>
      <c r="L233" s="492">
        <v>140937.25091796633</v>
      </c>
      <c r="M233" s="492">
        <v>84216.269212573185</v>
      </c>
      <c r="N233" s="492">
        <v>56720.981705393133</v>
      </c>
      <c r="O233" s="492">
        <v>40367.24687334874</v>
      </c>
      <c r="P233" s="492">
        <v>7216.645926646841</v>
      </c>
      <c r="Q233" s="492">
        <v>156922.68091796633</v>
      </c>
      <c r="R233" s="492">
        <v>85687.169212573193</v>
      </c>
      <c r="S233" s="493">
        <v>71235.511705393132</v>
      </c>
      <c r="T233" s="494"/>
      <c r="U233" s="490"/>
      <c r="X233" s="496"/>
    </row>
    <row r="234" spans="1:24" s="495" customFormat="1" ht="18" customHeight="1">
      <c r="A234" s="431" t="s">
        <v>325</v>
      </c>
      <c r="B234" s="490">
        <v>152226.1564718413</v>
      </c>
      <c r="C234" s="491">
        <v>33956.76</v>
      </c>
      <c r="D234" s="491">
        <v>23718.01</v>
      </c>
      <c r="E234" s="491">
        <v>6952.26</v>
      </c>
      <c r="F234" s="491">
        <v>10238.75</v>
      </c>
      <c r="G234" s="491">
        <v>2367.1999999999998</v>
      </c>
      <c r="H234" s="491">
        <v>7871.55</v>
      </c>
      <c r="I234" s="491">
        <v>118269.39647184132</v>
      </c>
      <c r="J234" s="491">
        <v>22404.789913965771</v>
      </c>
      <c r="K234" s="491">
        <v>5797.16</v>
      </c>
      <c r="L234" s="492">
        <v>95864.606557875537</v>
      </c>
      <c r="M234" s="492">
        <v>63079.139006183163</v>
      </c>
      <c r="N234" s="492">
        <v>32785.467551692367</v>
      </c>
      <c r="O234" s="492">
        <v>46122.79991396577</v>
      </c>
      <c r="P234" s="492">
        <v>12749.42</v>
      </c>
      <c r="Q234" s="492">
        <v>106103.35655787554</v>
      </c>
      <c r="R234" s="492">
        <v>65446.339006183167</v>
      </c>
      <c r="S234" s="493">
        <v>40657.01755169237</v>
      </c>
      <c r="T234" s="494"/>
      <c r="U234" s="490"/>
      <c r="X234" s="496"/>
    </row>
    <row r="235" spans="1:24" s="495" customFormat="1" ht="18" customHeight="1">
      <c r="A235" s="431" t="s">
        <v>326</v>
      </c>
      <c r="B235" s="490">
        <v>161008.69232427303</v>
      </c>
      <c r="C235" s="491">
        <v>28092.14</v>
      </c>
      <c r="D235" s="491">
        <v>14334.68</v>
      </c>
      <c r="E235" s="491">
        <v>747.8</v>
      </c>
      <c r="F235" s="491">
        <v>13757.46</v>
      </c>
      <c r="G235" s="491">
        <v>5144.03</v>
      </c>
      <c r="H235" s="491">
        <v>8613.43</v>
      </c>
      <c r="I235" s="491">
        <v>132916.55232427304</v>
      </c>
      <c r="J235" s="491">
        <v>8193.0537144717637</v>
      </c>
      <c r="K235" s="491">
        <v>5203.33</v>
      </c>
      <c r="L235" s="492">
        <v>124723.49860980125</v>
      </c>
      <c r="M235" s="492">
        <v>58000.228548050203</v>
      </c>
      <c r="N235" s="492">
        <v>66723.270061751042</v>
      </c>
      <c r="O235" s="492">
        <v>22527.73371447176</v>
      </c>
      <c r="P235" s="492">
        <v>5951.13</v>
      </c>
      <c r="Q235" s="492">
        <v>138480.95860980125</v>
      </c>
      <c r="R235" s="492">
        <v>63144.258548050209</v>
      </c>
      <c r="S235" s="294">
        <v>75336.700061751049</v>
      </c>
      <c r="T235" s="494"/>
      <c r="U235" s="490"/>
      <c r="X235" s="496"/>
    </row>
    <row r="236" spans="1:24" s="495" customFormat="1" ht="18" customHeight="1">
      <c r="A236" s="431" t="s">
        <v>327</v>
      </c>
      <c r="B236" s="490">
        <v>138326.89080448711</v>
      </c>
      <c r="C236" s="491">
        <v>30217.119999999999</v>
      </c>
      <c r="D236" s="491">
        <v>16084.18</v>
      </c>
      <c r="E236" s="491">
        <v>591.78</v>
      </c>
      <c r="F236" s="491">
        <v>14132.94</v>
      </c>
      <c r="G236" s="491">
        <v>2531.0500000000002</v>
      </c>
      <c r="H236" s="491">
        <v>11601.89</v>
      </c>
      <c r="I236" s="491">
        <v>108109.7708044871</v>
      </c>
      <c r="J236" s="491">
        <v>8402.84257288546</v>
      </c>
      <c r="K236" s="491">
        <v>5548.18</v>
      </c>
      <c r="L236" s="492">
        <v>99706.928231601647</v>
      </c>
      <c r="M236" s="492">
        <v>59302.503367854486</v>
      </c>
      <c r="N236" s="492">
        <v>40404.424863747146</v>
      </c>
      <c r="O236" s="492">
        <v>24487.022572885457</v>
      </c>
      <c r="P236" s="492">
        <v>6139.96</v>
      </c>
      <c r="Q236" s="492">
        <v>113839.86823160163</v>
      </c>
      <c r="R236" s="492">
        <v>61833.553367854489</v>
      </c>
      <c r="S236" s="493">
        <v>52006.314863747146</v>
      </c>
      <c r="T236" s="494">
        <v>52006.314863747146</v>
      </c>
      <c r="U236" s="490"/>
      <c r="X236" s="496"/>
    </row>
    <row r="237" spans="1:24" s="495" customFormat="1" ht="18" customHeight="1">
      <c r="A237" s="431" t="s">
        <v>330</v>
      </c>
      <c r="B237" s="490">
        <v>159272.6894982669</v>
      </c>
      <c r="C237" s="491">
        <v>36896.879999999997</v>
      </c>
      <c r="D237" s="491">
        <v>24701.1</v>
      </c>
      <c r="E237" s="491">
        <v>654.57000000000005</v>
      </c>
      <c r="F237" s="491">
        <v>12195.78</v>
      </c>
      <c r="G237" s="491">
        <v>1906.79</v>
      </c>
      <c r="H237" s="491">
        <v>10288.99</v>
      </c>
      <c r="I237" s="491">
        <v>122375.80949826691</v>
      </c>
      <c r="J237" s="491">
        <v>10860.391036631092</v>
      </c>
      <c r="K237" s="491">
        <v>5559.59</v>
      </c>
      <c r="L237" s="492">
        <v>111515.41846163583</v>
      </c>
      <c r="M237" s="492">
        <v>74963.068441072144</v>
      </c>
      <c r="N237" s="492">
        <v>36552.350020563688</v>
      </c>
      <c r="O237" s="492">
        <v>35561.491036631094</v>
      </c>
      <c r="P237" s="492">
        <v>6214.16</v>
      </c>
      <c r="Q237" s="492">
        <v>123711.19846163582</v>
      </c>
      <c r="R237" s="492">
        <v>76869.858441072138</v>
      </c>
      <c r="S237" s="493">
        <v>46841.340020563686</v>
      </c>
      <c r="T237" s="494"/>
      <c r="U237" s="490"/>
      <c r="X237" s="496"/>
    </row>
    <row r="238" spans="1:24" s="495" customFormat="1" ht="18" customHeight="1">
      <c r="A238" s="431" t="s">
        <v>331</v>
      </c>
      <c r="B238" s="490">
        <v>178747.92022788993</v>
      </c>
      <c r="C238" s="491">
        <v>42978.5</v>
      </c>
      <c r="D238" s="491">
        <v>26886.240000000002</v>
      </c>
      <c r="E238" s="491">
        <v>861.8</v>
      </c>
      <c r="F238" s="491">
        <v>16092.26</v>
      </c>
      <c r="G238" s="491">
        <v>4009.07</v>
      </c>
      <c r="H238" s="491">
        <v>12083.19</v>
      </c>
      <c r="I238" s="491">
        <v>135769.42022788993</v>
      </c>
      <c r="J238" s="491">
        <v>29005.979646617448</v>
      </c>
      <c r="K238" s="491">
        <v>10325.19</v>
      </c>
      <c r="L238" s="492">
        <v>106763.4405812725</v>
      </c>
      <c r="M238" s="492">
        <v>58221.251095789106</v>
      </c>
      <c r="N238" s="492">
        <v>48542.189485483395</v>
      </c>
      <c r="O238" s="492">
        <v>55892.21964661745</v>
      </c>
      <c r="P238" s="492">
        <v>11186.99</v>
      </c>
      <c r="Q238" s="492">
        <v>122855.70058127251</v>
      </c>
      <c r="R238" s="492">
        <v>62230.321095789106</v>
      </c>
      <c r="S238" s="493">
        <v>60625.37948548339</v>
      </c>
      <c r="T238" s="494"/>
      <c r="U238" s="490"/>
      <c r="X238" s="496"/>
    </row>
    <row r="239" spans="1:24" s="488" customFormat="1" ht="18" customHeight="1">
      <c r="A239" s="424" t="s">
        <v>333</v>
      </c>
      <c r="B239" s="484">
        <v>300869.87037148635</v>
      </c>
      <c r="C239" s="485">
        <v>120475.36</v>
      </c>
      <c r="D239" s="485">
        <v>64998.69</v>
      </c>
      <c r="E239" s="485">
        <v>1434.37</v>
      </c>
      <c r="F239" s="485">
        <v>55476.67</v>
      </c>
      <c r="G239" s="485">
        <v>19530.18</v>
      </c>
      <c r="H239" s="485">
        <v>35946.49</v>
      </c>
      <c r="I239" s="485">
        <v>180394.51037148637</v>
      </c>
      <c r="J239" s="485">
        <v>29161.692577335125</v>
      </c>
      <c r="K239" s="485">
        <v>18462.740000000002</v>
      </c>
      <c r="L239" s="486">
        <v>151232.81779415125</v>
      </c>
      <c r="M239" s="486">
        <v>94208.017635415599</v>
      </c>
      <c r="N239" s="486">
        <v>57024.800158735641</v>
      </c>
      <c r="O239" s="486">
        <v>94160.382577335127</v>
      </c>
      <c r="P239" s="486">
        <v>19897.11</v>
      </c>
      <c r="Q239" s="486">
        <v>206709.48779415124</v>
      </c>
      <c r="R239" s="486">
        <v>113738.19763541561</v>
      </c>
      <c r="S239" s="517">
        <v>92971.290158735646</v>
      </c>
      <c r="T239" s="487"/>
      <c r="U239" s="484"/>
      <c r="X239" s="489"/>
    </row>
    <row r="240" spans="1:24" s="181" customFormat="1" ht="18" customHeight="1">
      <c r="A240" s="362" t="s">
        <v>155</v>
      </c>
      <c r="B240" s="363">
        <f>(B239-B238)/B238*100</f>
        <v>68.320767026491978</v>
      </c>
      <c r="C240" s="363">
        <f t="shared" ref="C240:P240" si="16">(C239-C238)/C238*100</f>
        <v>180.31541352071386</v>
      </c>
      <c r="D240" s="363">
        <f t="shared" si="16"/>
        <v>141.75448110260115</v>
      </c>
      <c r="E240" s="363">
        <f t="shared" si="16"/>
        <v>66.438848920863308</v>
      </c>
      <c r="F240" s="363">
        <f t="shared" si="16"/>
        <v>244.74132284713269</v>
      </c>
      <c r="G240" s="363">
        <f t="shared" si="16"/>
        <v>387.14988762979942</v>
      </c>
      <c r="H240" s="363">
        <f t="shared" si="16"/>
        <v>197.49172197077093</v>
      </c>
      <c r="I240" s="363">
        <f t="shared" si="16"/>
        <v>32.868292483456806</v>
      </c>
      <c r="J240" s="363">
        <f t="shared" si="16"/>
        <v>0.53683044880656205</v>
      </c>
      <c r="K240" s="363">
        <f t="shared" si="16"/>
        <v>78.812593279155166</v>
      </c>
      <c r="L240" s="363">
        <f t="shared" si="16"/>
        <v>41.652251904552408</v>
      </c>
      <c r="M240" s="363">
        <f t="shared" si="16"/>
        <v>61.810362818241224</v>
      </c>
      <c r="N240" s="363">
        <f t="shared" si="16"/>
        <v>17.474717896251839</v>
      </c>
      <c r="O240" s="363">
        <f t="shared" si="16"/>
        <v>68.467781692462509</v>
      </c>
      <c r="P240" s="363">
        <f t="shared" si="16"/>
        <v>77.85937057242387</v>
      </c>
      <c r="Q240" s="363">
        <f>(Q239-Q238)/Q238*100</f>
        <v>68.253883878515737</v>
      </c>
      <c r="R240" s="363">
        <f t="shared" ref="R240" si="17">(R239-R238)/R238*100</f>
        <v>82.769742518831137</v>
      </c>
      <c r="S240" s="363">
        <f t="shared" ref="S240" si="18">(S239-S238)/S238*100</f>
        <v>53.353745490364169</v>
      </c>
      <c r="T240" s="514" t="e">
        <f t="shared" ref="T240" si="19">(T236-T235)/T235*100</f>
        <v>#DIV/0!</v>
      </c>
      <c r="U240" s="363" t="e">
        <f t="shared" ref="U240" si="20">(U236-U235)/U235*100</f>
        <v>#DIV/0!</v>
      </c>
    </row>
    <row r="241" spans="1:21" s="182" customFormat="1" ht="18" customHeight="1">
      <c r="A241" s="298" t="s">
        <v>156</v>
      </c>
      <c r="B241" s="418">
        <f>(B239-B226)/B226*100</f>
        <v>2.0392983658460433</v>
      </c>
      <c r="C241" s="418">
        <f t="shared" ref="C241:P241" si="21">(C239-C226)/C226*100</f>
        <v>-1.1791695252644245</v>
      </c>
      <c r="D241" s="418">
        <f t="shared" si="21"/>
        <v>1.6370302749978243</v>
      </c>
      <c r="E241" s="418">
        <f t="shared" si="21"/>
        <v>7.8103225409580297</v>
      </c>
      <c r="F241" s="418">
        <f t="shared" si="21"/>
        <v>-4.2864408809074517</v>
      </c>
      <c r="G241" s="418">
        <f t="shared" si="21"/>
        <v>-47.284615914069043</v>
      </c>
      <c r="H241" s="418">
        <f t="shared" si="21"/>
        <v>71.887586496110728</v>
      </c>
      <c r="I241" s="418">
        <f t="shared" si="21"/>
        <v>4.3080845413698583</v>
      </c>
      <c r="J241" s="418">
        <f t="shared" si="21"/>
        <v>70.961000207284826</v>
      </c>
      <c r="K241" s="418">
        <f t="shared" si="21"/>
        <v>164.52254617192349</v>
      </c>
      <c r="L241" s="418">
        <f t="shared" si="21"/>
        <v>-2.9852565472645463</v>
      </c>
      <c r="M241" s="418">
        <f t="shared" si="21"/>
        <v>-13.819161187329287</v>
      </c>
      <c r="N241" s="418">
        <f t="shared" si="21"/>
        <v>22.444164835531886</v>
      </c>
      <c r="O241" s="418">
        <f t="shared" si="21"/>
        <v>16.234052446904133</v>
      </c>
      <c r="P241" s="418">
        <f t="shared" si="21"/>
        <v>139.43274265101405</v>
      </c>
      <c r="Q241" s="418">
        <f>(Q239-Q226)/Q226*100</f>
        <v>-3.3379289118915105</v>
      </c>
      <c r="R241" s="418">
        <f t="shared" ref="R241:S241" si="22">(R239-R226)/R226*100</f>
        <v>-22.290171492209438</v>
      </c>
      <c r="S241" s="418">
        <f t="shared" si="22"/>
        <v>37.766115104375899</v>
      </c>
      <c r="T241" s="515" t="e">
        <f t="shared" ref="T241:U241" si="23">(T236-T223)/T223*100</f>
        <v>#DIV/0!</v>
      </c>
      <c r="U241" s="418" t="e">
        <f t="shared" si="23"/>
        <v>#DIV/0!</v>
      </c>
    </row>
    <row r="242" spans="1:21" s="181" customFormat="1" ht="18" customHeight="1" thickBot="1">
      <c r="A242" s="299" t="s">
        <v>312</v>
      </c>
      <c r="B242" s="422">
        <f>(B239-B213)/B213*100</f>
        <v>6.9657098977768204</v>
      </c>
      <c r="C242" s="422">
        <f t="shared" ref="C242:P242" si="24">(C239-C213)/C213*100</f>
        <v>-9.7007726023031484</v>
      </c>
      <c r="D242" s="422">
        <f t="shared" si="24"/>
        <v>-10.32501353429765</v>
      </c>
      <c r="E242" s="422">
        <f t="shared" si="24"/>
        <v>-26.378003274666504</v>
      </c>
      <c r="F242" s="422">
        <f t="shared" si="24"/>
        <v>-8.9582395523391156</v>
      </c>
      <c r="G242" s="422">
        <f t="shared" si="24"/>
        <v>-48.767372173410742</v>
      </c>
      <c r="H242" s="422">
        <f t="shared" si="24"/>
        <v>57.557631399239604</v>
      </c>
      <c r="I242" s="422">
        <f t="shared" si="24"/>
        <v>22.004412441171759</v>
      </c>
      <c r="J242" s="422">
        <f t="shared" si="24"/>
        <v>20.959422699060699</v>
      </c>
      <c r="K242" s="422">
        <f t="shared" si="24"/>
        <v>31.897535253779353</v>
      </c>
      <c r="L242" s="422">
        <f t="shared" si="24"/>
        <v>22.207994086901198</v>
      </c>
      <c r="M242" s="422">
        <f t="shared" si="24"/>
        <v>3.5005410368999623</v>
      </c>
      <c r="N242" s="422">
        <f t="shared" si="24"/>
        <v>74.235461734558868</v>
      </c>
      <c r="O242" s="422">
        <f t="shared" si="24"/>
        <v>-2.516580395177368</v>
      </c>
      <c r="P242" s="422">
        <f t="shared" si="24"/>
        <v>24.777437464254543</v>
      </c>
      <c r="Q242" s="422">
        <f>(Q239-Q213)/Q213*100</f>
        <v>11.924974719420119</v>
      </c>
      <c r="R242" s="422">
        <f t="shared" ref="R242:S242" si="25">(R239-R213)/R213*100</f>
        <v>-11.928043283947993</v>
      </c>
      <c r="S242" s="422">
        <f t="shared" si="25"/>
        <v>67.384932834484786</v>
      </c>
      <c r="T242" s="516" t="e">
        <f t="shared" ref="T242:U242" si="26">(T236-T210)/T210*100</f>
        <v>#DIV/0!</v>
      </c>
      <c r="U242" s="422" t="e">
        <f t="shared" si="26"/>
        <v>#DIV/0!</v>
      </c>
    </row>
    <row r="243" spans="1:21" s="181" customFormat="1" ht="5.25" customHeight="1">
      <c r="A243" s="184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</row>
    <row r="244" spans="1:21" s="186" customFormat="1" ht="22.5" customHeight="1">
      <c r="A244" s="512" t="s">
        <v>334</v>
      </c>
      <c r="B244" s="512"/>
      <c r="C244" s="512"/>
      <c r="D244" s="512"/>
      <c r="E244" s="512"/>
      <c r="F244" s="512"/>
      <c r="G244" s="512"/>
      <c r="H244" s="512"/>
      <c r="I244" s="512"/>
      <c r="J244" s="512"/>
      <c r="K244" s="512"/>
      <c r="L244" s="512"/>
      <c r="M244" s="512"/>
      <c r="N244" s="512"/>
      <c r="O244" s="512"/>
      <c r="P244" s="512"/>
      <c r="Q244" s="512"/>
      <c r="R244" s="512"/>
      <c r="S244" s="512"/>
      <c r="U244" s="187"/>
    </row>
    <row r="245" spans="1:21" s="188" customFormat="1" ht="11.25" customHeight="1">
      <c r="A245" s="5" t="s">
        <v>328</v>
      </c>
      <c r="B245" s="6" t="s">
        <v>0</v>
      </c>
      <c r="C245" s="302" t="s">
        <v>1</v>
      </c>
      <c r="D245" s="302"/>
      <c r="E245" s="302"/>
      <c r="F245" s="302"/>
      <c r="G245" s="302"/>
      <c r="H245" s="303"/>
      <c r="I245" s="313" t="s">
        <v>2</v>
      </c>
      <c r="J245" s="313"/>
      <c r="K245" s="313"/>
      <c r="L245" s="313"/>
      <c r="M245" s="313"/>
      <c r="N245" s="341"/>
      <c r="O245" s="325" t="s">
        <v>3</v>
      </c>
      <c r="P245" s="325"/>
      <c r="Q245" s="326" t="s">
        <v>4</v>
      </c>
      <c r="R245" s="325"/>
      <c r="S245" s="327"/>
      <c r="U245" s="189"/>
    </row>
    <row r="246" spans="1:21" s="188" customFormat="1" ht="11.25" customHeight="1">
      <c r="A246" s="7"/>
      <c r="B246" s="8"/>
      <c r="C246" s="336"/>
      <c r="D246" s="305" t="s">
        <v>3</v>
      </c>
      <c r="E246" s="306"/>
      <c r="F246" s="305" t="s">
        <v>4</v>
      </c>
      <c r="G246" s="302"/>
      <c r="H246" s="303"/>
      <c r="I246" s="315"/>
      <c r="J246" s="316" t="s">
        <v>3</v>
      </c>
      <c r="K246" s="317"/>
      <c r="L246" s="318" t="s">
        <v>4</v>
      </c>
      <c r="M246" s="313"/>
      <c r="N246" s="314"/>
      <c r="O246" s="343"/>
      <c r="P246" s="344"/>
      <c r="Q246" s="345"/>
      <c r="R246" s="343"/>
      <c r="S246" s="346"/>
      <c r="U246" s="189"/>
    </row>
    <row r="247" spans="1:21" s="190" customFormat="1" ht="11.25" customHeight="1" thickBot="1">
      <c r="A247" s="7"/>
      <c r="B247" s="8"/>
      <c r="C247" s="336"/>
      <c r="D247" s="337"/>
      <c r="E247" s="338" t="s">
        <v>66</v>
      </c>
      <c r="F247" s="339"/>
      <c r="G247" s="340" t="s">
        <v>5</v>
      </c>
      <c r="H247" s="303" t="s">
        <v>6</v>
      </c>
      <c r="I247" s="315"/>
      <c r="J247" s="334"/>
      <c r="K247" s="318" t="s">
        <v>66</v>
      </c>
      <c r="L247" s="342"/>
      <c r="M247" s="335" t="s">
        <v>5</v>
      </c>
      <c r="N247" s="314" t="s">
        <v>6</v>
      </c>
      <c r="O247" s="346"/>
      <c r="P247" s="326" t="s">
        <v>66</v>
      </c>
      <c r="Q247" s="345"/>
      <c r="R247" s="347" t="s">
        <v>5</v>
      </c>
      <c r="S247" s="327" t="s">
        <v>6</v>
      </c>
      <c r="U247" s="191"/>
    </row>
    <row r="248" spans="1:21" ht="18" thickTop="1">
      <c r="A248" s="192" t="s">
        <v>335</v>
      </c>
      <c r="B248" s="193">
        <f>SUM(B228:B239)</f>
        <v>2119881.7253042455</v>
      </c>
      <c r="C248" s="419">
        <f t="shared" ref="C248:U248" si="27">SUM(C228:C239)</f>
        <v>560177.46</v>
      </c>
      <c r="D248" s="419">
        <f t="shared" si="27"/>
        <v>356271.13999999996</v>
      </c>
      <c r="E248" s="419">
        <f t="shared" si="27"/>
        <v>16344.463418501138</v>
      </c>
      <c r="F248" s="419">
        <f t="shared" si="27"/>
        <v>203906.32</v>
      </c>
      <c r="G248" s="419">
        <f t="shared" si="27"/>
        <v>46735.28</v>
      </c>
      <c r="H248" s="419">
        <f t="shared" si="27"/>
        <v>157171.04</v>
      </c>
      <c r="I248" s="419">
        <f t="shared" si="27"/>
        <v>1559704.2653042453</v>
      </c>
      <c r="J248" s="419">
        <f t="shared" si="27"/>
        <v>179801.67449624505</v>
      </c>
      <c r="K248" s="419">
        <f t="shared" si="27"/>
        <v>88665.613418501162</v>
      </c>
      <c r="L248" s="419">
        <f t="shared" si="27"/>
        <v>1379902.5908080004</v>
      </c>
      <c r="M248" s="419">
        <f t="shared" si="27"/>
        <v>785641.40395795112</v>
      </c>
      <c r="N248" s="419">
        <f t="shared" si="27"/>
        <v>594261.18685004895</v>
      </c>
      <c r="O248" s="419">
        <f t="shared" si="27"/>
        <v>536072.814496245</v>
      </c>
      <c r="P248" s="419">
        <f t="shared" si="27"/>
        <v>105010.07683700229</v>
      </c>
      <c r="Q248" s="419">
        <f t="shared" si="27"/>
        <v>1583808.9108080002</v>
      </c>
      <c r="R248" s="419">
        <f t="shared" si="27"/>
        <v>832376.68395795114</v>
      </c>
      <c r="S248" s="419">
        <f t="shared" si="27"/>
        <v>751432.2268500491</v>
      </c>
      <c r="T248" s="419">
        <f t="shared" si="27"/>
        <v>52006.314863747146</v>
      </c>
      <c r="U248" s="419">
        <f t="shared" si="27"/>
        <v>0</v>
      </c>
    </row>
    <row r="249" spans="1:21" ht="17.25">
      <c r="A249" s="348" t="s">
        <v>336</v>
      </c>
      <c r="B249" s="194">
        <f>SUM(B215:B226)</f>
        <v>1940749.8935410336</v>
      </c>
      <c r="C249" s="420">
        <f t="shared" ref="C249:U249" si="28">SUM(C215:C226)</f>
        <v>520953.41000000003</v>
      </c>
      <c r="D249" s="420">
        <f t="shared" si="28"/>
        <v>292645.18999999994</v>
      </c>
      <c r="E249" s="420">
        <f t="shared" si="28"/>
        <v>30393.927015797417</v>
      </c>
      <c r="F249" s="420">
        <f t="shared" si="28"/>
        <v>228308.21999999997</v>
      </c>
      <c r="G249" s="420">
        <f t="shared" si="28"/>
        <v>98240.290000000008</v>
      </c>
      <c r="H249" s="420">
        <f t="shared" si="28"/>
        <v>130067.93</v>
      </c>
      <c r="I249" s="420">
        <f t="shared" si="28"/>
        <v>1419796.4835410339</v>
      </c>
      <c r="J249" s="420">
        <f t="shared" si="28"/>
        <v>153946.82527309848</v>
      </c>
      <c r="K249" s="420">
        <f t="shared" si="28"/>
        <v>86930.897015797411</v>
      </c>
      <c r="L249" s="420">
        <f t="shared" si="28"/>
        <v>1265849.6582679353</v>
      </c>
      <c r="M249" s="420">
        <f t="shared" si="28"/>
        <v>829898.33790307294</v>
      </c>
      <c r="N249" s="420">
        <f t="shared" si="28"/>
        <v>435951.32036486245</v>
      </c>
      <c r="O249" s="420">
        <f t="shared" si="28"/>
        <v>446592.01527309837</v>
      </c>
      <c r="P249" s="420">
        <f t="shared" si="28"/>
        <v>117324.82403159484</v>
      </c>
      <c r="Q249" s="420">
        <f t="shared" si="28"/>
        <v>1494157.8782679348</v>
      </c>
      <c r="R249" s="420">
        <f t="shared" si="28"/>
        <v>928138.62790307286</v>
      </c>
      <c r="S249" s="420">
        <f t="shared" si="28"/>
        <v>566019.25036486238</v>
      </c>
      <c r="T249" s="420">
        <f t="shared" si="28"/>
        <v>0</v>
      </c>
      <c r="U249" s="420">
        <f t="shared" si="28"/>
        <v>0</v>
      </c>
    </row>
    <row r="250" spans="1:21" ht="17.25">
      <c r="A250" s="348" t="s">
        <v>337</v>
      </c>
      <c r="B250" s="195">
        <f>SUM(B202:B213)</f>
        <v>1660352.0292158141</v>
      </c>
      <c r="C250" s="421">
        <f t="shared" ref="C250:U250" si="29">SUM(C202:C213)</f>
        <v>480692.02</v>
      </c>
      <c r="D250" s="421">
        <f t="shared" si="29"/>
        <v>280636.25</v>
      </c>
      <c r="E250" s="421">
        <f t="shared" si="29"/>
        <v>18629.843985589439</v>
      </c>
      <c r="F250" s="421">
        <f t="shared" si="29"/>
        <v>200054.77</v>
      </c>
      <c r="G250" s="421">
        <f t="shared" si="29"/>
        <v>87873.78</v>
      </c>
      <c r="H250" s="421">
        <f t="shared" si="29"/>
        <v>112180.98999999999</v>
      </c>
      <c r="I250" s="421">
        <f t="shared" si="29"/>
        <v>1179661.0092158145</v>
      </c>
      <c r="J250" s="421">
        <f t="shared" si="29"/>
        <v>214173.51482243085</v>
      </c>
      <c r="K250" s="421">
        <f t="shared" si="29"/>
        <v>76060.823985589435</v>
      </c>
      <c r="L250" s="421">
        <f t="shared" si="29"/>
        <v>965485.49439338327</v>
      </c>
      <c r="M250" s="421">
        <f t="shared" si="29"/>
        <v>566416.03147409239</v>
      </c>
      <c r="N250" s="421">
        <f t="shared" si="29"/>
        <v>399069.24715509161</v>
      </c>
      <c r="O250" s="421">
        <f t="shared" si="29"/>
        <v>494810.76482243085</v>
      </c>
      <c r="P250" s="421">
        <f t="shared" si="29"/>
        <v>94688.667971178889</v>
      </c>
      <c r="Q250" s="421">
        <f t="shared" si="29"/>
        <v>1165542.2643933834</v>
      </c>
      <c r="R250" s="421">
        <f t="shared" si="29"/>
        <v>654290.81147409242</v>
      </c>
      <c r="S250" s="421">
        <f t="shared" si="29"/>
        <v>511250.45291929098</v>
      </c>
      <c r="T250" s="421">
        <f t="shared" si="29"/>
        <v>0</v>
      </c>
      <c r="U250" s="421">
        <f t="shared" si="29"/>
        <v>0</v>
      </c>
    </row>
    <row r="251" spans="1:21" ht="17.25" hidden="1">
      <c r="A251" s="348" t="s">
        <v>193</v>
      </c>
      <c r="B251" s="195">
        <f t="shared" ref="B251:S251" si="30">SUM(B124:B130)</f>
        <v>458926</v>
      </c>
      <c r="C251" s="195">
        <f t="shared" si="30"/>
        <v>172692</v>
      </c>
      <c r="D251" s="195">
        <f t="shared" si="30"/>
        <v>107762</v>
      </c>
      <c r="E251" s="195">
        <f t="shared" si="30"/>
        <v>10668</v>
      </c>
      <c r="F251" s="195">
        <f t="shared" si="30"/>
        <v>64930</v>
      </c>
      <c r="G251" s="195">
        <f t="shared" si="30"/>
        <v>14677</v>
      </c>
      <c r="H251" s="195">
        <f t="shared" si="30"/>
        <v>50253</v>
      </c>
      <c r="I251" s="195">
        <f t="shared" si="30"/>
        <v>286233</v>
      </c>
      <c r="J251" s="195">
        <f t="shared" si="30"/>
        <v>48335</v>
      </c>
      <c r="K251" s="195">
        <f t="shared" si="30"/>
        <v>24478</v>
      </c>
      <c r="L251" s="195">
        <f t="shared" si="30"/>
        <v>237898</v>
      </c>
      <c r="M251" s="195">
        <f t="shared" si="30"/>
        <v>123239</v>
      </c>
      <c r="N251" s="195">
        <f t="shared" si="30"/>
        <v>114657</v>
      </c>
      <c r="O251" s="195">
        <f t="shared" si="30"/>
        <v>156098</v>
      </c>
      <c r="P251" s="195">
        <f t="shared" si="30"/>
        <v>35148</v>
      </c>
      <c r="Q251" s="195">
        <f t="shared" si="30"/>
        <v>302828</v>
      </c>
      <c r="R251" s="195">
        <f t="shared" si="30"/>
        <v>137917</v>
      </c>
      <c r="S251" s="195">
        <f t="shared" si="30"/>
        <v>164911</v>
      </c>
      <c r="T251" s="127"/>
      <c r="U251" s="89"/>
    </row>
    <row r="252" spans="1:21" ht="17.25">
      <c r="A252" s="349" t="s">
        <v>161</v>
      </c>
      <c r="B252" s="196">
        <f>100*(B248/B249-1)</f>
        <v>9.2300317706767174</v>
      </c>
      <c r="C252" s="196">
        <f t="shared" ref="C252:S252" si="31">100*(C248/C249-1)</f>
        <v>7.52928174517562</v>
      </c>
      <c r="D252" s="196">
        <f t="shared" si="31"/>
        <v>21.741669494038174</v>
      </c>
      <c r="E252" s="196">
        <f t="shared" si="31"/>
        <v>-46.224575027748102</v>
      </c>
      <c r="F252" s="196">
        <f t="shared" si="31"/>
        <v>-10.688139042913114</v>
      </c>
      <c r="G252" s="196">
        <f t="shared" si="31"/>
        <v>-52.427583428346971</v>
      </c>
      <c r="H252" s="196">
        <f t="shared" si="31"/>
        <v>20.837657676261955</v>
      </c>
      <c r="I252" s="196">
        <f t="shared" si="31"/>
        <v>9.8540729875788546</v>
      </c>
      <c r="J252" s="196">
        <f t="shared" si="31"/>
        <v>16.794662168109408</v>
      </c>
      <c r="K252" s="196">
        <f t="shared" si="31"/>
        <v>1.9955119091759954</v>
      </c>
      <c r="L252" s="196">
        <f t="shared" si="31"/>
        <v>9.0099903882838728</v>
      </c>
      <c r="M252" s="196">
        <f t="shared" si="31"/>
        <v>-5.3328139030796251</v>
      </c>
      <c r="N252" s="196">
        <f t="shared" si="31"/>
        <v>36.313656844230138</v>
      </c>
      <c r="O252" s="196">
        <f t="shared" si="31"/>
        <v>20.036363428582039</v>
      </c>
      <c r="P252" s="196">
        <f t="shared" si="31"/>
        <v>-10.496284393553633</v>
      </c>
      <c r="Q252" s="196">
        <f t="shared" si="31"/>
        <v>6.0001043961961598</v>
      </c>
      <c r="R252" s="196">
        <f t="shared" si="31"/>
        <v>-10.317633709683538</v>
      </c>
      <c r="S252" s="196">
        <f t="shared" si="31"/>
        <v>32.75736229212476</v>
      </c>
      <c r="T252" s="128" t="e">
        <f t="shared" ref="T252:U252" si="32">100*(T248/T249-1)</f>
        <v>#DIV/0!</v>
      </c>
      <c r="U252" s="103" t="e">
        <f t="shared" si="32"/>
        <v>#DIV/0!</v>
      </c>
    </row>
    <row r="253" spans="1:21" ht="17.25">
      <c r="A253" s="348" t="s">
        <v>162</v>
      </c>
      <c r="B253" s="197">
        <f>100*(B248/B250-1)</f>
        <v>27.676642543416996</v>
      </c>
      <c r="C253" s="197">
        <f t="shared" ref="C253:S253" si="33">100*(C248/C250-1)</f>
        <v>16.535627115257689</v>
      </c>
      <c r="D253" s="197">
        <f t="shared" si="33"/>
        <v>26.951218882093798</v>
      </c>
      <c r="E253" s="197">
        <f t="shared" si="33"/>
        <v>-12.267309210190325</v>
      </c>
      <c r="F253" s="197">
        <f t="shared" si="33"/>
        <v>1.9252477708979532</v>
      </c>
      <c r="G253" s="197">
        <f t="shared" si="33"/>
        <v>-46.815443696629409</v>
      </c>
      <c r="H253" s="197">
        <f t="shared" si="33"/>
        <v>40.104878732127446</v>
      </c>
      <c r="I253" s="197">
        <f t="shared" si="33"/>
        <v>32.216310712945109</v>
      </c>
      <c r="J253" s="197">
        <f t="shared" si="33"/>
        <v>-16.048595156447409</v>
      </c>
      <c r="K253" s="197">
        <f t="shared" si="33"/>
        <v>16.571986434566945</v>
      </c>
      <c r="L253" s="197">
        <f t="shared" si="33"/>
        <v>42.923182048943808</v>
      </c>
      <c r="M253" s="197">
        <f t="shared" si="33"/>
        <v>38.703949094330326</v>
      </c>
      <c r="N253" s="197">
        <f t="shared" si="33"/>
        <v>48.911796909046032</v>
      </c>
      <c r="O253" s="197">
        <f t="shared" si="33"/>
        <v>8.3389555376026649</v>
      </c>
      <c r="P253" s="197">
        <f t="shared" si="33"/>
        <v>10.900363356008992</v>
      </c>
      <c r="Q253" s="197">
        <f t="shared" si="33"/>
        <v>35.886012819304099</v>
      </c>
      <c r="R253" s="197">
        <f t="shared" si="33"/>
        <v>27.21815274810875</v>
      </c>
      <c r="S253" s="197">
        <f t="shared" si="33"/>
        <v>46.979278465045127</v>
      </c>
      <c r="T253" s="129" t="e">
        <f t="shared" ref="T253:U253" si="34">100*(T248/T250-1)</f>
        <v>#DIV/0!</v>
      </c>
      <c r="U253" s="102" t="e">
        <f t="shared" si="34"/>
        <v>#DIV/0!</v>
      </c>
    </row>
    <row r="254" spans="1:21" hidden="1">
      <c r="A254" t="s">
        <v>194</v>
      </c>
      <c r="B254" s="102">
        <f t="shared" ref="B254:S254" si="35">100*(B248/B251-1)</f>
        <v>361.92234157669117</v>
      </c>
      <c r="C254" s="102">
        <f t="shared" si="35"/>
        <v>224.37950802584945</v>
      </c>
      <c r="D254" s="102">
        <f t="shared" si="35"/>
        <v>230.60925001391954</v>
      </c>
      <c r="E254" s="102">
        <f t="shared" si="35"/>
        <v>53.210193274288883</v>
      </c>
      <c r="F254" s="102">
        <f t="shared" si="35"/>
        <v>214.04022793777915</v>
      </c>
      <c r="G254" s="102">
        <f t="shared" si="35"/>
        <v>218.4252912720583</v>
      </c>
      <c r="H254" s="102">
        <f t="shared" si="35"/>
        <v>212.75951684476547</v>
      </c>
      <c r="I254" s="102">
        <f t="shared" si="35"/>
        <v>444.9072138098141</v>
      </c>
      <c r="J254" s="102">
        <f t="shared" si="35"/>
        <v>271.99063721163765</v>
      </c>
      <c r="K254" s="102">
        <f t="shared" si="35"/>
        <v>262.22572685064614</v>
      </c>
      <c r="L254" s="102">
        <f t="shared" si="35"/>
        <v>480.03959293815012</v>
      </c>
      <c r="M254" s="102">
        <f t="shared" si="35"/>
        <v>537.49414061940706</v>
      </c>
      <c r="N254" s="102">
        <f t="shared" si="35"/>
        <v>418.29472849459603</v>
      </c>
      <c r="O254" s="102">
        <f t="shared" si="35"/>
        <v>243.42068091599188</v>
      </c>
      <c r="P254" s="102">
        <f t="shared" si="35"/>
        <v>198.76543995960589</v>
      </c>
      <c r="Q254" s="102">
        <f t="shared" si="35"/>
        <v>423.00609943862531</v>
      </c>
      <c r="R254" s="102">
        <f t="shared" si="35"/>
        <v>503.53450550544972</v>
      </c>
      <c r="S254" s="102">
        <f t="shared" si="35"/>
        <v>355.6592506564445</v>
      </c>
      <c r="U254" s="121" t="s">
        <v>171</v>
      </c>
    </row>
    <row r="255" spans="1:21" s="118" customFormat="1" hidden="1">
      <c r="A255" s="118" t="s">
        <v>170</v>
      </c>
      <c r="T255" s="130"/>
      <c r="U255" s="119"/>
    </row>
    <row r="256" spans="1:21" hidden="1">
      <c r="A256" s="118" t="s">
        <v>181</v>
      </c>
      <c r="B256" s="131" t="e">
        <f>B248/#REF!-1</f>
        <v>#REF!</v>
      </c>
      <c r="C256" s="131" t="e">
        <f>C248/#REF!-1</f>
        <v>#REF!</v>
      </c>
      <c r="D256" s="131" t="e">
        <f>D248/#REF!-1</f>
        <v>#REF!</v>
      </c>
      <c r="E256" s="131" t="e">
        <f>E248/#REF!-1</f>
        <v>#REF!</v>
      </c>
      <c r="F256" s="131" t="e">
        <f>F248/#REF!-1</f>
        <v>#REF!</v>
      </c>
      <c r="G256" s="131" t="e">
        <f>G248/#REF!-1</f>
        <v>#REF!</v>
      </c>
      <c r="H256" s="131" t="e">
        <f>H248/#REF!-1</f>
        <v>#REF!</v>
      </c>
      <c r="I256" s="131" t="e">
        <f>I248/#REF!-1</f>
        <v>#REF!</v>
      </c>
      <c r="J256" s="131" t="e">
        <f>J248/#REF!-1</f>
        <v>#REF!</v>
      </c>
      <c r="K256" s="131" t="e">
        <f>K248/#REF!-1</f>
        <v>#REF!</v>
      </c>
      <c r="L256" s="131" t="e">
        <f>L248/#REF!-1</f>
        <v>#REF!</v>
      </c>
      <c r="M256" s="131" t="e">
        <f>M248/#REF!-1</f>
        <v>#REF!</v>
      </c>
      <c r="N256" s="131" t="e">
        <f>N248/#REF!-1</f>
        <v>#REF!</v>
      </c>
      <c r="O256" s="131" t="e">
        <f>O248/#REF!-1</f>
        <v>#REF!</v>
      </c>
      <c r="P256" s="131" t="e">
        <f>P248/#REF!-1</f>
        <v>#REF!</v>
      </c>
      <c r="Q256" s="131" t="e">
        <f>Q248/#REF!-1</f>
        <v>#REF!</v>
      </c>
      <c r="R256" s="131" t="e">
        <f>R248/#REF!-1</f>
        <v>#REF!</v>
      </c>
      <c r="S256" s="131" t="e">
        <f>S248/#REF!-1</f>
        <v>#REF!</v>
      </c>
    </row>
    <row r="257" spans="1:19" hidden="1">
      <c r="A257" s="118" t="s">
        <v>182</v>
      </c>
      <c r="B257" s="131" t="e">
        <f>B248/#REF!-1</f>
        <v>#REF!</v>
      </c>
      <c r="C257" s="131" t="e">
        <f>C248/#REF!-1</f>
        <v>#REF!</v>
      </c>
      <c r="D257" s="131" t="e">
        <f>D248/#REF!-1</f>
        <v>#REF!</v>
      </c>
      <c r="E257" s="131" t="e">
        <f>E248/#REF!-1</f>
        <v>#REF!</v>
      </c>
      <c r="F257" s="131" t="e">
        <f>F248/#REF!-1</f>
        <v>#REF!</v>
      </c>
      <c r="G257" s="131" t="e">
        <f>G248/#REF!-1</f>
        <v>#REF!</v>
      </c>
      <c r="H257" s="131" t="e">
        <f>H248/#REF!-1</f>
        <v>#REF!</v>
      </c>
      <c r="I257" s="131" t="e">
        <f>I248/#REF!-1</f>
        <v>#REF!</v>
      </c>
      <c r="J257" s="131" t="e">
        <f>J248/#REF!-1</f>
        <v>#REF!</v>
      </c>
      <c r="K257" s="131" t="e">
        <f>K248/#REF!-1</f>
        <v>#REF!</v>
      </c>
      <c r="L257" s="131" t="e">
        <f>L248/#REF!-1</f>
        <v>#REF!</v>
      </c>
      <c r="M257" s="131" t="e">
        <f>M248/#REF!-1</f>
        <v>#REF!</v>
      </c>
      <c r="N257" s="131" t="e">
        <f>N248/#REF!-1</f>
        <v>#REF!</v>
      </c>
      <c r="O257" s="131" t="e">
        <f>O248/#REF!-1</f>
        <v>#REF!</v>
      </c>
      <c r="P257" s="131" t="e">
        <f>P248/#REF!-1</f>
        <v>#REF!</v>
      </c>
      <c r="Q257" s="131" t="e">
        <f>Q248/#REF!-1</f>
        <v>#REF!</v>
      </c>
      <c r="R257" s="131" t="e">
        <f>R248/#REF!-1</f>
        <v>#REF!</v>
      </c>
      <c r="S257" s="131" t="e">
        <f>S248/#REF!-1</f>
        <v>#REF!</v>
      </c>
    </row>
    <row r="258" spans="1:19" hidden="1">
      <c r="A258" s="118" t="s">
        <v>183</v>
      </c>
      <c r="B258" s="131" t="e">
        <f>B248/#REF!-1</f>
        <v>#REF!</v>
      </c>
      <c r="C258" s="131" t="e">
        <f>C248/#REF!-1</f>
        <v>#REF!</v>
      </c>
      <c r="D258" s="131" t="e">
        <f>D248/#REF!-1</f>
        <v>#REF!</v>
      </c>
      <c r="E258" s="131" t="e">
        <f>E248/#REF!-1</f>
        <v>#REF!</v>
      </c>
      <c r="F258" s="131" t="e">
        <f>F248/#REF!-1</f>
        <v>#REF!</v>
      </c>
      <c r="G258" s="131" t="e">
        <f>G248/#REF!-1</f>
        <v>#REF!</v>
      </c>
      <c r="H258" s="131" t="e">
        <f>H248/#REF!-1</f>
        <v>#REF!</v>
      </c>
      <c r="I258" s="131" t="e">
        <f>I248/#REF!-1</f>
        <v>#REF!</v>
      </c>
      <c r="J258" s="131" t="e">
        <f>J248/#REF!-1</f>
        <v>#REF!</v>
      </c>
      <c r="K258" s="131" t="e">
        <f>K248/#REF!-1</f>
        <v>#REF!</v>
      </c>
      <c r="L258" s="131" t="e">
        <f>L248/#REF!-1</f>
        <v>#REF!</v>
      </c>
      <c r="M258" s="131" t="e">
        <f>M248/#REF!-1</f>
        <v>#REF!</v>
      </c>
      <c r="N258" s="131" t="e">
        <f>N248/#REF!-1</f>
        <v>#REF!</v>
      </c>
      <c r="O258" s="131" t="e">
        <f>O248/#REF!-1</f>
        <v>#REF!</v>
      </c>
      <c r="P258" s="131" t="e">
        <f>P248/#REF!-1</f>
        <v>#REF!</v>
      </c>
      <c r="Q258" s="131" t="e">
        <f>Q248/#REF!-1</f>
        <v>#REF!</v>
      </c>
      <c r="R258" s="131" t="e">
        <f>R248/#REF!-1</f>
        <v>#REF!</v>
      </c>
      <c r="S258" s="131" t="e">
        <f>S248/#REF!-1</f>
        <v>#REF!</v>
      </c>
    </row>
    <row r="259" spans="1:19" hidden="1">
      <c r="A259" s="118" t="s">
        <v>184</v>
      </c>
      <c r="B259" s="131" t="e">
        <f>B248/#REF!-1</f>
        <v>#REF!</v>
      </c>
      <c r="C259" s="131" t="e">
        <f>C248/#REF!-1</f>
        <v>#REF!</v>
      </c>
      <c r="D259" s="131" t="e">
        <f>D248/#REF!-1</f>
        <v>#REF!</v>
      </c>
      <c r="E259" s="131" t="e">
        <f>E248/#REF!-1</f>
        <v>#REF!</v>
      </c>
      <c r="F259" s="131" t="e">
        <f>F248/#REF!-1</f>
        <v>#REF!</v>
      </c>
      <c r="G259" s="131" t="e">
        <f>G248/#REF!-1</f>
        <v>#REF!</v>
      </c>
      <c r="H259" s="131" t="e">
        <f>H248/#REF!-1</f>
        <v>#REF!</v>
      </c>
      <c r="I259" s="131" t="e">
        <f>I248/#REF!-1</f>
        <v>#REF!</v>
      </c>
      <c r="J259" s="131" t="e">
        <f>J248/#REF!-1</f>
        <v>#REF!</v>
      </c>
      <c r="K259" s="131" t="e">
        <f>K248/#REF!-1</f>
        <v>#REF!</v>
      </c>
      <c r="L259" s="131" t="e">
        <f>L248/#REF!-1</f>
        <v>#REF!</v>
      </c>
      <c r="M259" s="131" t="e">
        <f>M248/#REF!-1</f>
        <v>#REF!</v>
      </c>
      <c r="N259" s="131" t="e">
        <f>N248/#REF!-1</f>
        <v>#REF!</v>
      </c>
      <c r="O259" s="131" t="e">
        <f>O248/#REF!-1</f>
        <v>#REF!</v>
      </c>
      <c r="P259" s="131" t="e">
        <f>P248/#REF!-1</f>
        <v>#REF!</v>
      </c>
      <c r="Q259" s="131" t="e">
        <f>Q248/#REF!-1</f>
        <v>#REF!</v>
      </c>
      <c r="R259" s="131" t="e">
        <f>R248/#REF!-1</f>
        <v>#REF!</v>
      </c>
      <c r="S259" s="131" t="e">
        <f>S248/#REF!-1</f>
        <v>#REF!</v>
      </c>
    </row>
    <row r="260" spans="1:19" hidden="1">
      <c r="A260" s="118" t="s">
        <v>185</v>
      </c>
      <c r="B260" s="131" t="e">
        <f>B248/#REF!-1</f>
        <v>#REF!</v>
      </c>
      <c r="C260" s="131" t="e">
        <f>C248/#REF!-1</f>
        <v>#REF!</v>
      </c>
      <c r="D260" s="131" t="e">
        <f>D248/#REF!-1</f>
        <v>#REF!</v>
      </c>
      <c r="E260" s="131" t="e">
        <f>E248/#REF!-1</f>
        <v>#REF!</v>
      </c>
      <c r="F260" s="131" t="e">
        <f>F248/#REF!-1</f>
        <v>#REF!</v>
      </c>
      <c r="G260" s="131" t="e">
        <f>G248/#REF!-1</f>
        <v>#REF!</v>
      </c>
      <c r="H260" s="131" t="e">
        <f>H248/#REF!-1</f>
        <v>#REF!</v>
      </c>
      <c r="I260" s="131" t="e">
        <f>I248/#REF!-1</f>
        <v>#REF!</v>
      </c>
      <c r="J260" s="131" t="e">
        <f>J248/#REF!-1</f>
        <v>#REF!</v>
      </c>
      <c r="K260" s="131" t="e">
        <f>K248/#REF!-1</f>
        <v>#REF!</v>
      </c>
      <c r="L260" s="131" t="e">
        <f>L248/#REF!-1</f>
        <v>#REF!</v>
      </c>
      <c r="M260" s="131" t="e">
        <f>M248/#REF!-1</f>
        <v>#REF!</v>
      </c>
      <c r="N260" s="131" t="e">
        <f>N248/#REF!-1</f>
        <v>#REF!</v>
      </c>
      <c r="O260" s="131" t="e">
        <f>O248/#REF!-1</f>
        <v>#REF!</v>
      </c>
      <c r="P260" s="131" t="e">
        <f>P248/#REF!-1</f>
        <v>#REF!</v>
      </c>
      <c r="Q260" s="131" t="e">
        <f>Q248/#REF!-1</f>
        <v>#REF!</v>
      </c>
      <c r="R260" s="131" t="e">
        <f>R248/#REF!-1</f>
        <v>#REF!</v>
      </c>
      <c r="S260" s="131" t="e">
        <f>S248/#REF!-1</f>
        <v>#REF!</v>
      </c>
    </row>
    <row r="261" spans="1:19" hidden="1">
      <c r="A261" s="118" t="s">
        <v>186</v>
      </c>
      <c r="B261" s="131" t="e">
        <f>B248/#REF!-1</f>
        <v>#REF!</v>
      </c>
      <c r="C261" s="131" t="e">
        <f>C248/#REF!-1</f>
        <v>#REF!</v>
      </c>
      <c r="D261" s="131" t="e">
        <f>D248/#REF!-1</f>
        <v>#REF!</v>
      </c>
      <c r="E261" s="131" t="e">
        <f>E248/#REF!-1</f>
        <v>#REF!</v>
      </c>
      <c r="F261" s="131" t="e">
        <f>F248/#REF!-1</f>
        <v>#REF!</v>
      </c>
      <c r="G261" s="131" t="e">
        <f>G248/#REF!-1</f>
        <v>#REF!</v>
      </c>
      <c r="H261" s="131" t="e">
        <f>H248/#REF!-1</f>
        <v>#REF!</v>
      </c>
      <c r="I261" s="131" t="e">
        <f>I248/#REF!-1</f>
        <v>#REF!</v>
      </c>
      <c r="J261" s="131" t="e">
        <f>J248/#REF!-1</f>
        <v>#REF!</v>
      </c>
      <c r="K261" s="131" t="e">
        <f>K248/#REF!-1</f>
        <v>#REF!</v>
      </c>
      <c r="L261" s="131" t="e">
        <f>L248/#REF!-1</f>
        <v>#REF!</v>
      </c>
      <c r="M261" s="131" t="e">
        <f>M248/#REF!-1</f>
        <v>#REF!</v>
      </c>
      <c r="N261" s="131" t="e">
        <f>N248/#REF!-1</f>
        <v>#REF!</v>
      </c>
      <c r="O261" s="131" t="e">
        <f>O248/#REF!-1</f>
        <v>#REF!</v>
      </c>
      <c r="P261" s="131" t="e">
        <f>P248/#REF!-1</f>
        <v>#REF!</v>
      </c>
      <c r="Q261" s="131" t="e">
        <f>Q248/#REF!-1</f>
        <v>#REF!</v>
      </c>
      <c r="R261" s="131" t="e">
        <f>R248/#REF!-1</f>
        <v>#REF!</v>
      </c>
      <c r="S261" s="131" t="e">
        <f>S248/#REF!-1</f>
        <v>#REF!</v>
      </c>
    </row>
    <row r="262" spans="1:19" hidden="1">
      <c r="A262" s="118" t="s">
        <v>187</v>
      </c>
      <c r="B262" s="131" t="e">
        <f>B248/#REF!-1</f>
        <v>#REF!</v>
      </c>
      <c r="C262" s="131" t="e">
        <f>C248/#REF!-1</f>
        <v>#REF!</v>
      </c>
      <c r="D262" s="131" t="e">
        <f>D248/#REF!-1</f>
        <v>#REF!</v>
      </c>
      <c r="E262" s="131" t="e">
        <f>E248/#REF!-1</f>
        <v>#REF!</v>
      </c>
      <c r="F262" s="131" t="e">
        <f>F248/#REF!-1</f>
        <v>#REF!</v>
      </c>
      <c r="G262" s="131" t="e">
        <f>G248/#REF!-1</f>
        <v>#REF!</v>
      </c>
      <c r="H262" s="131" t="e">
        <f>H248/#REF!-1</f>
        <v>#REF!</v>
      </c>
      <c r="I262" s="131" t="e">
        <f>I248/#REF!-1</f>
        <v>#REF!</v>
      </c>
      <c r="J262" s="131" t="e">
        <f>J248/#REF!-1</f>
        <v>#REF!</v>
      </c>
      <c r="K262" s="131" t="e">
        <f>K248/#REF!-1</f>
        <v>#REF!</v>
      </c>
      <c r="L262" s="131" t="e">
        <f>L248/#REF!-1</f>
        <v>#REF!</v>
      </c>
      <c r="M262" s="131" t="e">
        <f>M248/#REF!-1</f>
        <v>#REF!</v>
      </c>
      <c r="N262" s="131" t="e">
        <f>N248/#REF!-1</f>
        <v>#REF!</v>
      </c>
      <c r="O262" s="131" t="e">
        <f>O248/#REF!-1</f>
        <v>#REF!</v>
      </c>
      <c r="P262" s="131" t="e">
        <f>P248/#REF!-1</f>
        <v>#REF!</v>
      </c>
      <c r="Q262" s="131" t="e">
        <f>Q248/#REF!-1</f>
        <v>#REF!</v>
      </c>
      <c r="R262" s="131" t="e">
        <f>R248/#REF!-1</f>
        <v>#REF!</v>
      </c>
      <c r="S262" s="131" t="e">
        <f>S248/#REF!-1</f>
        <v>#REF!</v>
      </c>
    </row>
    <row r="263" spans="1:19" hidden="1">
      <c r="A263" s="118" t="s">
        <v>188</v>
      </c>
      <c r="B263" s="131" t="e">
        <f>B248/#REF!-1</f>
        <v>#REF!</v>
      </c>
      <c r="C263" s="131" t="e">
        <f>C248/#REF!-1</f>
        <v>#REF!</v>
      </c>
      <c r="D263" s="131" t="e">
        <f>D248/#REF!-1</f>
        <v>#REF!</v>
      </c>
      <c r="E263" s="131" t="e">
        <f>E248/#REF!-1</f>
        <v>#REF!</v>
      </c>
      <c r="F263" s="131" t="e">
        <f>F248/#REF!-1</f>
        <v>#REF!</v>
      </c>
      <c r="G263" s="131" t="e">
        <f>G248/#REF!-1</f>
        <v>#REF!</v>
      </c>
      <c r="H263" s="131" t="e">
        <f>H248/#REF!-1</f>
        <v>#REF!</v>
      </c>
      <c r="I263" s="131" t="e">
        <f>I248/#REF!-1</f>
        <v>#REF!</v>
      </c>
      <c r="J263" s="131" t="e">
        <f>J248/#REF!-1</f>
        <v>#REF!</v>
      </c>
      <c r="K263" s="131" t="e">
        <f>K248/#REF!-1</f>
        <v>#REF!</v>
      </c>
      <c r="L263" s="131" t="e">
        <f>L248/#REF!-1</f>
        <v>#REF!</v>
      </c>
      <c r="M263" s="131" t="e">
        <f>M248/#REF!-1</f>
        <v>#REF!</v>
      </c>
      <c r="N263" s="131" t="e">
        <f>N248/#REF!-1</f>
        <v>#REF!</v>
      </c>
      <c r="O263" s="131" t="e">
        <f>O248/#REF!-1</f>
        <v>#REF!</v>
      </c>
      <c r="P263" s="131" t="e">
        <f>P248/#REF!-1</f>
        <v>#REF!</v>
      </c>
      <c r="Q263" s="131" t="e">
        <f>Q248/#REF!-1</f>
        <v>#REF!</v>
      </c>
      <c r="R263" s="131" t="e">
        <f>R248/#REF!-1</f>
        <v>#REF!</v>
      </c>
      <c r="S263" s="131" t="e">
        <f>S248/#REF!-1</f>
        <v>#REF!</v>
      </c>
    </row>
    <row r="264" spans="1:19" hidden="1">
      <c r="A264" s="118" t="s">
        <v>189</v>
      </c>
      <c r="B264" s="131" t="e">
        <f>B248/#REF!-1</f>
        <v>#REF!</v>
      </c>
      <c r="C264" s="131" t="e">
        <f>C248/#REF!-1</f>
        <v>#REF!</v>
      </c>
      <c r="D264" s="131" t="e">
        <f>D248/#REF!-1</f>
        <v>#REF!</v>
      </c>
      <c r="E264" s="131" t="e">
        <f>E248/#REF!-1</f>
        <v>#REF!</v>
      </c>
      <c r="F264" s="131" t="e">
        <f>F248/#REF!-1</f>
        <v>#REF!</v>
      </c>
      <c r="G264" s="131" t="e">
        <f>G248/#REF!-1</f>
        <v>#REF!</v>
      </c>
      <c r="H264" s="131" t="e">
        <f>H248/#REF!-1</f>
        <v>#REF!</v>
      </c>
      <c r="I264" s="131" t="e">
        <f>I248/#REF!-1</f>
        <v>#REF!</v>
      </c>
      <c r="J264" s="131" t="e">
        <f>J248/#REF!-1</f>
        <v>#REF!</v>
      </c>
      <c r="K264" s="131" t="e">
        <f>K248/#REF!-1</f>
        <v>#REF!</v>
      </c>
      <c r="L264" s="131" t="e">
        <f>L248/#REF!-1</f>
        <v>#REF!</v>
      </c>
      <c r="M264" s="131" t="e">
        <f>M248/#REF!-1</f>
        <v>#REF!</v>
      </c>
      <c r="N264" s="131" t="e">
        <f>N248/#REF!-1</f>
        <v>#REF!</v>
      </c>
      <c r="O264" s="131" t="e">
        <f>O248/#REF!-1</f>
        <v>#REF!</v>
      </c>
      <c r="P264" s="131" t="e">
        <f>P248/#REF!-1</f>
        <v>#REF!</v>
      </c>
      <c r="Q264" s="131" t="e">
        <f>Q248/#REF!-1</f>
        <v>#REF!</v>
      </c>
      <c r="R264" s="131" t="e">
        <f>R248/#REF!-1</f>
        <v>#REF!</v>
      </c>
      <c r="S264" s="131" t="e">
        <f>S248/#REF!-1</f>
        <v>#REF!</v>
      </c>
    </row>
    <row r="265" spans="1:19" hidden="1">
      <c r="F265" s="141"/>
    </row>
    <row r="266" spans="1:19" hidden="1">
      <c r="A266" s="133" t="s">
        <v>190</v>
      </c>
      <c r="B266" s="137">
        <f t="shared" ref="B266:S266" si="36">AVERAGE(B249:B251)</f>
        <v>1353342.6409189494</v>
      </c>
      <c r="C266" s="137">
        <f t="shared" si="36"/>
        <v>391445.81000000006</v>
      </c>
      <c r="D266" s="139">
        <f t="shared" si="36"/>
        <v>227014.47999999998</v>
      </c>
      <c r="E266" s="142">
        <f t="shared" si="36"/>
        <v>19897.257000462287</v>
      </c>
      <c r="F266" s="139">
        <f t="shared" si="36"/>
        <v>164430.99666666667</v>
      </c>
      <c r="G266" s="142">
        <f t="shared" si="36"/>
        <v>66930.356666666674</v>
      </c>
      <c r="H266" s="142">
        <f t="shared" si="36"/>
        <v>97500.64</v>
      </c>
      <c r="I266" s="137">
        <f t="shared" si="36"/>
        <v>961896.83091894945</v>
      </c>
      <c r="J266" s="139">
        <f t="shared" si="36"/>
        <v>138818.44669850977</v>
      </c>
      <c r="K266" s="142">
        <f t="shared" si="36"/>
        <v>62489.907000462284</v>
      </c>
      <c r="L266" s="139">
        <f t="shared" si="36"/>
        <v>823077.71755377285</v>
      </c>
      <c r="M266" s="142">
        <f t="shared" si="36"/>
        <v>506517.78979238844</v>
      </c>
      <c r="N266" s="142">
        <f t="shared" si="36"/>
        <v>316559.18917331804</v>
      </c>
      <c r="O266" s="137">
        <f t="shared" si="36"/>
        <v>365833.59336517641</v>
      </c>
      <c r="P266" s="134">
        <f t="shared" si="36"/>
        <v>82387.164000924575</v>
      </c>
      <c r="Q266" s="137">
        <f t="shared" si="36"/>
        <v>987509.38088710606</v>
      </c>
      <c r="R266" s="134">
        <f t="shared" si="36"/>
        <v>573448.81312572176</v>
      </c>
      <c r="S266" s="134">
        <f t="shared" si="36"/>
        <v>414060.2344280511</v>
      </c>
    </row>
    <row r="267" spans="1:19" hidden="1">
      <c r="A267" s="135" t="s">
        <v>191</v>
      </c>
      <c r="B267" s="138">
        <f t="shared" ref="B267:S267" si="37">B248/B266-1</f>
        <v>0.56640429497203981</v>
      </c>
      <c r="C267" s="138">
        <f t="shared" si="37"/>
        <v>0.43104727573913704</v>
      </c>
      <c r="D267" s="140">
        <f t="shared" si="37"/>
        <v>0.56937627943380531</v>
      </c>
      <c r="E267" s="143">
        <f t="shared" si="37"/>
        <v>-0.17855695294475027</v>
      </c>
      <c r="F267" s="140">
        <f t="shared" si="37"/>
        <v>0.24007227428875488</v>
      </c>
      <c r="G267" s="143">
        <f t="shared" si="37"/>
        <v>-0.30173269159828686</v>
      </c>
      <c r="H267" s="143">
        <f t="shared" si="37"/>
        <v>0.61200008533277339</v>
      </c>
      <c r="I267" s="138">
        <f t="shared" si="37"/>
        <v>0.62148810056290515</v>
      </c>
      <c r="J267" s="140">
        <f t="shared" si="37"/>
        <v>0.29522897548871097</v>
      </c>
      <c r="K267" s="143">
        <f t="shared" si="37"/>
        <v>0.41887894660885383</v>
      </c>
      <c r="L267" s="140">
        <f t="shared" si="37"/>
        <v>0.67651554814184278</v>
      </c>
      <c r="M267" s="143">
        <f t="shared" si="37"/>
        <v>0.55106379240889036</v>
      </c>
      <c r="N267" s="143">
        <f t="shared" si="37"/>
        <v>0.87725141829538678</v>
      </c>
      <c r="O267" s="138">
        <f t="shared" si="37"/>
        <v>0.46534605957068353</v>
      </c>
      <c r="P267" s="136">
        <f t="shared" si="37"/>
        <v>0.27459268819865956</v>
      </c>
      <c r="Q267" s="138">
        <f t="shared" si="37"/>
        <v>0.60384188896030788</v>
      </c>
      <c r="R267" s="136">
        <f t="shared" si="37"/>
        <v>0.45152743349642699</v>
      </c>
      <c r="S267" s="136">
        <f t="shared" si="37"/>
        <v>0.81478964742416293</v>
      </c>
    </row>
    <row r="268" spans="1:19" hidden="1"/>
    <row r="269" spans="1:19" hidden="1"/>
    <row r="270" spans="1:19" hidden="1"/>
    <row r="271" spans="1:19" hidden="1"/>
    <row r="273" spans="2:17">
      <c r="D273" s="144"/>
      <c r="E273" s="144"/>
      <c r="F273" s="144"/>
      <c r="G273" s="144"/>
      <c r="H273" s="144"/>
    </row>
    <row r="274" spans="2:17">
      <c r="B274" s="412"/>
      <c r="C274" s="412"/>
      <c r="D274" s="412"/>
      <c r="E274" s="412"/>
      <c r="F274" s="412"/>
      <c r="G274" s="412"/>
      <c r="H274" s="412"/>
    </row>
    <row r="275" spans="2:17"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</row>
    <row r="276" spans="2:17">
      <c r="B276" s="412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</row>
    <row r="277" spans="2:17">
      <c r="B277" s="412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</row>
    <row r="278" spans="2:17">
      <c r="B278" s="412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</row>
    <row r="279" spans="2:17">
      <c r="B279" s="412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</row>
    <row r="280" spans="2:17">
      <c r="B280" s="412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</row>
    <row r="281" spans="2:17">
      <c r="B281" s="412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</row>
    <row r="282" spans="2:17">
      <c r="B282" s="412"/>
    </row>
    <row r="283" spans="2:17" ht="409.6">
      <c r="B283" s="412"/>
    </row>
    <row r="289" spans="6:13">
      <c r="F289" s="145"/>
      <c r="G289" s="145"/>
      <c r="H289" s="146"/>
      <c r="I289" s="145"/>
      <c r="J289" s="146"/>
      <c r="K289" s="145"/>
      <c r="L289" s="145"/>
      <c r="M289" s="146"/>
    </row>
    <row r="290" spans="6:13">
      <c r="F290" s="145"/>
      <c r="G290" s="145"/>
      <c r="H290" s="146"/>
      <c r="I290" s="145"/>
      <c r="J290" s="146"/>
      <c r="K290" s="145"/>
      <c r="L290" s="145"/>
      <c r="M290" s="146"/>
    </row>
    <row r="291" spans="6:13">
      <c r="F291" s="145"/>
      <c r="G291" s="145"/>
      <c r="H291" s="146"/>
      <c r="I291" s="145"/>
      <c r="J291" s="146"/>
      <c r="K291" s="145"/>
      <c r="L291" s="145"/>
      <c r="M291" s="146"/>
    </row>
    <row r="292" spans="6:13">
      <c r="F292" s="145"/>
      <c r="G292" s="145"/>
      <c r="H292" s="146"/>
      <c r="I292" s="145"/>
      <c r="J292" s="146"/>
      <c r="K292" s="145"/>
      <c r="L292" s="145"/>
      <c r="M292" s="146"/>
    </row>
    <row r="293" spans="6:13">
      <c r="F293" s="145"/>
      <c r="G293" s="145"/>
      <c r="H293" s="146"/>
      <c r="I293" s="145"/>
      <c r="J293" s="146"/>
      <c r="K293" s="145"/>
      <c r="L293" s="145"/>
      <c r="M293" s="146"/>
    </row>
    <row r="294" spans="6:13">
      <c r="F294" s="145"/>
      <c r="G294" s="145"/>
      <c r="H294" s="146"/>
      <c r="I294" s="145"/>
      <c r="J294" s="146"/>
      <c r="K294" s="145"/>
      <c r="L294" s="145"/>
      <c r="M294" s="146"/>
    </row>
    <row r="295" spans="6:13" ht="409.6">
      <c r="F295" s="145"/>
      <c r="G295" s="145"/>
      <c r="H295" s="146"/>
      <c r="I295" s="145"/>
      <c r="J295" s="146"/>
      <c r="K295" s="145"/>
      <c r="L295" s="145"/>
      <c r="M295" s="146"/>
    </row>
    <row r="300" spans="6:13">
      <c r="F300" s="145"/>
      <c r="G300" s="145"/>
      <c r="H300" s="146"/>
      <c r="I300" s="145"/>
    </row>
    <row r="301" spans="6:13">
      <c r="F301" s="145"/>
      <c r="G301" s="145"/>
      <c r="H301" s="146"/>
      <c r="I301" s="145"/>
    </row>
    <row r="302" spans="6:13">
      <c r="F302" s="145"/>
      <c r="G302" s="145"/>
      <c r="H302" s="146"/>
      <c r="I302" s="145"/>
    </row>
    <row r="303" spans="6:13">
      <c r="F303" s="145"/>
      <c r="G303" s="145"/>
      <c r="H303" s="146"/>
      <c r="I303" s="145"/>
    </row>
    <row r="304" spans="6:13">
      <c r="F304" s="145"/>
      <c r="G304" s="145"/>
      <c r="H304" s="146"/>
      <c r="I304" s="145"/>
    </row>
    <row r="305" spans="6:10">
      <c r="F305" s="145"/>
      <c r="G305" s="145"/>
      <c r="H305" s="146"/>
      <c r="I305" s="145"/>
    </row>
    <row r="306" spans="6:10">
      <c r="F306" s="145"/>
      <c r="G306" s="145"/>
      <c r="H306" s="146"/>
      <c r="I306" s="145"/>
      <c r="J306" s="146"/>
    </row>
    <row r="307" spans="6:10">
      <c r="F307" s="145"/>
      <c r="G307" s="145"/>
      <c r="H307" s="146"/>
      <c r="I307" s="145"/>
      <c r="J307" s="146"/>
    </row>
    <row r="308" spans="6:10">
      <c r="F308" s="145"/>
      <c r="G308" s="145"/>
      <c r="H308" s="146"/>
      <c r="I308" s="145"/>
      <c r="J308" s="146"/>
    </row>
    <row r="309" spans="6:10">
      <c r="F309" s="145"/>
      <c r="G309" s="145"/>
      <c r="H309" s="146"/>
      <c r="I309" s="145"/>
      <c r="J309" s="146"/>
    </row>
  </sheetData>
  <mergeCells count="3">
    <mergeCell ref="U3:U5"/>
    <mergeCell ref="A1:U1"/>
    <mergeCell ref="A244:S244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9" orientation="landscape" r:id="rId1"/>
  <rowBreaks count="1" manualBreakCount="1">
    <brk id="25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7"/>
  <sheetViews>
    <sheetView workbookViewId="0">
      <pane ySplit="175" topLeftCell="A245" activePane="bottomLeft" state="frozen"/>
      <selection pane="bottomLeft" activeCell="B258" sqref="B258:U260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511" t="s">
        <v>338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8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9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10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hidden="1" customHeight="1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hidden="1" customHeight="1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>
      <c r="A230" s="431" t="s">
        <v>299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>
      <c r="A231" s="431" t="s">
        <v>300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>
      <c r="A232" s="431" t="s">
        <v>301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>
      <c r="A234" s="431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>
      <c r="A235" s="431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>
      <c r="A236" s="431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>
      <c r="A238" s="501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>
      <c r="A239" s="501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>
      <c r="A240" s="501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>
      <c r="A242" s="431" t="s">
        <v>316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>
      <c r="A243" s="431" t="s">
        <v>317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>
      <c r="A244" s="431" t="s">
        <v>315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>
      <c r="A245" s="424" t="s">
        <v>318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58" customFormat="1" ht="18" customHeight="1">
      <c r="A246" s="431" t="s">
        <v>320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377">
        <v>67569.590255407064</v>
      </c>
      <c r="T246" s="409"/>
      <c r="U246" s="409"/>
      <c r="V246" s="478"/>
      <c r="W246" s="478"/>
      <c r="Y246" s="174"/>
    </row>
    <row r="247" spans="1:25" s="158" customFormat="1" ht="18" customHeight="1">
      <c r="A247" s="431" t="s">
        <v>324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377">
        <v>67878.103083541238</v>
      </c>
      <c r="T247" s="409"/>
      <c r="U247" s="409"/>
      <c r="V247" s="478"/>
      <c r="W247" s="478"/>
      <c r="Y247" s="174"/>
    </row>
    <row r="248" spans="1:25" s="158" customFormat="1" ht="18" customHeight="1">
      <c r="A248" s="431" t="s">
        <v>322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377">
        <v>71235.511705393132</v>
      </c>
      <c r="T248" s="409"/>
      <c r="U248" s="409"/>
      <c r="V248" s="478"/>
      <c r="W248" s="478"/>
      <c r="Y248" s="174"/>
    </row>
    <row r="249" spans="1:25" s="410" customFormat="1" ht="18" customHeight="1">
      <c r="A249" s="424" t="s">
        <v>323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417">
        <f t="shared" si="29"/>
        <v>206683.20504434145</v>
      </c>
      <c r="T249" s="417"/>
      <c r="U249" s="417"/>
      <c r="V249" s="499"/>
      <c r="W249" s="499"/>
      <c r="Y249" s="408"/>
    </row>
    <row r="250" spans="1:25" s="158" customFormat="1" ht="18" customHeight="1">
      <c r="A250" s="431" t="s">
        <v>325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377">
        <v>40657.01755169237</v>
      </c>
      <c r="T250" s="409"/>
      <c r="U250" s="409"/>
      <c r="V250" s="478"/>
      <c r="W250" s="478"/>
      <c r="Y250" s="174"/>
    </row>
    <row r="251" spans="1:25" s="158" customFormat="1" ht="18" customHeight="1">
      <c r="A251" s="431" t="s">
        <v>326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377">
        <v>75336.700061751049</v>
      </c>
      <c r="T251" s="409"/>
      <c r="U251" s="409"/>
      <c r="V251" s="478"/>
      <c r="W251" s="478"/>
      <c r="Y251" s="174"/>
    </row>
    <row r="252" spans="1:25" s="158" customFormat="1" ht="18" customHeight="1">
      <c r="A252" s="431" t="s">
        <v>327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377">
        <v>52006.314863747146</v>
      </c>
      <c r="T252" s="409"/>
      <c r="U252" s="409"/>
      <c r="V252" s="478"/>
      <c r="W252" s="478"/>
      <c r="Y252" s="174"/>
    </row>
    <row r="253" spans="1:25" s="410" customFormat="1" ht="18" customHeight="1">
      <c r="A253" s="424" t="s">
        <v>329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417">
        <f t="shared" si="30"/>
        <v>168000.03247719054</v>
      </c>
      <c r="T253" s="417"/>
      <c r="U253" s="417"/>
      <c r="V253" s="499"/>
      <c r="W253" s="499"/>
      <c r="Y253" s="408"/>
    </row>
    <row r="254" spans="1:25" s="158" customFormat="1" ht="18" customHeight="1">
      <c r="A254" s="431" t="s">
        <v>339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377">
        <v>46841.340020563686</v>
      </c>
      <c r="T254" s="409"/>
      <c r="U254" s="409"/>
      <c r="V254" s="478"/>
      <c r="W254" s="478"/>
      <c r="Y254" s="174"/>
    </row>
    <row r="255" spans="1:25" s="158" customFormat="1" ht="18" customHeight="1">
      <c r="A255" s="431" t="s">
        <v>331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377">
        <v>60625.37948548339</v>
      </c>
      <c r="T255" s="409"/>
      <c r="U255" s="409"/>
      <c r="V255" s="478"/>
      <c r="W255" s="478"/>
      <c r="Y255" s="174"/>
    </row>
    <row r="256" spans="1:25" s="158" customFormat="1" ht="18" customHeight="1">
      <c r="A256" s="431" t="s">
        <v>333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377">
        <v>92971.290158735646</v>
      </c>
      <c r="T256" s="409"/>
      <c r="U256" s="409"/>
      <c r="V256" s="478"/>
      <c r="W256" s="478"/>
      <c r="Y256" s="174"/>
    </row>
    <row r="257" spans="1:25" s="410" customFormat="1" ht="18" customHeight="1">
      <c r="A257" s="424" t="s">
        <v>340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417">
        <f>SUM(S254:S256)</f>
        <v>200438.00966478273</v>
      </c>
      <c r="T257" s="417"/>
      <c r="U257" s="417"/>
      <c r="V257" s="499"/>
      <c r="W257" s="499"/>
      <c r="Y257" s="408"/>
    </row>
    <row r="258" spans="1:25" s="181" customFormat="1" ht="18" customHeight="1">
      <c r="A258" s="362" t="s">
        <v>278</v>
      </c>
      <c r="B258" s="363">
        <f>(B257-B253)/B253*100</f>
        <v>41.484635226786644</v>
      </c>
      <c r="C258" s="363">
        <f t="shared" ref="C258:U258" si="32">(C257-C253)/C253*100</f>
        <v>117.14466495899572</v>
      </c>
      <c r="D258" s="363">
        <f t="shared" si="32"/>
        <v>115.35421238797143</v>
      </c>
      <c r="E258" s="363">
        <f t="shared" si="32"/>
        <v>-64.413929839456628</v>
      </c>
      <c r="F258" s="363">
        <f t="shared" si="32"/>
        <v>119.68680130556277</v>
      </c>
      <c r="G258" s="363">
        <f t="shared" si="32"/>
        <v>153.38907100777914</v>
      </c>
      <c r="H258" s="363">
        <f t="shared" si="32"/>
        <v>107.63677120305681</v>
      </c>
      <c r="I258" s="363">
        <f t="shared" si="32"/>
        <v>22.055375606792811</v>
      </c>
      <c r="J258" s="363">
        <f t="shared" si="32"/>
        <v>76.99191984535409</v>
      </c>
      <c r="K258" s="363">
        <f t="shared" si="32"/>
        <v>107.55456480792719</v>
      </c>
      <c r="L258" s="363">
        <f t="shared" si="32"/>
        <v>15.366033908002526</v>
      </c>
      <c r="M258" s="363">
        <f t="shared" si="32"/>
        <v>26.061635800692063</v>
      </c>
      <c r="N258" s="363">
        <f t="shared" si="32"/>
        <v>1.5768188986163918</v>
      </c>
      <c r="O258" s="363">
        <f t="shared" si="32"/>
        <v>99.290276480270265</v>
      </c>
      <c r="P258" s="363">
        <f t="shared" si="32"/>
        <v>50.15094295568008</v>
      </c>
      <c r="Q258" s="363">
        <f t="shared" si="32"/>
        <v>26.463672885631546</v>
      </c>
      <c r="R258" s="363">
        <f t="shared" si="32"/>
        <v>32.776423551299331</v>
      </c>
      <c r="S258" s="363">
        <f t="shared" si="32"/>
        <v>19.308316021900954</v>
      </c>
      <c r="T258" s="363" t="e">
        <f t="shared" si="32"/>
        <v>#DIV/0!</v>
      </c>
      <c r="U258" s="363" t="e">
        <f t="shared" si="32"/>
        <v>#DIV/0!</v>
      </c>
    </row>
    <row r="259" spans="1:25" s="182" customFormat="1" ht="18" customHeight="1">
      <c r="A259" s="298" t="s">
        <v>319</v>
      </c>
      <c r="B259" s="418">
        <f>(B257-B241)/B241*100</f>
        <v>0.98752962404943767</v>
      </c>
      <c r="C259" s="418">
        <f t="shared" ref="C259:U259" si="33">(C257-C241)/C241*100</f>
        <v>-7.2779269429587679</v>
      </c>
      <c r="D259" s="418">
        <f t="shared" si="33"/>
        <v>4.5002331817599579</v>
      </c>
      <c r="E259" s="418">
        <f t="shared" si="33"/>
        <v>-80.764465734940174</v>
      </c>
      <c r="F259" s="418">
        <f t="shared" si="33"/>
        <v>-19.851057268347326</v>
      </c>
      <c r="G259" s="418">
        <f t="shared" si="33"/>
        <v>-59.245751288963596</v>
      </c>
      <c r="H259" s="418">
        <f t="shared" si="33"/>
        <v>38.611241504460622</v>
      </c>
      <c r="I259" s="418">
        <f t="shared" si="33"/>
        <v>5.274895326859073</v>
      </c>
      <c r="J259" s="418">
        <f t="shared" si="33"/>
        <v>36.442924385165412</v>
      </c>
      <c r="K259" s="418">
        <f t="shared" si="33"/>
        <v>123.9101549226469</v>
      </c>
      <c r="L259" s="418">
        <f t="shared" si="33"/>
        <v>0.96633256113486887</v>
      </c>
      <c r="M259" s="418">
        <f t="shared" si="33"/>
        <v>-5.9130254937772238</v>
      </c>
      <c r="N259" s="418">
        <f t="shared" si="33"/>
        <v>14.343094445893485</v>
      </c>
      <c r="O259" s="418">
        <f t="shared" si="33"/>
        <v>14.466025382026865</v>
      </c>
      <c r="P259" s="418">
        <f t="shared" si="33"/>
        <v>21.572244177703549</v>
      </c>
      <c r="Q259" s="418">
        <f t="shared" si="33"/>
        <v>-3.6579295878542446</v>
      </c>
      <c r="R259" s="418">
        <f t="shared" si="33"/>
        <v>-16.862539758917848</v>
      </c>
      <c r="S259" s="418">
        <f t="shared" si="33"/>
        <v>20.480464757729454</v>
      </c>
      <c r="T259" s="418" t="e">
        <f t="shared" si="33"/>
        <v>#DIV/0!</v>
      </c>
      <c r="U259" s="418" t="e">
        <f t="shared" si="33"/>
        <v>#DIV/0!</v>
      </c>
    </row>
    <row r="260" spans="1:25" s="181" customFormat="1" ht="18" customHeight="1" thickBot="1">
      <c r="A260" s="299" t="s">
        <v>312</v>
      </c>
      <c r="B260" s="422">
        <f>(B257-B225)/B225*100</f>
        <v>7.6476093448307543</v>
      </c>
      <c r="C260" s="422">
        <f t="shared" ref="C260:U260" si="34">(C257-C225)/C225*100</f>
        <v>-1.0725161207751228</v>
      </c>
      <c r="D260" s="422">
        <f t="shared" si="34"/>
        <v>5.5380055217655588</v>
      </c>
      <c r="E260" s="422">
        <f t="shared" si="34"/>
        <v>-73.719082019542753</v>
      </c>
      <c r="F260" s="422">
        <f t="shared" si="34"/>
        <v>-9.0053461784720401</v>
      </c>
      <c r="G260" s="422">
        <f t="shared" si="34"/>
        <v>-47.342296676005809</v>
      </c>
      <c r="H260" s="422">
        <f t="shared" si="34"/>
        <v>33.357580026091291</v>
      </c>
      <c r="I260" s="422">
        <f t="shared" si="34"/>
        <v>12.164539160932868</v>
      </c>
      <c r="J260" s="422">
        <f t="shared" si="34"/>
        <v>17.999622165219584</v>
      </c>
      <c r="K260" s="422">
        <f t="shared" si="34"/>
        <v>22.016316908668372</v>
      </c>
      <c r="L260" s="422">
        <f t="shared" si="34"/>
        <v>11.137880551613398</v>
      </c>
      <c r="M260" s="422">
        <f t="shared" si="34"/>
        <v>4.9972028980809435</v>
      </c>
      <c r="N260" s="422">
        <f t="shared" si="34"/>
        <v>22.611494465053624</v>
      </c>
      <c r="O260" s="422">
        <f t="shared" si="34"/>
        <v>9.852381477232413</v>
      </c>
      <c r="P260" s="422">
        <f t="shared" si="34"/>
        <v>-5.2805869728574208</v>
      </c>
      <c r="Q260" s="422">
        <f t="shared" si="34"/>
        <v>6.7701000265637576</v>
      </c>
      <c r="R260" s="422">
        <f t="shared" si="34"/>
        <v>-4.5508922265621932</v>
      </c>
      <c r="S260" s="422">
        <f t="shared" si="34"/>
        <v>25.555033479668012</v>
      </c>
      <c r="T260" s="422" t="e">
        <f t="shared" si="34"/>
        <v>#DIV/0!</v>
      </c>
      <c r="U260" s="422" t="e">
        <f t="shared" si="34"/>
        <v>#DIV/0!</v>
      </c>
    </row>
    <row r="261" spans="1:25" s="181" customFormat="1" ht="5.25" customHeight="1">
      <c r="A261" s="184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</row>
    <row r="262" spans="1:25" s="186" customFormat="1" ht="22.5" hidden="1" customHeight="1">
      <c r="A262" s="512" t="s">
        <v>279</v>
      </c>
      <c r="B262" s="512"/>
      <c r="C262" s="512"/>
      <c r="D262" s="512"/>
      <c r="E262" s="512"/>
      <c r="F262" s="512"/>
      <c r="G262" s="512"/>
      <c r="H262" s="512"/>
      <c r="I262" s="512"/>
      <c r="J262" s="512"/>
      <c r="K262" s="512"/>
      <c r="L262" s="512"/>
      <c r="M262" s="512"/>
      <c r="N262" s="512"/>
      <c r="O262" s="512"/>
      <c r="P262" s="512"/>
      <c r="Q262" s="512"/>
      <c r="R262" s="512"/>
      <c r="S262" s="512"/>
      <c r="U262" s="187"/>
    </row>
    <row r="263" spans="1:25" s="188" customFormat="1" ht="11.25" hidden="1" customHeight="1">
      <c r="A263" s="5" t="s">
        <v>229</v>
      </c>
      <c r="B263" s="6" t="s">
        <v>0</v>
      </c>
      <c r="C263" s="302" t="s">
        <v>1</v>
      </c>
      <c r="D263" s="302"/>
      <c r="E263" s="302"/>
      <c r="F263" s="302"/>
      <c r="G263" s="302"/>
      <c r="H263" s="303"/>
      <c r="I263" s="313" t="s">
        <v>2</v>
      </c>
      <c r="J263" s="313"/>
      <c r="K263" s="313"/>
      <c r="L263" s="313"/>
      <c r="M263" s="313"/>
      <c r="N263" s="341"/>
      <c r="O263" s="325" t="s">
        <v>3</v>
      </c>
      <c r="P263" s="325"/>
      <c r="Q263" s="326" t="s">
        <v>4</v>
      </c>
      <c r="R263" s="325"/>
      <c r="S263" s="327"/>
      <c r="U263" s="189"/>
    </row>
    <row r="264" spans="1:25" s="188" customFormat="1" ht="11.25" hidden="1" customHeight="1">
      <c r="A264" s="7"/>
      <c r="B264" s="8"/>
      <c r="C264" s="336"/>
      <c r="D264" s="305" t="s">
        <v>3</v>
      </c>
      <c r="E264" s="306"/>
      <c r="F264" s="305" t="s">
        <v>4</v>
      </c>
      <c r="G264" s="302"/>
      <c r="H264" s="303"/>
      <c r="I264" s="315"/>
      <c r="J264" s="316" t="s">
        <v>3</v>
      </c>
      <c r="K264" s="317"/>
      <c r="L264" s="318" t="s">
        <v>4</v>
      </c>
      <c r="M264" s="313"/>
      <c r="N264" s="314"/>
      <c r="O264" s="343"/>
      <c r="P264" s="344"/>
      <c r="Q264" s="345"/>
      <c r="R264" s="343"/>
      <c r="S264" s="346"/>
      <c r="U264" s="189"/>
    </row>
    <row r="265" spans="1:25" s="190" customFormat="1" ht="11.25" hidden="1" customHeight="1" thickBot="1">
      <c r="A265" s="7"/>
      <c r="B265" s="8"/>
      <c r="C265" s="336"/>
      <c r="D265" s="337"/>
      <c r="E265" s="338" t="s">
        <v>230</v>
      </c>
      <c r="F265" s="339"/>
      <c r="G265" s="340" t="s">
        <v>5</v>
      </c>
      <c r="H265" s="303" t="s">
        <v>6</v>
      </c>
      <c r="I265" s="315"/>
      <c r="J265" s="334"/>
      <c r="K265" s="318" t="s">
        <v>230</v>
      </c>
      <c r="L265" s="342"/>
      <c r="M265" s="335" t="s">
        <v>5</v>
      </c>
      <c r="N265" s="314" t="s">
        <v>6</v>
      </c>
      <c r="O265" s="346"/>
      <c r="P265" s="326" t="s">
        <v>230</v>
      </c>
      <c r="Q265" s="345"/>
      <c r="R265" s="347" t="s">
        <v>5</v>
      </c>
      <c r="S265" s="327" t="s">
        <v>6</v>
      </c>
      <c r="U265" s="191"/>
    </row>
    <row r="266" spans="1:25" ht="18" hidden="1" thickTop="1">
      <c r="A266" s="192" t="s">
        <v>280</v>
      </c>
      <c r="B266" s="419">
        <f t="shared" ref="B266:U266" si="35">SUM(B210:B216)</f>
        <v>1061150.293088688</v>
      </c>
      <c r="C266" s="419">
        <f t="shared" si="35"/>
        <v>280748.66000000003</v>
      </c>
      <c r="D266" s="419">
        <f t="shared" si="35"/>
        <v>186312.42</v>
      </c>
      <c r="E266" s="419">
        <f t="shared" si="35"/>
        <v>9942.0400000000009</v>
      </c>
      <c r="F266" s="419">
        <f t="shared" si="35"/>
        <v>94435.239999999991</v>
      </c>
      <c r="G266" s="419">
        <f t="shared" si="35"/>
        <v>29574.58</v>
      </c>
      <c r="H266" s="419">
        <f t="shared" si="35"/>
        <v>64860.66</v>
      </c>
      <c r="I266" s="419">
        <f t="shared" si="35"/>
        <v>780403.63308868825</v>
      </c>
      <c r="J266" s="419">
        <f t="shared" si="35"/>
        <v>154474.88485034218</v>
      </c>
      <c r="K266" s="419">
        <f t="shared" si="35"/>
        <v>52092.65</v>
      </c>
      <c r="L266" s="419">
        <f t="shared" si="35"/>
        <v>625927.74823834596</v>
      </c>
      <c r="M266" s="419">
        <f t="shared" si="35"/>
        <v>361015.85719014099</v>
      </c>
      <c r="N266" s="419">
        <f t="shared" si="35"/>
        <v>264911.89104820491</v>
      </c>
      <c r="O266" s="419">
        <f t="shared" si="35"/>
        <v>340787.30485034222</v>
      </c>
      <c r="P266" s="419">
        <f t="shared" si="35"/>
        <v>62030.69</v>
      </c>
      <c r="Q266" s="419">
        <f t="shared" si="35"/>
        <v>720364.98823834595</v>
      </c>
      <c r="R266" s="419">
        <f t="shared" si="35"/>
        <v>390592.437190141</v>
      </c>
      <c r="S266" s="419">
        <f t="shared" si="35"/>
        <v>329771.55104820494</v>
      </c>
      <c r="T266" s="419">
        <f t="shared" si="35"/>
        <v>0</v>
      </c>
      <c r="U266" s="419">
        <f t="shared" si="35"/>
        <v>0</v>
      </c>
    </row>
    <row r="267" spans="1:25" ht="17.25" hidden="1">
      <c r="A267" s="348" t="s">
        <v>281</v>
      </c>
      <c r="B267" s="420">
        <f t="shared" ref="B267:U267" si="36">SUM(B193:B199)</f>
        <v>1052274.2690921908</v>
      </c>
      <c r="C267" s="420">
        <f t="shared" si="36"/>
        <v>245933.49</v>
      </c>
      <c r="D267" s="420">
        <f t="shared" si="36"/>
        <v>158633.23000000001</v>
      </c>
      <c r="E267" s="420">
        <f t="shared" si="36"/>
        <v>5262.47</v>
      </c>
      <c r="F267" s="420">
        <f t="shared" si="36"/>
        <v>87300.260000000009</v>
      </c>
      <c r="G267" s="420">
        <f t="shared" si="36"/>
        <v>26662.34</v>
      </c>
      <c r="H267" s="420">
        <f t="shared" si="36"/>
        <v>60635.92</v>
      </c>
      <c r="I267" s="420">
        <f t="shared" si="36"/>
        <v>806342.77909219079</v>
      </c>
      <c r="J267" s="420">
        <f t="shared" si="36"/>
        <v>174090.29120572755</v>
      </c>
      <c r="K267" s="420">
        <f t="shared" si="36"/>
        <v>44673.759999999995</v>
      </c>
      <c r="L267" s="420">
        <f t="shared" si="36"/>
        <v>632251.48788646329</v>
      </c>
      <c r="M267" s="420">
        <f t="shared" si="36"/>
        <v>340418.18621114391</v>
      </c>
      <c r="N267" s="420">
        <f t="shared" si="36"/>
        <v>291834.30167531938</v>
      </c>
      <c r="O267" s="420">
        <f t="shared" si="36"/>
        <v>332724.52120572753</v>
      </c>
      <c r="P267" s="420">
        <f t="shared" si="36"/>
        <v>49935.229999999996</v>
      </c>
      <c r="Q267" s="420">
        <f t="shared" si="36"/>
        <v>719549.7478864633</v>
      </c>
      <c r="R267" s="420">
        <f t="shared" si="36"/>
        <v>367080.52621114394</v>
      </c>
      <c r="S267" s="420">
        <f t="shared" si="36"/>
        <v>352469.22167531936</v>
      </c>
      <c r="T267" s="420">
        <f t="shared" si="36"/>
        <v>122942.35924653233</v>
      </c>
      <c r="U267" s="420">
        <f t="shared" si="36"/>
        <v>20218.484750144282</v>
      </c>
    </row>
    <row r="268" spans="1:25" ht="17.25" hidden="1">
      <c r="A268" s="348" t="s">
        <v>282</v>
      </c>
      <c r="B268" s="421">
        <f t="shared" ref="B268:U268" si="37">SUM(B176:B182)</f>
        <v>1122510.7960463047</v>
      </c>
      <c r="C268" s="421">
        <f t="shared" si="37"/>
        <v>318825.40000000002</v>
      </c>
      <c r="D268" s="421">
        <f t="shared" si="37"/>
        <v>191649.98</v>
      </c>
      <c r="E268" s="421">
        <f t="shared" si="37"/>
        <v>10302.5</v>
      </c>
      <c r="F268" s="421">
        <f t="shared" si="37"/>
        <v>127174.42</v>
      </c>
      <c r="G268" s="421">
        <f t="shared" si="37"/>
        <v>53222.8</v>
      </c>
      <c r="H268" s="421">
        <f t="shared" si="37"/>
        <v>73953.62</v>
      </c>
      <c r="I268" s="421">
        <f t="shared" si="37"/>
        <v>803685.39604630473</v>
      </c>
      <c r="J268" s="421">
        <f t="shared" si="37"/>
        <v>152011.54181520833</v>
      </c>
      <c r="K268" s="421">
        <f t="shared" si="37"/>
        <v>34506.800000000003</v>
      </c>
      <c r="L268" s="421">
        <f t="shared" si="37"/>
        <v>651673.85423109634</v>
      </c>
      <c r="M268" s="421">
        <f t="shared" si="37"/>
        <v>392306.2608890906</v>
      </c>
      <c r="N268" s="421">
        <f t="shared" si="37"/>
        <v>259367.5933420058</v>
      </c>
      <c r="O268" s="421">
        <f t="shared" si="37"/>
        <v>343661.60074604378</v>
      </c>
      <c r="P268" s="421">
        <f t="shared" si="37"/>
        <v>44809.63</v>
      </c>
      <c r="Q268" s="421">
        <f t="shared" si="37"/>
        <v>778849.90867400949</v>
      </c>
      <c r="R268" s="421">
        <f t="shared" si="37"/>
        <v>445528.87573741359</v>
      </c>
      <c r="S268" s="421">
        <f t="shared" si="37"/>
        <v>333321.03293659585</v>
      </c>
      <c r="T268" s="421">
        <f t="shared" si="37"/>
        <v>32261.136029994068</v>
      </c>
      <c r="U268" s="421">
        <f t="shared" si="37"/>
        <v>0</v>
      </c>
    </row>
    <row r="269" spans="1:25" ht="17.25" hidden="1">
      <c r="A269" s="348" t="s">
        <v>193</v>
      </c>
      <c r="B269" s="421">
        <f t="shared" ref="B269:S269" si="38">SUM(B124:B130)</f>
        <v>458926</v>
      </c>
      <c r="C269" s="421">
        <f t="shared" si="38"/>
        <v>172692</v>
      </c>
      <c r="D269" s="421">
        <f t="shared" si="38"/>
        <v>107762</v>
      </c>
      <c r="E269" s="421">
        <f t="shared" si="38"/>
        <v>10668</v>
      </c>
      <c r="F269" s="421">
        <f t="shared" si="38"/>
        <v>64930</v>
      </c>
      <c r="G269" s="421">
        <f t="shared" si="38"/>
        <v>14677</v>
      </c>
      <c r="H269" s="421">
        <f t="shared" si="38"/>
        <v>50253</v>
      </c>
      <c r="I269" s="421">
        <f t="shared" si="38"/>
        <v>286233</v>
      </c>
      <c r="J269" s="421">
        <f t="shared" si="38"/>
        <v>48335</v>
      </c>
      <c r="K269" s="421">
        <f t="shared" si="38"/>
        <v>24478</v>
      </c>
      <c r="L269" s="421">
        <f t="shared" si="38"/>
        <v>237898</v>
      </c>
      <c r="M269" s="421">
        <f t="shared" si="38"/>
        <v>123239</v>
      </c>
      <c r="N269" s="421">
        <f t="shared" si="38"/>
        <v>114657</v>
      </c>
      <c r="O269" s="421">
        <f t="shared" si="38"/>
        <v>156098</v>
      </c>
      <c r="P269" s="421">
        <f t="shared" si="38"/>
        <v>35148</v>
      </c>
      <c r="Q269" s="421">
        <f t="shared" si="38"/>
        <v>302828</v>
      </c>
      <c r="R269" s="421">
        <f t="shared" si="38"/>
        <v>137917</v>
      </c>
      <c r="S269" s="421">
        <f t="shared" si="38"/>
        <v>164911</v>
      </c>
      <c r="T269" s="127"/>
      <c r="U269" s="89"/>
    </row>
    <row r="270" spans="1:25" ht="17.25" hidden="1">
      <c r="A270" s="349" t="s">
        <v>161</v>
      </c>
      <c r="B270" s="196">
        <f>100*(B266/B267-1)</f>
        <v>0.8435086039074946</v>
      </c>
      <c r="C270" s="196">
        <f t="shared" ref="C270:U270" si="39">100*(C266/C267-1)</f>
        <v>14.156335519818807</v>
      </c>
      <c r="D270" s="196">
        <f t="shared" si="39"/>
        <v>17.448544671252051</v>
      </c>
      <c r="E270" s="196">
        <f t="shared" si="39"/>
        <v>88.923452295214986</v>
      </c>
      <c r="F270" s="196">
        <f t="shared" si="39"/>
        <v>8.1729195308238189</v>
      </c>
      <c r="G270" s="196">
        <f t="shared" si="39"/>
        <v>10.922672203565043</v>
      </c>
      <c r="H270" s="196">
        <f t="shared" si="39"/>
        <v>6.9673883071288634</v>
      </c>
      <c r="I270" s="196">
        <f t="shared" si="39"/>
        <v>-3.2168882361302664</v>
      </c>
      <c r="J270" s="196">
        <f t="shared" si="39"/>
        <v>-11.267375233582255</v>
      </c>
      <c r="K270" s="196">
        <f t="shared" si="39"/>
        <v>16.606817962043063</v>
      </c>
      <c r="L270" s="196">
        <f t="shared" si="39"/>
        <v>-1.0001937155192486</v>
      </c>
      <c r="M270" s="196">
        <f t="shared" si="39"/>
        <v>6.0506964120363937</v>
      </c>
      <c r="N270" s="196">
        <f t="shared" si="39"/>
        <v>-9.2252385934628816</v>
      </c>
      <c r="O270" s="196">
        <f t="shared" si="39"/>
        <v>2.4232610254864229</v>
      </c>
      <c r="P270" s="196">
        <f t="shared" si="39"/>
        <v>24.222297564264771</v>
      </c>
      <c r="Q270" s="196">
        <f t="shared" si="39"/>
        <v>0.1132986779965206</v>
      </c>
      <c r="R270" s="196">
        <f t="shared" si="39"/>
        <v>6.4051098601381806</v>
      </c>
      <c r="S270" s="196">
        <f t="shared" si="39"/>
        <v>-6.4396177683913152</v>
      </c>
      <c r="T270" s="128">
        <f t="shared" si="39"/>
        <v>-100</v>
      </c>
      <c r="U270" s="103">
        <f t="shared" si="39"/>
        <v>-100</v>
      </c>
    </row>
    <row r="271" spans="1:25" ht="17.25" hidden="1">
      <c r="A271" s="348" t="s">
        <v>162</v>
      </c>
      <c r="B271" s="197">
        <f>100*(B266/B268-1)</f>
        <v>-5.4663619426859817</v>
      </c>
      <c r="C271" s="197">
        <f t="shared" ref="C271:U271" si="40">100*(C266/C268-1)</f>
        <v>-11.942818859476056</v>
      </c>
      <c r="D271" s="197">
        <f t="shared" si="40"/>
        <v>-2.7850563824739272</v>
      </c>
      <c r="E271" s="197">
        <f t="shared" si="40"/>
        <v>-3.498762436301861</v>
      </c>
      <c r="F271" s="197">
        <f t="shared" si="40"/>
        <v>-25.743526095892566</v>
      </c>
      <c r="G271" s="197">
        <f t="shared" si="40"/>
        <v>-44.432498853874655</v>
      </c>
      <c r="H271" s="197">
        <f t="shared" si="40"/>
        <v>-12.295490065259806</v>
      </c>
      <c r="I271" s="197">
        <f t="shared" si="40"/>
        <v>-2.8968752041719448</v>
      </c>
      <c r="J271" s="197">
        <f t="shared" si="40"/>
        <v>1.6204973686329671</v>
      </c>
      <c r="K271" s="197">
        <f t="shared" si="40"/>
        <v>50.963433294307194</v>
      </c>
      <c r="L271" s="197">
        <f t="shared" si="40"/>
        <v>-3.9507655287364551</v>
      </c>
      <c r="M271" s="197">
        <f t="shared" si="40"/>
        <v>-7.9760143587909171</v>
      </c>
      <c r="N271" s="197">
        <f t="shared" si="40"/>
        <v>2.1376216028994532</v>
      </c>
      <c r="O271" s="197">
        <f t="shared" si="40"/>
        <v>-0.8363738891577821</v>
      </c>
      <c r="P271" s="197">
        <f t="shared" si="40"/>
        <v>38.431604992051938</v>
      </c>
      <c r="Q271" s="197">
        <f t="shared" si="40"/>
        <v>-7.5091387678575927</v>
      </c>
      <c r="R271" s="197">
        <f t="shared" si="40"/>
        <v>-12.330612343890168</v>
      </c>
      <c r="S271" s="197">
        <f t="shared" si="40"/>
        <v>-1.0648838619992218</v>
      </c>
      <c r="T271" s="129">
        <f t="shared" si="40"/>
        <v>-100</v>
      </c>
      <c r="U271" s="102" t="e">
        <f t="shared" si="40"/>
        <v>#DIV/0!</v>
      </c>
    </row>
    <row r="272" spans="1:25" hidden="1">
      <c r="A272" t="s">
        <v>194</v>
      </c>
      <c r="B272" s="102">
        <f t="shared" ref="B272:S272" si="41">100*(B266/B269-1)</f>
        <v>131.22470574530274</v>
      </c>
      <c r="C272" s="102">
        <f t="shared" si="41"/>
        <v>62.57189678734396</v>
      </c>
      <c r="D272" s="102">
        <f t="shared" si="41"/>
        <v>72.89250385107924</v>
      </c>
      <c r="E272" s="102">
        <f t="shared" si="41"/>
        <v>-6.8050243719534942</v>
      </c>
      <c r="F272" s="102">
        <f t="shared" si="41"/>
        <v>45.441614045895577</v>
      </c>
      <c r="G272" s="102">
        <f t="shared" si="41"/>
        <v>101.50289568712951</v>
      </c>
      <c r="H272" s="102">
        <f t="shared" si="41"/>
        <v>29.068234732254794</v>
      </c>
      <c r="I272" s="102">
        <f t="shared" si="41"/>
        <v>172.64628225560585</v>
      </c>
      <c r="J272" s="102">
        <f t="shared" si="41"/>
        <v>219.59218961485917</v>
      </c>
      <c r="K272" s="102">
        <f t="shared" si="41"/>
        <v>112.81415965356646</v>
      </c>
      <c r="L272" s="102">
        <f t="shared" si="41"/>
        <v>163.10761260638844</v>
      </c>
      <c r="M272" s="102">
        <f t="shared" si="41"/>
        <v>192.93961910607922</v>
      </c>
      <c r="N272" s="102">
        <f t="shared" si="41"/>
        <v>131.04728978449191</v>
      </c>
      <c r="O272" s="102">
        <f t="shared" si="41"/>
        <v>118.31625315528846</v>
      </c>
      <c r="P272" s="102">
        <f t="shared" si="41"/>
        <v>76.484266530101294</v>
      </c>
      <c r="Q272" s="102">
        <f t="shared" si="41"/>
        <v>137.87925430883075</v>
      </c>
      <c r="R272" s="102">
        <f t="shared" si="41"/>
        <v>183.20833341077676</v>
      </c>
      <c r="S272" s="102">
        <f t="shared" si="41"/>
        <v>99.969408376763795</v>
      </c>
      <c r="T272" s="122"/>
      <c r="U272" s="121" t="s">
        <v>171</v>
      </c>
    </row>
    <row r="273" spans="1:21" s="118" customFormat="1" hidden="1">
      <c r="A273" s="118" t="s">
        <v>170</v>
      </c>
      <c r="T273" s="130"/>
      <c r="U273" s="119"/>
    </row>
    <row r="274" spans="1:21" hidden="1">
      <c r="A274" s="118" t="s">
        <v>181</v>
      </c>
      <c r="B274" s="131" t="e">
        <f>B266/#REF!-1</f>
        <v>#REF!</v>
      </c>
      <c r="C274" s="131" t="e">
        <f>C266/#REF!-1</f>
        <v>#REF!</v>
      </c>
      <c r="D274" s="131" t="e">
        <f>D266/#REF!-1</f>
        <v>#REF!</v>
      </c>
      <c r="E274" s="131" t="e">
        <f>E266/#REF!-1</f>
        <v>#REF!</v>
      </c>
      <c r="F274" s="131" t="e">
        <f>F266/#REF!-1</f>
        <v>#REF!</v>
      </c>
      <c r="G274" s="131" t="e">
        <f>G266/#REF!-1</f>
        <v>#REF!</v>
      </c>
      <c r="H274" s="131" t="e">
        <f>H266/#REF!-1</f>
        <v>#REF!</v>
      </c>
      <c r="I274" s="131" t="e">
        <f>I266/#REF!-1</f>
        <v>#REF!</v>
      </c>
      <c r="J274" s="131" t="e">
        <f>J266/#REF!-1</f>
        <v>#REF!</v>
      </c>
      <c r="K274" s="131" t="e">
        <f>K266/#REF!-1</f>
        <v>#REF!</v>
      </c>
      <c r="L274" s="131" t="e">
        <f>L266/#REF!-1</f>
        <v>#REF!</v>
      </c>
      <c r="M274" s="131" t="e">
        <f>M266/#REF!-1</f>
        <v>#REF!</v>
      </c>
      <c r="N274" s="131" t="e">
        <f>N266/#REF!-1</f>
        <v>#REF!</v>
      </c>
      <c r="O274" s="131" t="e">
        <f>O266/#REF!-1</f>
        <v>#REF!</v>
      </c>
      <c r="P274" s="131" t="e">
        <f>P266/#REF!-1</f>
        <v>#REF!</v>
      </c>
      <c r="Q274" s="131" t="e">
        <f>Q266/#REF!-1</f>
        <v>#REF!</v>
      </c>
      <c r="R274" s="131" t="e">
        <f>R266/#REF!-1</f>
        <v>#REF!</v>
      </c>
      <c r="S274" s="131" t="e">
        <f>S266/#REF!-1</f>
        <v>#REF!</v>
      </c>
      <c r="T274" s="122"/>
      <c r="U274" s="104"/>
    </row>
    <row r="275" spans="1:21" hidden="1">
      <c r="A275" s="118" t="s">
        <v>182</v>
      </c>
      <c r="B275" s="131" t="e">
        <f>B266/#REF!-1</f>
        <v>#REF!</v>
      </c>
      <c r="C275" s="131" t="e">
        <f>C266/#REF!-1</f>
        <v>#REF!</v>
      </c>
      <c r="D275" s="131" t="e">
        <f>D266/#REF!-1</f>
        <v>#REF!</v>
      </c>
      <c r="E275" s="131" t="e">
        <f>E266/#REF!-1</f>
        <v>#REF!</v>
      </c>
      <c r="F275" s="131" t="e">
        <f>F266/#REF!-1</f>
        <v>#REF!</v>
      </c>
      <c r="G275" s="131" t="e">
        <f>G266/#REF!-1</f>
        <v>#REF!</v>
      </c>
      <c r="H275" s="131" t="e">
        <f>H266/#REF!-1</f>
        <v>#REF!</v>
      </c>
      <c r="I275" s="131" t="e">
        <f>I266/#REF!-1</f>
        <v>#REF!</v>
      </c>
      <c r="J275" s="131" t="e">
        <f>J266/#REF!-1</f>
        <v>#REF!</v>
      </c>
      <c r="K275" s="131" t="e">
        <f>K266/#REF!-1</f>
        <v>#REF!</v>
      </c>
      <c r="L275" s="131" t="e">
        <f>L266/#REF!-1</f>
        <v>#REF!</v>
      </c>
      <c r="M275" s="131" t="e">
        <f>M266/#REF!-1</f>
        <v>#REF!</v>
      </c>
      <c r="N275" s="131" t="e">
        <f>N266/#REF!-1</f>
        <v>#REF!</v>
      </c>
      <c r="O275" s="131" t="e">
        <f>O266/#REF!-1</f>
        <v>#REF!</v>
      </c>
      <c r="P275" s="131" t="e">
        <f>P266/#REF!-1</f>
        <v>#REF!</v>
      </c>
      <c r="Q275" s="131" t="e">
        <f>Q266/#REF!-1</f>
        <v>#REF!</v>
      </c>
      <c r="R275" s="131" t="e">
        <f>R266/#REF!-1</f>
        <v>#REF!</v>
      </c>
      <c r="S275" s="131" t="e">
        <f>S266/#REF!-1</f>
        <v>#REF!</v>
      </c>
      <c r="T275" s="122"/>
      <c r="U275" s="104"/>
    </row>
    <row r="276" spans="1:21" hidden="1">
      <c r="A276" s="118" t="s">
        <v>183</v>
      </c>
      <c r="B276" s="131" t="e">
        <f>B266/#REF!-1</f>
        <v>#REF!</v>
      </c>
      <c r="C276" s="131" t="e">
        <f>C266/#REF!-1</f>
        <v>#REF!</v>
      </c>
      <c r="D276" s="131" t="e">
        <f>D266/#REF!-1</f>
        <v>#REF!</v>
      </c>
      <c r="E276" s="131" t="e">
        <f>E266/#REF!-1</f>
        <v>#REF!</v>
      </c>
      <c r="F276" s="131" t="e">
        <f>F266/#REF!-1</f>
        <v>#REF!</v>
      </c>
      <c r="G276" s="131" t="e">
        <f>G266/#REF!-1</f>
        <v>#REF!</v>
      </c>
      <c r="H276" s="131" t="e">
        <f>H266/#REF!-1</f>
        <v>#REF!</v>
      </c>
      <c r="I276" s="131" t="e">
        <f>I266/#REF!-1</f>
        <v>#REF!</v>
      </c>
      <c r="J276" s="131" t="e">
        <f>J266/#REF!-1</f>
        <v>#REF!</v>
      </c>
      <c r="K276" s="131" t="e">
        <f>K266/#REF!-1</f>
        <v>#REF!</v>
      </c>
      <c r="L276" s="131" t="e">
        <f>L266/#REF!-1</f>
        <v>#REF!</v>
      </c>
      <c r="M276" s="131" t="e">
        <f>M266/#REF!-1</f>
        <v>#REF!</v>
      </c>
      <c r="N276" s="131" t="e">
        <f>N266/#REF!-1</f>
        <v>#REF!</v>
      </c>
      <c r="O276" s="131" t="e">
        <f>O266/#REF!-1</f>
        <v>#REF!</v>
      </c>
      <c r="P276" s="131" t="e">
        <f>P266/#REF!-1</f>
        <v>#REF!</v>
      </c>
      <c r="Q276" s="131" t="e">
        <f>Q266/#REF!-1</f>
        <v>#REF!</v>
      </c>
      <c r="R276" s="131" t="e">
        <f>R266/#REF!-1</f>
        <v>#REF!</v>
      </c>
      <c r="S276" s="131" t="e">
        <f>S266/#REF!-1</f>
        <v>#REF!</v>
      </c>
      <c r="T276" s="122"/>
      <c r="U276" s="104"/>
    </row>
    <row r="277" spans="1:21" hidden="1">
      <c r="A277" s="118" t="s">
        <v>184</v>
      </c>
      <c r="B277" s="131" t="e">
        <f>B266/#REF!-1</f>
        <v>#REF!</v>
      </c>
      <c r="C277" s="131" t="e">
        <f>C266/#REF!-1</f>
        <v>#REF!</v>
      </c>
      <c r="D277" s="131" t="e">
        <f>D266/#REF!-1</f>
        <v>#REF!</v>
      </c>
      <c r="E277" s="131" t="e">
        <f>E266/#REF!-1</f>
        <v>#REF!</v>
      </c>
      <c r="F277" s="131" t="e">
        <f>F266/#REF!-1</f>
        <v>#REF!</v>
      </c>
      <c r="G277" s="131" t="e">
        <f>G266/#REF!-1</f>
        <v>#REF!</v>
      </c>
      <c r="H277" s="131" t="e">
        <f>H266/#REF!-1</f>
        <v>#REF!</v>
      </c>
      <c r="I277" s="131" t="e">
        <f>I266/#REF!-1</f>
        <v>#REF!</v>
      </c>
      <c r="J277" s="131" t="e">
        <f>J266/#REF!-1</f>
        <v>#REF!</v>
      </c>
      <c r="K277" s="131" t="e">
        <f>K266/#REF!-1</f>
        <v>#REF!</v>
      </c>
      <c r="L277" s="131" t="e">
        <f>L266/#REF!-1</f>
        <v>#REF!</v>
      </c>
      <c r="M277" s="131" t="e">
        <f>M266/#REF!-1</f>
        <v>#REF!</v>
      </c>
      <c r="N277" s="131" t="e">
        <f>N266/#REF!-1</f>
        <v>#REF!</v>
      </c>
      <c r="O277" s="131" t="e">
        <f>O266/#REF!-1</f>
        <v>#REF!</v>
      </c>
      <c r="P277" s="131" t="e">
        <f>P266/#REF!-1</f>
        <v>#REF!</v>
      </c>
      <c r="Q277" s="131" t="e">
        <f>Q266/#REF!-1</f>
        <v>#REF!</v>
      </c>
      <c r="R277" s="131" t="e">
        <f>R266/#REF!-1</f>
        <v>#REF!</v>
      </c>
      <c r="S277" s="131" t="e">
        <f>S266/#REF!-1</f>
        <v>#REF!</v>
      </c>
      <c r="T277" s="122"/>
      <c r="U277" s="104"/>
    </row>
    <row r="278" spans="1:21" hidden="1">
      <c r="A278" s="118" t="s">
        <v>185</v>
      </c>
      <c r="B278" s="131" t="e">
        <f>B266/#REF!-1</f>
        <v>#REF!</v>
      </c>
      <c r="C278" s="131" t="e">
        <f>C266/#REF!-1</f>
        <v>#REF!</v>
      </c>
      <c r="D278" s="131" t="e">
        <f>D266/#REF!-1</f>
        <v>#REF!</v>
      </c>
      <c r="E278" s="131" t="e">
        <f>E266/#REF!-1</f>
        <v>#REF!</v>
      </c>
      <c r="F278" s="131" t="e">
        <f>F266/#REF!-1</f>
        <v>#REF!</v>
      </c>
      <c r="G278" s="131" t="e">
        <f>G266/#REF!-1</f>
        <v>#REF!</v>
      </c>
      <c r="H278" s="131" t="e">
        <f>H266/#REF!-1</f>
        <v>#REF!</v>
      </c>
      <c r="I278" s="131" t="e">
        <f>I266/#REF!-1</f>
        <v>#REF!</v>
      </c>
      <c r="J278" s="131" t="e">
        <f>J266/#REF!-1</f>
        <v>#REF!</v>
      </c>
      <c r="K278" s="131" t="e">
        <f>K266/#REF!-1</f>
        <v>#REF!</v>
      </c>
      <c r="L278" s="131" t="e">
        <f>L266/#REF!-1</f>
        <v>#REF!</v>
      </c>
      <c r="M278" s="131" t="e">
        <f>M266/#REF!-1</f>
        <v>#REF!</v>
      </c>
      <c r="N278" s="131" t="e">
        <f>N266/#REF!-1</f>
        <v>#REF!</v>
      </c>
      <c r="O278" s="131" t="e">
        <f>O266/#REF!-1</f>
        <v>#REF!</v>
      </c>
      <c r="P278" s="131" t="e">
        <f>P266/#REF!-1</f>
        <v>#REF!</v>
      </c>
      <c r="Q278" s="131" t="e">
        <f>Q266/#REF!-1</f>
        <v>#REF!</v>
      </c>
      <c r="R278" s="131" t="e">
        <f>R266/#REF!-1</f>
        <v>#REF!</v>
      </c>
      <c r="S278" s="131" t="e">
        <f>S266/#REF!-1</f>
        <v>#REF!</v>
      </c>
      <c r="T278" s="122"/>
      <c r="U278" s="104"/>
    </row>
    <row r="279" spans="1:21" hidden="1">
      <c r="A279" s="118" t="s">
        <v>186</v>
      </c>
      <c r="B279" s="131" t="e">
        <f>B266/#REF!-1</f>
        <v>#REF!</v>
      </c>
      <c r="C279" s="131" t="e">
        <f>C266/#REF!-1</f>
        <v>#REF!</v>
      </c>
      <c r="D279" s="131" t="e">
        <f>D266/#REF!-1</f>
        <v>#REF!</v>
      </c>
      <c r="E279" s="131" t="e">
        <f>E266/#REF!-1</f>
        <v>#REF!</v>
      </c>
      <c r="F279" s="131" t="e">
        <f>F266/#REF!-1</f>
        <v>#REF!</v>
      </c>
      <c r="G279" s="131" t="e">
        <f>G266/#REF!-1</f>
        <v>#REF!</v>
      </c>
      <c r="H279" s="131" t="e">
        <f>H266/#REF!-1</f>
        <v>#REF!</v>
      </c>
      <c r="I279" s="131" t="e">
        <f>I266/#REF!-1</f>
        <v>#REF!</v>
      </c>
      <c r="J279" s="131" t="e">
        <f>J266/#REF!-1</f>
        <v>#REF!</v>
      </c>
      <c r="K279" s="131" t="e">
        <f>K266/#REF!-1</f>
        <v>#REF!</v>
      </c>
      <c r="L279" s="131" t="e">
        <f>L266/#REF!-1</f>
        <v>#REF!</v>
      </c>
      <c r="M279" s="131" t="e">
        <f>M266/#REF!-1</f>
        <v>#REF!</v>
      </c>
      <c r="N279" s="131" t="e">
        <f>N266/#REF!-1</f>
        <v>#REF!</v>
      </c>
      <c r="O279" s="131" t="e">
        <f>O266/#REF!-1</f>
        <v>#REF!</v>
      </c>
      <c r="P279" s="131" t="e">
        <f>P266/#REF!-1</f>
        <v>#REF!</v>
      </c>
      <c r="Q279" s="131" t="e">
        <f>Q266/#REF!-1</f>
        <v>#REF!</v>
      </c>
      <c r="R279" s="131" t="e">
        <f>R266/#REF!-1</f>
        <v>#REF!</v>
      </c>
      <c r="S279" s="131" t="e">
        <f>S266/#REF!-1</f>
        <v>#REF!</v>
      </c>
      <c r="T279" s="122"/>
      <c r="U279" s="104"/>
    </row>
    <row r="280" spans="1:21" hidden="1">
      <c r="A280" s="118" t="s">
        <v>187</v>
      </c>
      <c r="B280" s="131" t="e">
        <f>B266/#REF!-1</f>
        <v>#REF!</v>
      </c>
      <c r="C280" s="131" t="e">
        <f>C266/#REF!-1</f>
        <v>#REF!</v>
      </c>
      <c r="D280" s="131" t="e">
        <f>D266/#REF!-1</f>
        <v>#REF!</v>
      </c>
      <c r="E280" s="131" t="e">
        <f>E266/#REF!-1</f>
        <v>#REF!</v>
      </c>
      <c r="F280" s="131" t="e">
        <f>F266/#REF!-1</f>
        <v>#REF!</v>
      </c>
      <c r="G280" s="131" t="e">
        <f>G266/#REF!-1</f>
        <v>#REF!</v>
      </c>
      <c r="H280" s="131" t="e">
        <f>H266/#REF!-1</f>
        <v>#REF!</v>
      </c>
      <c r="I280" s="131" t="e">
        <f>I266/#REF!-1</f>
        <v>#REF!</v>
      </c>
      <c r="J280" s="131" t="e">
        <f>J266/#REF!-1</f>
        <v>#REF!</v>
      </c>
      <c r="K280" s="131" t="e">
        <f>K266/#REF!-1</f>
        <v>#REF!</v>
      </c>
      <c r="L280" s="131" t="e">
        <f>L266/#REF!-1</f>
        <v>#REF!</v>
      </c>
      <c r="M280" s="131" t="e">
        <f>M266/#REF!-1</f>
        <v>#REF!</v>
      </c>
      <c r="N280" s="131" t="e">
        <f>N266/#REF!-1</f>
        <v>#REF!</v>
      </c>
      <c r="O280" s="131" t="e">
        <f>O266/#REF!-1</f>
        <v>#REF!</v>
      </c>
      <c r="P280" s="131" t="e">
        <f>P266/#REF!-1</f>
        <v>#REF!</v>
      </c>
      <c r="Q280" s="131" t="e">
        <f>Q266/#REF!-1</f>
        <v>#REF!</v>
      </c>
      <c r="R280" s="131" t="e">
        <f>R266/#REF!-1</f>
        <v>#REF!</v>
      </c>
      <c r="S280" s="131" t="e">
        <f>S266/#REF!-1</f>
        <v>#REF!</v>
      </c>
      <c r="T280" s="122"/>
      <c r="U280" s="104"/>
    </row>
    <row r="281" spans="1:21" hidden="1">
      <c r="A281" s="118" t="s">
        <v>188</v>
      </c>
      <c r="B281" s="131" t="e">
        <f>B266/#REF!-1</f>
        <v>#REF!</v>
      </c>
      <c r="C281" s="131" t="e">
        <f>C266/#REF!-1</f>
        <v>#REF!</v>
      </c>
      <c r="D281" s="131" t="e">
        <f>D266/#REF!-1</f>
        <v>#REF!</v>
      </c>
      <c r="E281" s="131" t="e">
        <f>E266/#REF!-1</f>
        <v>#REF!</v>
      </c>
      <c r="F281" s="131" t="e">
        <f>F266/#REF!-1</f>
        <v>#REF!</v>
      </c>
      <c r="G281" s="131" t="e">
        <f>G266/#REF!-1</f>
        <v>#REF!</v>
      </c>
      <c r="H281" s="131" t="e">
        <f>H266/#REF!-1</f>
        <v>#REF!</v>
      </c>
      <c r="I281" s="131" t="e">
        <f>I266/#REF!-1</f>
        <v>#REF!</v>
      </c>
      <c r="J281" s="131" t="e">
        <f>J266/#REF!-1</f>
        <v>#REF!</v>
      </c>
      <c r="K281" s="131" t="e">
        <f>K266/#REF!-1</f>
        <v>#REF!</v>
      </c>
      <c r="L281" s="131" t="e">
        <f>L266/#REF!-1</f>
        <v>#REF!</v>
      </c>
      <c r="M281" s="131" t="e">
        <f>M266/#REF!-1</f>
        <v>#REF!</v>
      </c>
      <c r="N281" s="131" t="e">
        <f>N266/#REF!-1</f>
        <v>#REF!</v>
      </c>
      <c r="O281" s="131" t="e">
        <f>O266/#REF!-1</f>
        <v>#REF!</v>
      </c>
      <c r="P281" s="131" t="e">
        <f>P266/#REF!-1</f>
        <v>#REF!</v>
      </c>
      <c r="Q281" s="131" t="e">
        <f>Q266/#REF!-1</f>
        <v>#REF!</v>
      </c>
      <c r="R281" s="131" t="e">
        <f>R266/#REF!-1</f>
        <v>#REF!</v>
      </c>
      <c r="S281" s="131" t="e">
        <f>S266/#REF!-1</f>
        <v>#REF!</v>
      </c>
      <c r="T281" s="122"/>
      <c r="U281" s="104"/>
    </row>
    <row r="282" spans="1:21" hidden="1">
      <c r="A282" s="118" t="s">
        <v>189</v>
      </c>
      <c r="B282" s="131" t="e">
        <f>B266/#REF!-1</f>
        <v>#REF!</v>
      </c>
      <c r="C282" s="131" t="e">
        <f>C266/#REF!-1</f>
        <v>#REF!</v>
      </c>
      <c r="D282" s="131" t="e">
        <f>D266/#REF!-1</f>
        <v>#REF!</v>
      </c>
      <c r="E282" s="131" t="e">
        <f>E266/#REF!-1</f>
        <v>#REF!</v>
      </c>
      <c r="F282" s="131" t="e">
        <f>F266/#REF!-1</f>
        <v>#REF!</v>
      </c>
      <c r="G282" s="131" t="e">
        <f>G266/#REF!-1</f>
        <v>#REF!</v>
      </c>
      <c r="H282" s="131" t="e">
        <f>H266/#REF!-1</f>
        <v>#REF!</v>
      </c>
      <c r="I282" s="131" t="e">
        <f>I266/#REF!-1</f>
        <v>#REF!</v>
      </c>
      <c r="J282" s="131" t="e">
        <f>J266/#REF!-1</f>
        <v>#REF!</v>
      </c>
      <c r="K282" s="131" t="e">
        <f>K266/#REF!-1</f>
        <v>#REF!</v>
      </c>
      <c r="L282" s="131" t="e">
        <f>L266/#REF!-1</f>
        <v>#REF!</v>
      </c>
      <c r="M282" s="131" t="e">
        <f>M266/#REF!-1</f>
        <v>#REF!</v>
      </c>
      <c r="N282" s="131" t="e">
        <f>N266/#REF!-1</f>
        <v>#REF!</v>
      </c>
      <c r="O282" s="131" t="e">
        <f>O266/#REF!-1</f>
        <v>#REF!</v>
      </c>
      <c r="P282" s="131" t="e">
        <f>P266/#REF!-1</f>
        <v>#REF!</v>
      </c>
      <c r="Q282" s="131" t="e">
        <f>Q266/#REF!-1</f>
        <v>#REF!</v>
      </c>
      <c r="R282" s="131" t="e">
        <f>R266/#REF!-1</f>
        <v>#REF!</v>
      </c>
      <c r="S282" s="131" t="e">
        <f>S266/#REF!-1</f>
        <v>#REF!</v>
      </c>
      <c r="T282" s="122"/>
      <c r="U282" s="104"/>
    </row>
    <row r="283" spans="1:21" hidden="1">
      <c r="F283" s="141"/>
      <c r="T283" s="122"/>
      <c r="U283" s="104"/>
    </row>
    <row r="284" spans="1:21" hidden="1">
      <c r="A284" s="133" t="s">
        <v>190</v>
      </c>
      <c r="B284" s="137">
        <f t="shared" ref="B284:S284" si="42">AVERAGE(B267:B269)</f>
        <v>877903.68837949855</v>
      </c>
      <c r="C284" s="137">
        <f t="shared" si="42"/>
        <v>245816.96333333335</v>
      </c>
      <c r="D284" s="139">
        <f t="shared" si="42"/>
        <v>152681.73666666666</v>
      </c>
      <c r="E284" s="142">
        <f t="shared" si="42"/>
        <v>8744.3233333333337</v>
      </c>
      <c r="F284" s="139">
        <f t="shared" si="42"/>
        <v>93134.893333333326</v>
      </c>
      <c r="G284" s="142">
        <f t="shared" si="42"/>
        <v>31520.713333333333</v>
      </c>
      <c r="H284" s="142">
        <f t="shared" si="42"/>
        <v>61614.179999999993</v>
      </c>
      <c r="I284" s="137">
        <f t="shared" si="42"/>
        <v>632087.05837949843</v>
      </c>
      <c r="J284" s="139">
        <f t="shared" si="42"/>
        <v>124812.27767364529</v>
      </c>
      <c r="K284" s="142">
        <f t="shared" si="42"/>
        <v>34552.853333333333</v>
      </c>
      <c r="L284" s="139">
        <f t="shared" si="42"/>
        <v>507274.44737251988</v>
      </c>
      <c r="M284" s="142">
        <f t="shared" si="42"/>
        <v>285321.14903341146</v>
      </c>
      <c r="N284" s="142">
        <f t="shared" si="42"/>
        <v>221952.96500577507</v>
      </c>
      <c r="O284" s="137">
        <f t="shared" si="42"/>
        <v>277494.70731725713</v>
      </c>
      <c r="P284" s="134">
        <f t="shared" si="42"/>
        <v>43297.619999999995</v>
      </c>
      <c r="Q284" s="137">
        <f t="shared" si="42"/>
        <v>600409.21885349089</v>
      </c>
      <c r="R284" s="134">
        <f t="shared" si="42"/>
        <v>316842.13398285251</v>
      </c>
      <c r="S284" s="134">
        <f t="shared" si="42"/>
        <v>283567.08487063838</v>
      </c>
      <c r="T284" s="122"/>
      <c r="U284" s="104"/>
    </row>
    <row r="285" spans="1:21" hidden="1">
      <c r="A285" s="135" t="s">
        <v>191</v>
      </c>
      <c r="B285" s="138">
        <f t="shared" ref="B285:S285" si="43">B266/B284-1</f>
        <v>0.20873201369895145</v>
      </c>
      <c r="C285" s="138">
        <f t="shared" si="43"/>
        <v>0.14210450000270525</v>
      </c>
      <c r="D285" s="140">
        <f t="shared" si="43"/>
        <v>0.22026657586922482</v>
      </c>
      <c r="E285" s="143">
        <f t="shared" si="43"/>
        <v>0.13697076617706649</v>
      </c>
      <c r="F285" s="140">
        <f t="shared" si="43"/>
        <v>1.3961970858898942E-2</v>
      </c>
      <c r="G285" s="143">
        <f t="shared" si="43"/>
        <v>-6.1741411520509049E-2</v>
      </c>
      <c r="H285" s="143">
        <f t="shared" si="43"/>
        <v>5.2690468330504725E-2</v>
      </c>
      <c r="I285" s="138">
        <f t="shared" si="43"/>
        <v>0.23464580193974194</v>
      </c>
      <c r="J285" s="140">
        <f t="shared" si="43"/>
        <v>0.23765776676440131</v>
      </c>
      <c r="K285" s="143">
        <f t="shared" si="43"/>
        <v>0.5076222359253304</v>
      </c>
      <c r="L285" s="140">
        <f t="shared" si="43"/>
        <v>0.23390356340715179</v>
      </c>
      <c r="M285" s="143">
        <f t="shared" si="43"/>
        <v>0.26529652082631139</v>
      </c>
      <c r="N285" s="143">
        <f t="shared" si="43"/>
        <v>0.19354968311106857</v>
      </c>
      <c r="O285" s="138">
        <f t="shared" si="43"/>
        <v>0.22808578277034752</v>
      </c>
      <c r="P285" s="136">
        <f t="shared" si="43"/>
        <v>0.43265819229786784</v>
      </c>
      <c r="Q285" s="138">
        <f t="shared" si="43"/>
        <v>0.19979001923707318</v>
      </c>
      <c r="R285" s="136">
        <f t="shared" si="43"/>
        <v>0.23276671659861958</v>
      </c>
      <c r="S285" s="136">
        <f t="shared" si="43"/>
        <v>0.16294015999298628</v>
      </c>
      <c r="T285" s="122"/>
      <c r="U285" s="104"/>
    </row>
    <row r="286" spans="1:21" hidden="1">
      <c r="T286" s="122"/>
      <c r="U286" s="104"/>
    </row>
    <row r="287" spans="1:21" hidden="1">
      <c r="T287" s="122"/>
      <c r="U287" s="104"/>
    </row>
    <row r="288" spans="1:21" hidden="1">
      <c r="T288" s="122"/>
      <c r="U288" s="104"/>
    </row>
    <row r="289" spans="2:21" hidden="1">
      <c r="T289" s="122"/>
      <c r="U289" s="104"/>
    </row>
    <row r="290" spans="2:21">
      <c r="T290" s="122"/>
      <c r="U290" s="104"/>
    </row>
    <row r="291" spans="2:21">
      <c r="D291" s="144"/>
      <c r="E291" s="144"/>
      <c r="F291" s="144"/>
      <c r="G291" s="144"/>
      <c r="H291" s="144"/>
      <c r="T291" s="122"/>
      <c r="U291" s="104"/>
    </row>
    <row r="292" spans="2:21">
      <c r="B292" s="412"/>
      <c r="C292" s="412"/>
      <c r="D292" s="412"/>
      <c r="E292" s="412"/>
      <c r="F292" s="412"/>
      <c r="G292" s="412"/>
      <c r="H292" s="412"/>
      <c r="T292" s="122"/>
      <c r="U292" s="104"/>
    </row>
    <row r="293" spans="2:21"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T293" s="122"/>
      <c r="U293" s="104"/>
    </row>
    <row r="294" spans="2:21">
      <c r="B294" s="412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T294" s="122"/>
      <c r="U294" s="104"/>
    </row>
    <row r="295" spans="2:21">
      <c r="B295" s="412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T295" s="122"/>
      <c r="U295" s="104"/>
    </row>
    <row r="296" spans="2:21">
      <c r="B296" s="412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T296" s="122"/>
      <c r="U296" s="104"/>
    </row>
    <row r="297" spans="2:21">
      <c r="B297" s="412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T297" s="122"/>
      <c r="U297" s="104"/>
    </row>
    <row r="298" spans="2:21">
      <c r="B298" s="412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T298" s="122"/>
      <c r="U298" s="104"/>
    </row>
    <row r="299" spans="2:21">
      <c r="B299" s="412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T299" s="122"/>
      <c r="U299" s="104"/>
    </row>
    <row r="300" spans="2:21">
      <c r="B300" s="412"/>
      <c r="T300" s="122"/>
      <c r="U300" s="104"/>
    </row>
    <row r="301" spans="2:21">
      <c r="B301" s="412"/>
      <c r="T301" s="122"/>
      <c r="U301" s="104"/>
    </row>
    <row r="302" spans="2:21">
      <c r="T302" s="122"/>
      <c r="U302" s="104"/>
    </row>
    <row r="303" spans="2:21">
      <c r="T303" s="122"/>
      <c r="U303" s="104"/>
    </row>
    <row r="304" spans="2:21">
      <c r="T304" s="122"/>
      <c r="U304" s="104"/>
    </row>
    <row r="305" spans="6:21">
      <c r="T305" s="122"/>
      <c r="U305" s="104"/>
    </row>
    <row r="306" spans="6:21">
      <c r="T306" s="122"/>
      <c r="U306" s="104"/>
    </row>
    <row r="307" spans="6:21">
      <c r="F307" s="145"/>
      <c r="G307" s="145"/>
      <c r="H307" s="146"/>
      <c r="I307" s="145"/>
      <c r="J307" s="146"/>
      <c r="K307" s="145"/>
      <c r="L307" s="145"/>
      <c r="M307" s="146"/>
      <c r="T307" s="122"/>
      <c r="U307" s="104"/>
    </row>
    <row r="308" spans="6:21">
      <c r="F308" s="145"/>
      <c r="G308" s="145"/>
      <c r="H308" s="146"/>
      <c r="I308" s="145"/>
      <c r="J308" s="146"/>
      <c r="K308" s="145"/>
      <c r="L308" s="145"/>
      <c r="M308" s="146"/>
      <c r="T308" s="122"/>
      <c r="U308" s="104"/>
    </row>
    <row r="309" spans="6:21">
      <c r="F309" s="145"/>
      <c r="G309" s="145"/>
      <c r="H309" s="146"/>
      <c r="I309" s="145"/>
      <c r="J309" s="146"/>
      <c r="K309" s="145"/>
      <c r="L309" s="145"/>
      <c r="M309" s="146"/>
      <c r="T309" s="122"/>
      <c r="U309" s="104"/>
    </row>
    <row r="310" spans="6:21">
      <c r="F310" s="145"/>
      <c r="G310" s="145"/>
      <c r="H310" s="146"/>
      <c r="I310" s="145"/>
      <c r="J310" s="146"/>
      <c r="K310" s="145"/>
      <c r="L310" s="145"/>
      <c r="M310" s="146"/>
      <c r="T310" s="122"/>
      <c r="U310" s="104"/>
    </row>
    <row r="311" spans="6:21">
      <c r="F311" s="145"/>
      <c r="G311" s="145"/>
      <c r="H311" s="146"/>
      <c r="I311" s="145"/>
      <c r="J311" s="146"/>
      <c r="K311" s="145"/>
      <c r="L311" s="145"/>
      <c r="M311" s="146"/>
      <c r="T311" s="122"/>
      <c r="U311" s="104"/>
    </row>
    <row r="312" spans="6:21">
      <c r="F312" s="145"/>
      <c r="G312" s="145"/>
      <c r="H312" s="146"/>
      <c r="I312" s="145"/>
      <c r="J312" s="146"/>
      <c r="K312" s="145"/>
      <c r="L312" s="145"/>
      <c r="M312" s="146"/>
      <c r="T312" s="122"/>
      <c r="U312" s="104"/>
    </row>
    <row r="313" spans="6:21">
      <c r="F313" s="145"/>
      <c r="G313" s="145"/>
      <c r="H313" s="146"/>
      <c r="I313" s="145"/>
      <c r="J313" s="146"/>
      <c r="K313" s="145"/>
      <c r="L313" s="145"/>
      <c r="M313" s="146"/>
      <c r="T313" s="122"/>
      <c r="U313" s="104"/>
    </row>
    <row r="314" spans="6:21">
      <c r="T314" s="122"/>
      <c r="U314" s="104"/>
    </row>
    <row r="315" spans="6:21">
      <c r="T315" s="122"/>
      <c r="U315" s="104"/>
    </row>
    <row r="316" spans="6:21">
      <c r="T316" s="122"/>
      <c r="U316" s="104"/>
    </row>
    <row r="317" spans="6:21">
      <c r="T317" s="122"/>
      <c r="U317" s="104"/>
    </row>
    <row r="318" spans="6:21">
      <c r="F318" s="145"/>
      <c r="G318" s="145"/>
      <c r="H318" s="146"/>
      <c r="I318" s="145"/>
      <c r="T318" s="122"/>
      <c r="U318" s="104"/>
    </row>
    <row r="319" spans="6:21">
      <c r="F319" s="145"/>
      <c r="G319" s="145"/>
      <c r="H319" s="146"/>
      <c r="I319" s="145"/>
      <c r="T319" s="122"/>
      <c r="U319" s="104"/>
    </row>
    <row r="320" spans="6:21">
      <c r="F320" s="145"/>
      <c r="G320" s="145"/>
      <c r="H320" s="146"/>
      <c r="I320" s="145"/>
      <c r="T320" s="122"/>
      <c r="U320" s="104"/>
    </row>
    <row r="321" spans="6:21">
      <c r="F321" s="145"/>
      <c r="G321" s="145"/>
      <c r="H321" s="146"/>
      <c r="I321" s="145"/>
      <c r="T321" s="122"/>
      <c r="U321" s="104"/>
    </row>
    <row r="322" spans="6:21">
      <c r="F322" s="145"/>
      <c r="G322" s="145"/>
      <c r="H322" s="146"/>
      <c r="I322" s="145"/>
      <c r="T322" s="122"/>
      <c r="U322" s="104"/>
    </row>
    <row r="323" spans="6:21">
      <c r="F323" s="145"/>
      <c r="G323" s="145"/>
      <c r="H323" s="146"/>
      <c r="I323" s="145"/>
      <c r="T323" s="122"/>
      <c r="U323" s="104"/>
    </row>
    <row r="324" spans="6:21">
      <c r="F324" s="145"/>
      <c r="G324" s="145"/>
      <c r="H324" s="146"/>
      <c r="I324" s="145"/>
      <c r="J324" s="146"/>
      <c r="T324" s="122"/>
      <c r="U324" s="104"/>
    </row>
    <row r="325" spans="6:21">
      <c r="F325" s="145"/>
      <c r="G325" s="145"/>
      <c r="H325" s="146"/>
      <c r="I325" s="145"/>
      <c r="J325" s="146"/>
      <c r="T325" s="122"/>
      <c r="U325" s="104"/>
    </row>
    <row r="326" spans="6:21">
      <c r="F326" s="145"/>
      <c r="G326" s="145"/>
      <c r="H326" s="146"/>
      <c r="I326" s="145"/>
      <c r="J326" s="146"/>
      <c r="T326" s="122"/>
      <c r="U326" s="104"/>
    </row>
    <row r="327" spans="6:21">
      <c r="F327" s="145"/>
      <c r="G327" s="145"/>
      <c r="H327" s="146"/>
      <c r="I327" s="145"/>
      <c r="J327" s="146"/>
      <c r="T327" s="122"/>
      <c r="U327" s="104"/>
    </row>
    <row r="328" spans="6:21">
      <c r="T328" s="122"/>
      <c r="U328" s="104"/>
    </row>
    <row r="329" spans="6:21">
      <c r="T329" s="122"/>
      <c r="U329" s="104"/>
    </row>
    <row r="330" spans="6:21">
      <c r="T330" s="122"/>
      <c r="U330" s="104"/>
    </row>
    <row r="331" spans="6:21">
      <c r="T331" s="122"/>
      <c r="U331" s="104"/>
    </row>
    <row r="332" spans="6:21">
      <c r="T332" s="122"/>
      <c r="U332" s="104"/>
    </row>
    <row r="333" spans="6:21">
      <c r="T333" s="122"/>
      <c r="U333" s="104"/>
    </row>
    <row r="334" spans="6:21">
      <c r="T334" s="122"/>
      <c r="U334" s="104"/>
    </row>
    <row r="335" spans="6:21">
      <c r="T335" s="122"/>
      <c r="U335" s="104"/>
    </row>
    <row r="336" spans="6:21">
      <c r="T336" s="122"/>
      <c r="U336" s="104"/>
    </row>
    <row r="337" spans="20:21">
      <c r="T337" s="122"/>
      <c r="U337" s="104"/>
    </row>
  </sheetData>
  <mergeCells count="3">
    <mergeCell ref="A1:U1"/>
    <mergeCell ref="U3:U5"/>
    <mergeCell ref="A262:S262"/>
  </mergeCells>
  <phoneticPr fontId="12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2022-01-04T06:24:36Z</cp:lastPrinted>
  <dcterms:created xsi:type="dcterms:W3CDTF">2015-03-05T07:20:42Z</dcterms:created>
  <dcterms:modified xsi:type="dcterms:W3CDTF">2022-02-03T05:47:08Z</dcterms:modified>
</cp:coreProperties>
</file>