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60" windowWidth="30150" windowHeight="11865"/>
  </bookViews>
  <sheets>
    <sheet name="수주통계" sheetId="3" r:id="rId1"/>
    <sheet name="분기" sheetId="5" r:id="rId2"/>
  </sheets>
  <definedNames>
    <definedName name="_xlnm.Print_Area" localSheetId="0">수주통계!$A$1:$U$258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7" i="3" l="1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B239" i="3"/>
  <c r="B238" i="3"/>
  <c r="B237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T231" i="3"/>
  <c r="U231" i="3"/>
  <c r="B231" i="3"/>
  <c r="B230" i="3"/>
  <c r="B229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2" i="5" l="1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B244" i="5"/>
  <c r="B243" i="5"/>
  <c r="B24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1" i="3" l="1"/>
  <c r="I242" i="3" l="1"/>
  <c r="C241" i="3"/>
  <c r="D241" i="3"/>
  <c r="E241" i="3"/>
  <c r="F241" i="3"/>
  <c r="G241" i="3"/>
  <c r="H241" i="3"/>
  <c r="I241" i="3"/>
  <c r="J241" i="3"/>
  <c r="K241" i="3"/>
  <c r="L241" i="3"/>
  <c r="M241" i="3"/>
  <c r="N241" i="3"/>
  <c r="P241" i="3"/>
  <c r="Q241" i="3"/>
  <c r="R241" i="3"/>
  <c r="S241" i="3"/>
  <c r="G242" i="3"/>
  <c r="H242" i="3"/>
  <c r="M242" i="3"/>
  <c r="N242" i="3"/>
  <c r="L242" i="3" l="1"/>
  <c r="F242" i="3"/>
  <c r="K242" i="3"/>
  <c r="E242" i="3"/>
  <c r="O241" i="3"/>
  <c r="J242" i="3"/>
  <c r="D242" i="3"/>
  <c r="C242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3" i="5"/>
  <c r="R253" i="5"/>
  <c r="Q253" i="5"/>
  <c r="P253" i="5"/>
  <c r="O253" i="5"/>
  <c r="N253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U252" i="5"/>
  <c r="T252" i="5"/>
  <c r="U250" i="5"/>
  <c r="T25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2" i="5" s="1"/>
  <c r="R179" i="5"/>
  <c r="R252" i="5" s="1"/>
  <c r="Q179" i="5"/>
  <c r="Q252" i="5" s="1"/>
  <c r="P179" i="5"/>
  <c r="P252" i="5" s="1"/>
  <c r="O179" i="5"/>
  <c r="O252" i="5" s="1"/>
  <c r="N179" i="5"/>
  <c r="M179" i="5"/>
  <c r="M252" i="5" s="1"/>
  <c r="L179" i="5"/>
  <c r="L252" i="5" s="1"/>
  <c r="K179" i="5"/>
  <c r="K252" i="5" s="1"/>
  <c r="J179" i="5"/>
  <c r="J252" i="5" s="1"/>
  <c r="I179" i="5"/>
  <c r="I252" i="5" s="1"/>
  <c r="H179" i="5"/>
  <c r="G179" i="5"/>
  <c r="G252" i="5" s="1"/>
  <c r="F179" i="5"/>
  <c r="F252" i="5" s="1"/>
  <c r="E179" i="5"/>
  <c r="E252" i="5" s="1"/>
  <c r="D179" i="5"/>
  <c r="D252" i="5" s="1"/>
  <c r="C179" i="5"/>
  <c r="C25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1" i="5" s="1"/>
  <c r="G251" i="5"/>
  <c r="M251" i="5"/>
  <c r="H250" i="5"/>
  <c r="N250" i="5"/>
  <c r="H251" i="5"/>
  <c r="N251" i="5"/>
  <c r="N254" i="5" s="1"/>
  <c r="I250" i="5"/>
  <c r="O250" i="5"/>
  <c r="P250" i="5"/>
  <c r="P261" i="5" s="1"/>
  <c r="E250" i="5"/>
  <c r="E263" i="5" s="1"/>
  <c r="K250" i="5"/>
  <c r="K262" i="5" s="1"/>
  <c r="Q250" i="5"/>
  <c r="Q263" i="5" s="1"/>
  <c r="D250" i="5"/>
  <c r="E251" i="5"/>
  <c r="K251" i="5"/>
  <c r="K268" i="5" s="1"/>
  <c r="K269" i="5" s="1"/>
  <c r="F250" i="5"/>
  <c r="L250" i="5"/>
  <c r="R250" i="5"/>
  <c r="R266" i="5" s="1"/>
  <c r="J250" i="5"/>
  <c r="F251" i="5"/>
  <c r="L251" i="5"/>
  <c r="L268" i="5" s="1"/>
  <c r="L269" i="5" s="1"/>
  <c r="G250" i="5"/>
  <c r="M250" i="5"/>
  <c r="S250" i="5"/>
  <c r="S262" i="5" s="1"/>
  <c r="Q192" i="5"/>
  <c r="E192" i="5"/>
  <c r="B192" i="5"/>
  <c r="N192" i="5"/>
  <c r="R251" i="5"/>
  <c r="R254" i="5" s="1"/>
  <c r="S251" i="5"/>
  <c r="B209" i="5"/>
  <c r="G209" i="5"/>
  <c r="W217" i="5"/>
  <c r="C250" i="5"/>
  <c r="C260" i="5" s="1"/>
  <c r="W213" i="5"/>
  <c r="Q251" i="5"/>
  <c r="H192" i="5"/>
  <c r="M209" i="5"/>
  <c r="R123" i="5"/>
  <c r="P123" i="5"/>
  <c r="E268" i="5"/>
  <c r="E269" i="5" s="1"/>
  <c r="Q209" i="5"/>
  <c r="E209" i="5"/>
  <c r="K209" i="5"/>
  <c r="T255" i="5"/>
  <c r="C209" i="5"/>
  <c r="I209" i="5"/>
  <c r="U255" i="5"/>
  <c r="B123" i="5"/>
  <c r="U123" i="5" s="1"/>
  <c r="Q268" i="5"/>
  <c r="D209" i="5"/>
  <c r="J209" i="5"/>
  <c r="P209" i="5"/>
  <c r="O123" i="5"/>
  <c r="S123" i="5"/>
  <c r="G266" i="5"/>
  <c r="G265" i="5"/>
  <c r="G264" i="5"/>
  <c r="G262" i="5"/>
  <c r="G260" i="5"/>
  <c r="G258" i="5"/>
  <c r="G255" i="5"/>
  <c r="G263" i="5"/>
  <c r="G261" i="5"/>
  <c r="G259" i="5"/>
  <c r="G256" i="5"/>
  <c r="G254" i="5"/>
  <c r="M266" i="5"/>
  <c r="M265" i="5"/>
  <c r="M264" i="5"/>
  <c r="M263" i="5"/>
  <c r="M261" i="5"/>
  <c r="M259" i="5"/>
  <c r="M256" i="5"/>
  <c r="M254" i="5"/>
  <c r="M262" i="5"/>
  <c r="M260" i="5"/>
  <c r="M258" i="5"/>
  <c r="M255" i="5"/>
  <c r="S264" i="5"/>
  <c r="S261" i="5"/>
  <c r="I266" i="5"/>
  <c r="I265" i="5"/>
  <c r="I255" i="5"/>
  <c r="I264" i="5"/>
  <c r="I263" i="5"/>
  <c r="I261" i="5"/>
  <c r="I259" i="5"/>
  <c r="I256" i="5"/>
  <c r="I262" i="5"/>
  <c r="I260" i="5"/>
  <c r="I258" i="5"/>
  <c r="O266" i="5"/>
  <c r="O265" i="5"/>
  <c r="O264" i="5"/>
  <c r="O262" i="5"/>
  <c r="O260" i="5"/>
  <c r="O258" i="5"/>
  <c r="O255" i="5"/>
  <c r="O263" i="5"/>
  <c r="O261" i="5"/>
  <c r="O259" i="5"/>
  <c r="O256" i="5"/>
  <c r="S209" i="5"/>
  <c r="U121" i="5"/>
  <c r="M192" i="5"/>
  <c r="F268" i="5"/>
  <c r="F269" i="5" s="1"/>
  <c r="M268" i="5"/>
  <c r="M269" i="5" s="1"/>
  <c r="K255" i="5"/>
  <c r="G192" i="5"/>
  <c r="S192" i="5"/>
  <c r="D266" i="5"/>
  <c r="D265" i="5"/>
  <c r="D264" i="5"/>
  <c r="D263" i="5"/>
  <c r="D262" i="5"/>
  <c r="D261" i="5"/>
  <c r="D260" i="5"/>
  <c r="D259" i="5"/>
  <c r="D258" i="5"/>
  <c r="D256" i="5"/>
  <c r="D255" i="5"/>
  <c r="J266" i="5"/>
  <c r="J265" i="5"/>
  <c r="J264" i="5"/>
  <c r="J263" i="5"/>
  <c r="J262" i="5"/>
  <c r="J261" i="5"/>
  <c r="J260" i="5"/>
  <c r="J259" i="5"/>
  <c r="J258" i="5"/>
  <c r="J256" i="5"/>
  <c r="J255" i="5"/>
  <c r="P263" i="5"/>
  <c r="P256" i="5"/>
  <c r="C251" i="5"/>
  <c r="C268" i="5" s="1"/>
  <c r="O251" i="5"/>
  <c r="O268" i="5" s="1"/>
  <c r="O269" i="5" s="1"/>
  <c r="U254" i="5"/>
  <c r="E256" i="5"/>
  <c r="Q256" i="5"/>
  <c r="K258" i="5"/>
  <c r="E259" i="5"/>
  <c r="K260" i="5"/>
  <c r="E261" i="5"/>
  <c r="Q261" i="5"/>
  <c r="F266" i="5"/>
  <c r="F265" i="5"/>
  <c r="F264" i="5"/>
  <c r="F263" i="5"/>
  <c r="F262" i="5"/>
  <c r="F261" i="5"/>
  <c r="F260" i="5"/>
  <c r="F259" i="5"/>
  <c r="F258" i="5"/>
  <c r="F256" i="5"/>
  <c r="F255" i="5"/>
  <c r="F254" i="5"/>
  <c r="R262" i="5"/>
  <c r="R255" i="5"/>
  <c r="K266" i="5"/>
  <c r="K265" i="5"/>
  <c r="K264" i="5"/>
  <c r="I192" i="5"/>
  <c r="K254" i="5"/>
  <c r="O200" i="5"/>
  <c r="O209" i="5" s="1"/>
  <c r="L266" i="5"/>
  <c r="L265" i="5"/>
  <c r="L264" i="5"/>
  <c r="L263" i="5"/>
  <c r="L262" i="5"/>
  <c r="L261" i="5"/>
  <c r="L260" i="5"/>
  <c r="L259" i="5"/>
  <c r="L258" i="5"/>
  <c r="L256" i="5"/>
  <c r="L255" i="5"/>
  <c r="E266" i="5"/>
  <c r="E265" i="5"/>
  <c r="Q264" i="5"/>
  <c r="G268" i="5"/>
  <c r="G269" i="5" s="1"/>
  <c r="S268" i="5"/>
  <c r="E255" i="5"/>
  <c r="E264" i="5"/>
  <c r="I251" i="5"/>
  <c r="I268" i="5" s="1"/>
  <c r="I269" i="5" s="1"/>
  <c r="K256" i="5"/>
  <c r="E258" i="5"/>
  <c r="K259" i="5"/>
  <c r="E260" i="5"/>
  <c r="Q260" i="5"/>
  <c r="K261" i="5"/>
  <c r="E262" i="5"/>
  <c r="K263" i="5"/>
  <c r="Q123" i="5"/>
  <c r="C192" i="5"/>
  <c r="O192" i="5"/>
  <c r="H263" i="5"/>
  <c r="H256" i="5"/>
  <c r="N266" i="5"/>
  <c r="N265" i="5"/>
  <c r="N264" i="5"/>
  <c r="N263" i="5"/>
  <c r="N262" i="5"/>
  <c r="N261" i="5"/>
  <c r="N260" i="5"/>
  <c r="N259" i="5"/>
  <c r="N258" i="5"/>
  <c r="N256" i="5"/>
  <c r="E254" i="5"/>
  <c r="D192" i="5"/>
  <c r="J192" i="5"/>
  <c r="P192" i="5"/>
  <c r="F209" i="5"/>
  <c r="L209" i="5"/>
  <c r="R209" i="5"/>
  <c r="D251" i="5"/>
  <c r="D268" i="5" s="1"/>
  <c r="D269" i="5" s="1"/>
  <c r="J251" i="5"/>
  <c r="J268" i="5" s="1"/>
  <c r="J269" i="5" s="1"/>
  <c r="P251" i="5"/>
  <c r="P268" i="5" s="1"/>
  <c r="B252" i="5"/>
  <c r="H252" i="5"/>
  <c r="H255" i="5" s="1"/>
  <c r="N252" i="5"/>
  <c r="N255" i="5" s="1"/>
  <c r="F192" i="5"/>
  <c r="L192" i="5"/>
  <c r="R192" i="5"/>
  <c r="H209" i="5"/>
  <c r="N209" i="5"/>
  <c r="T254" i="5"/>
  <c r="H254" i="5" l="1"/>
  <c r="R256" i="5"/>
  <c r="P258" i="5"/>
  <c r="H260" i="5"/>
  <c r="P266" i="5"/>
  <c r="Q254" i="5"/>
  <c r="H262" i="5"/>
  <c r="L254" i="5"/>
  <c r="R261" i="5"/>
  <c r="P255" i="5"/>
  <c r="P262" i="5"/>
  <c r="S259" i="5"/>
  <c r="S263" i="5"/>
  <c r="H258" i="5"/>
  <c r="Q265" i="5"/>
  <c r="R263" i="5"/>
  <c r="S255" i="5"/>
  <c r="S265" i="5"/>
  <c r="P269" i="5"/>
  <c r="H259" i="5"/>
  <c r="H265" i="5"/>
  <c r="Q255" i="5"/>
  <c r="Q266" i="5"/>
  <c r="R258" i="5"/>
  <c r="R264" i="5"/>
  <c r="P259" i="5"/>
  <c r="P265" i="5"/>
  <c r="C262" i="5"/>
  <c r="S258" i="5"/>
  <c r="S266" i="5"/>
  <c r="Q269" i="5"/>
  <c r="Q262" i="5"/>
  <c r="R265" i="5"/>
  <c r="P260" i="5"/>
  <c r="S254" i="5"/>
  <c r="S260" i="5"/>
  <c r="H264" i="5"/>
  <c r="P264" i="5"/>
  <c r="H266" i="5"/>
  <c r="Q258" i="5"/>
  <c r="R259" i="5"/>
  <c r="Q259" i="5"/>
  <c r="H261" i="5"/>
  <c r="S269" i="5"/>
  <c r="R260" i="5"/>
  <c r="S256" i="5"/>
  <c r="C261" i="5"/>
  <c r="C263" i="5"/>
  <c r="C265" i="5"/>
  <c r="R268" i="5"/>
  <c r="R269" i="5" s="1"/>
  <c r="C255" i="5"/>
  <c r="C266" i="5"/>
  <c r="C264" i="5"/>
  <c r="C256" i="5"/>
  <c r="C258" i="5"/>
  <c r="C269" i="5"/>
  <c r="C259" i="5"/>
  <c r="N268" i="5"/>
  <c r="N269" i="5" s="1"/>
  <c r="O254" i="5"/>
  <c r="B268" i="5"/>
  <c r="H268" i="5"/>
  <c r="H269" i="5" s="1"/>
  <c r="I254" i="5"/>
  <c r="D254" i="5"/>
  <c r="P254" i="5"/>
  <c r="C254" i="5"/>
  <c r="J25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2" i="3"/>
  <c r="R201" i="3"/>
  <c r="R242" i="3"/>
  <c r="S201" i="3"/>
  <c r="S242" i="3"/>
  <c r="P201" i="3"/>
  <c r="P242" i="3"/>
  <c r="Q201" i="3"/>
  <c r="Q242" i="3"/>
  <c r="U194" i="3"/>
  <c r="B194" i="3"/>
  <c r="B201" i="3" l="1"/>
  <c r="B242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0" i="5" l="1"/>
  <c r="C175" i="3"/>
  <c r="C240" i="3"/>
  <c r="B265" i="5" l="1"/>
  <c r="B259" i="5"/>
  <c r="B264" i="5"/>
  <c r="B258" i="5"/>
  <c r="B263" i="5"/>
  <c r="B256" i="5"/>
  <c r="B262" i="5"/>
  <c r="B254" i="5"/>
  <c r="B261" i="5"/>
  <c r="B266" i="5"/>
  <c r="B260" i="5"/>
  <c r="B255" i="5"/>
  <c r="B26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0" i="3" l="1"/>
  <c r="S243" i="3" s="1"/>
  <c r="R240" i="3"/>
  <c r="R243" i="3" s="1"/>
  <c r="Q240" i="3"/>
  <c r="Q243" i="3" s="1"/>
  <c r="P240" i="3"/>
  <c r="P243" i="3" s="1"/>
  <c r="O240" i="3"/>
  <c r="O243" i="3" s="1"/>
  <c r="N240" i="3"/>
  <c r="N243" i="3" s="1"/>
  <c r="M240" i="3"/>
  <c r="M243" i="3" s="1"/>
  <c r="L240" i="3"/>
  <c r="L243" i="3" s="1"/>
  <c r="K240" i="3"/>
  <c r="K243" i="3" s="1"/>
  <c r="J240" i="3"/>
  <c r="J243" i="3" s="1"/>
  <c r="I240" i="3"/>
  <c r="I243" i="3" s="1"/>
  <c r="H240" i="3"/>
  <c r="H243" i="3" s="1"/>
  <c r="G240" i="3"/>
  <c r="G243" i="3" s="1"/>
  <c r="F240" i="3"/>
  <c r="F243" i="3" s="1"/>
  <c r="E240" i="3"/>
  <c r="E243" i="3" s="1"/>
  <c r="D240" i="3"/>
  <c r="D243" i="3" s="1"/>
  <c r="C243" i="3"/>
  <c r="B240" i="3"/>
  <c r="B243" i="3" s="1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B255" i="3" l="1"/>
  <c r="B256" i="3" s="1"/>
  <c r="D255" i="3"/>
  <c r="D256" i="3" s="1"/>
  <c r="F255" i="3"/>
  <c r="F256" i="3" s="1"/>
  <c r="H255" i="3"/>
  <c r="H256" i="3" s="1"/>
  <c r="J255" i="3"/>
  <c r="J256" i="3" s="1"/>
  <c r="L255" i="3"/>
  <c r="L256" i="3" s="1"/>
  <c r="N255" i="3"/>
  <c r="N256" i="3" s="1"/>
  <c r="P255" i="3"/>
  <c r="P256" i="3" s="1"/>
  <c r="R255" i="3"/>
  <c r="R256" i="3" s="1"/>
  <c r="E249" i="3"/>
  <c r="E252" i="3"/>
  <c r="E251" i="3"/>
  <c r="E250" i="3"/>
  <c r="E248" i="3"/>
  <c r="E247" i="3"/>
  <c r="E246" i="3"/>
  <c r="E245" i="3"/>
  <c r="G249" i="3"/>
  <c r="G252" i="3"/>
  <c r="G251" i="3"/>
  <c r="G250" i="3"/>
  <c r="G248" i="3"/>
  <c r="G247" i="3"/>
  <c r="G246" i="3"/>
  <c r="G245" i="3"/>
  <c r="K249" i="3"/>
  <c r="K252" i="3"/>
  <c r="K251" i="3"/>
  <c r="K250" i="3"/>
  <c r="K248" i="3"/>
  <c r="K247" i="3"/>
  <c r="K246" i="3"/>
  <c r="K245" i="3"/>
  <c r="M249" i="3"/>
  <c r="M252" i="3"/>
  <c r="M251" i="3"/>
  <c r="M250" i="3"/>
  <c r="M248" i="3"/>
  <c r="M247" i="3"/>
  <c r="M246" i="3"/>
  <c r="M245" i="3"/>
  <c r="Q249" i="3"/>
  <c r="Q252" i="3"/>
  <c r="Q251" i="3"/>
  <c r="Q250" i="3"/>
  <c r="Q248" i="3"/>
  <c r="Q247" i="3"/>
  <c r="Q246" i="3"/>
  <c r="Q245" i="3"/>
  <c r="S249" i="3"/>
  <c r="S252" i="3"/>
  <c r="S251" i="3"/>
  <c r="S250" i="3"/>
  <c r="S248" i="3"/>
  <c r="S247" i="3"/>
  <c r="S246" i="3"/>
  <c r="S245" i="3"/>
  <c r="B249" i="3"/>
  <c r="B252" i="3"/>
  <c r="B251" i="3"/>
  <c r="B250" i="3"/>
  <c r="B248" i="3"/>
  <c r="B247" i="3"/>
  <c r="B246" i="3"/>
  <c r="B245" i="3"/>
  <c r="D249" i="3"/>
  <c r="D252" i="3"/>
  <c r="D251" i="3"/>
  <c r="D250" i="3"/>
  <c r="D248" i="3"/>
  <c r="D247" i="3"/>
  <c r="D246" i="3"/>
  <c r="D245" i="3"/>
  <c r="F249" i="3"/>
  <c r="F252" i="3"/>
  <c r="F251" i="3"/>
  <c r="F250" i="3"/>
  <c r="F248" i="3"/>
  <c r="F247" i="3"/>
  <c r="F246" i="3"/>
  <c r="F245" i="3"/>
  <c r="H249" i="3"/>
  <c r="H252" i="3"/>
  <c r="H251" i="3"/>
  <c r="H250" i="3"/>
  <c r="H248" i="3"/>
  <c r="H247" i="3"/>
  <c r="H246" i="3"/>
  <c r="H245" i="3"/>
  <c r="J249" i="3"/>
  <c r="J252" i="3"/>
  <c r="J251" i="3"/>
  <c r="J250" i="3"/>
  <c r="J248" i="3"/>
  <c r="J247" i="3"/>
  <c r="J246" i="3"/>
  <c r="J245" i="3"/>
  <c r="L249" i="3"/>
  <c r="L252" i="3"/>
  <c r="L251" i="3"/>
  <c r="L250" i="3"/>
  <c r="L248" i="3"/>
  <c r="L247" i="3"/>
  <c r="L246" i="3"/>
  <c r="L245" i="3"/>
  <c r="N249" i="3"/>
  <c r="N252" i="3"/>
  <c r="N251" i="3"/>
  <c r="N250" i="3"/>
  <c r="N248" i="3"/>
  <c r="N247" i="3"/>
  <c r="N246" i="3"/>
  <c r="N245" i="3"/>
  <c r="P249" i="3"/>
  <c r="P252" i="3"/>
  <c r="P251" i="3"/>
  <c r="P250" i="3"/>
  <c r="P248" i="3"/>
  <c r="P247" i="3"/>
  <c r="P246" i="3"/>
  <c r="P245" i="3"/>
  <c r="R249" i="3"/>
  <c r="R252" i="3"/>
  <c r="R251" i="3"/>
  <c r="R250" i="3"/>
  <c r="R248" i="3"/>
  <c r="R247" i="3"/>
  <c r="R246" i="3"/>
  <c r="R245" i="3"/>
  <c r="C255" i="3"/>
  <c r="C256" i="3" s="1"/>
  <c r="E255" i="3"/>
  <c r="E256" i="3" s="1"/>
  <c r="G255" i="3"/>
  <c r="G256" i="3" s="1"/>
  <c r="I255" i="3"/>
  <c r="I256" i="3" s="1"/>
  <c r="K255" i="3"/>
  <c r="K256" i="3" s="1"/>
  <c r="M255" i="3"/>
  <c r="M256" i="3" s="1"/>
  <c r="O255" i="3"/>
  <c r="O256" i="3" s="1"/>
  <c r="Q255" i="3"/>
  <c r="Q256" i="3" s="1"/>
  <c r="S255" i="3"/>
  <c r="S256" i="3" s="1"/>
  <c r="C249" i="3"/>
  <c r="C252" i="3"/>
  <c r="C251" i="3"/>
  <c r="C250" i="3"/>
  <c r="C248" i="3"/>
  <c r="C247" i="3"/>
  <c r="C246" i="3"/>
  <c r="C245" i="3"/>
  <c r="I249" i="3"/>
  <c r="I252" i="3"/>
  <c r="I251" i="3"/>
  <c r="I250" i="3"/>
  <c r="I248" i="3"/>
  <c r="I247" i="3"/>
  <c r="I246" i="3"/>
  <c r="I245" i="3"/>
  <c r="O249" i="3"/>
  <c r="O252" i="3"/>
  <c r="O251" i="3"/>
  <c r="O250" i="3"/>
  <c r="O248" i="3"/>
  <c r="O247" i="3"/>
  <c r="O246" i="3"/>
  <c r="O245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1" i="3" l="1"/>
  <c r="T24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2" i="3" l="1"/>
  <c r="U24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<sst xmlns="http://schemas.openxmlformats.org/spreadsheetml/2006/main" count="655" uniqueCount="321">
  <si>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</si>
  <si>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</si>
  <si>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</si>
  <si>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</si>
  <si>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</si>
  <si>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</si>
  <si>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</si>
  <si>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</si>
  <si>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</si>
  <si>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</si>
  <si>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</si>
  <si>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</si>
  <si>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</si>
  <si>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</si>
  <si>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</si>
  <si>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</si>
  <si>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</si>
  <si>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</si>
  <si>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</si>
  <si>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</si>
  <si>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</si>
  <si>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</si>
  <si>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</si>
  <si>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</si>
  <si>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</si>
  <si>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</si>
  <si>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</si>
  <si>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</si>
  <si>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</si>
  <si>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</si>
  <si>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</si>
  <si>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</si>
  <si>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</si>
  <si>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</si>
  <si>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</si>
  <si>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</si>
  <si>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</si>
  <si>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</si>
  <si>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</si>
  <si>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</si>
  <si>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</si>
  <si>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</si>
  <si>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</si>
  <si>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</si>
  <si>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</si>
  <si>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</si>
  <si>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</si>
  <si>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</si>
  <si>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</si>
  <si>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</si>
  <si>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</si>
  <si>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</si>
  <si>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</si>
  <si>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</si>
  <si>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</si>
  <si>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</si>
  <si>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</si>
  <si>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</si>
  <si>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</si>
  <si>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</si>
  <si>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</si>
  <si>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</si>
  <si>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</si>
  <si>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</si>
  <si>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</si>
  <si>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</si>
  <si>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</si>
  <si>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</si>
  <si>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</si>
  <si>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</si>
  <si>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</si>
  <si>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</si>
  <si>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</si>
  <si>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</si>
  <si>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</si>
  <si>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</si>
  <si>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</si>
  <si>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</si>
  <si>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</si>
  <si>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</si>
  <si>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</si>
  <si>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</si>
  <si>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</si>
  <si>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</si>
  <si>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</si>
  <si>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</si>
  <si>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</si>
  <si>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</si>
  <si>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</si>
  <si>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</si>
  <si>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</si>
  <si>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</si>
  <si>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</si>
  <si>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</si>
  <si>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</si>
  <si>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</si>
  <si>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</si>
  <si>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</si>
  <si>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</si>
  <si>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</si>
  <si>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</si>
  <si>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</si>
  <si>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</si>
  <si>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</si>
  <si>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</si>
  <si>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</si>
  <si>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</si>
  <si>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</si>
  <si>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</si>
  <si>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</si>
  <si>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</si>
  <si>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</si>
  <si>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</si>
  <si>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</si>
  <si>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</si>
  <si>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</si>
  <si>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</si>
  <si>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</si>
  <si>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</si>
  <si>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</si>
  <si>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</si>
  <si>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</si>
  <si>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</si>
  <si>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</si>
  <si>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</si>
  <si>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</si>
  <si>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</si>
  <si>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</si>
  <si>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</si>
  <si>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</si>
  <si>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</si>
  <si>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</si>
  <si>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</si>
  <si>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</si>
  <si>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</si>
  <si>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</si>
  <si>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</si>
  <si>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</si>
  <si>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</si>
  <si>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</si>
  <si>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</si>
  <si>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</si>
  <si>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</si>
  <si>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</si>
  <si>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</si>
  <si>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</si>
  <si>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</si>
  <si>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</si>
  <si>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</si>
  <si>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</si>
  <si>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</si>
  <si>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</si>
  <si>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</si>
  <si>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</si>
  <si>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</si>
  <si>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</si>
  <si>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</si>
  <si>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</si>
  <si>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</si>
  <si>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</si>
  <si>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</si>
  <si>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</si>
  <si>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</si>
  <si>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</si>
  <si>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</si>
  <si>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</si>
  <si>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</si>
  <si>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</si>
  <si>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</si>
  <si>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</si>
  <si>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</si>
  <si>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</si>
  <si>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</si>
  <si>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</si>
  <si>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</si>
  <si>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</si>
  <si>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</si>
  <si>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</si>
  <si>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</si>
  <si>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</si>
  <si>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</si>
  <si>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</si>
  <si>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</si>
  <si>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</si>
  <si>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</si>
  <si>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</si>
  <si>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</si>
  <si>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</si>
  <si>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</si>
  <si>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</si>
  <si>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</si>
  <si>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</si>
  <si>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</si>
  <si>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</si>
  <si>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</si>
  <si>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</si>
  <si>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</si>
  <si>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</si>
  <si>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</si>
  <si>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</si>
  <si>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</si>
  <si>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</si>
  <si>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</si>
  <si>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</si>
  <si>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</si>
  <si>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</si>
  <si>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</si>
  <si>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</si>
  <si>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</si>
  <si>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</si>
  <si>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</si>
  <si>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</si>
  <si>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</si>
  <si>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</si>
  <si>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</si>
  <si>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</si>
  <si>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</si>
  <si>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</si>
  <si>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</si>
  <si>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</si>
  <si>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</si>
  <si>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</si>
  <si>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</si>
  <si>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</si>
  <si>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</si>
  <si>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</si>
  <si>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</si>
  <si>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</si>
  <si>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</si>
  <si>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</si>
  <si>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</si>
  <si>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</si>
  <si>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</si>
  <si>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</si>
  <si>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</si>
  <si>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</si>
  <si>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</si>
  <si>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</si>
  <si>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</si>
  <si>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</si>
  <si>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</si>
  <si>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</si>
  <si>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</si>
  <si>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</si>
  <si>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</si>
  <si>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</si>
  <si>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</si>
  <si>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</si>
  <si>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</si>
  <si>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</si>
  <si>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</si>
  <si>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</si>
  <si>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</si>
  <si>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</si>
  <si>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</si>
  <si>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</si>
  <si>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</si>
  <si>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</si>
  <si>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</si>
  <si>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</si>
  <si>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</si>
  <si>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</si>
  <si>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</si>
  <si>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</si>
  <si>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</si>
  <si>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</si>
  <si>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</si>
  <si>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</si>
  <si>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</si>
  <si>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</si>
  <si>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</si>
  <si>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</si>
  <si>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</si>
  <si>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</si>
  <si>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</si>
  <si>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</si>
  <si>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</si>
  <si>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</si>
  <si>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</si>
  <si>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</si>
  <si>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</si>
  <si>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</si>
  <si>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</si>
  <si>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</si>
  <si>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</si>
  <si>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</si>
  <si>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</si>
  <si>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</si>
  <si>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</si>
  <si>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</si>
  <si>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</si>
  <si>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</si>
  <si>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</si>
  <si>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</si>
  <si>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</si>
  <si>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</si>
  <si>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</si>
  <si>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</si>
  <si>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</si>
  <si>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</si>
  <si>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</si>
  <si>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</si>
  <si>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</si>
  <si>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</si>
  <si>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</si>
  <si>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</si>
  <si>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</si>
  <si>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</si>
  <si>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</si>
  <si>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</si>
  <si>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</si>
  <si>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</si>
  <si>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</si>
  <si>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</si>
  <si>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2021년 1월 건설수주액분석</t>
    <phoneticPr fontId="13" type="noConversion"/>
  </si>
  <si>
    <t>2021. 1</t>
    <phoneticPr fontId="13" type="noConversion"/>
  </si>
  <si>
    <t>연도별 1월 누계수주액 분석</t>
    <phoneticPr fontId="13" type="noConversion"/>
  </si>
  <si>
    <t>21.1월누적</t>
    <phoneticPr fontId="12" type="noConversion"/>
  </si>
  <si>
    <t>20.1월 누적</t>
    <phoneticPr fontId="12" type="noConversion"/>
  </si>
  <si>
    <t>19.1월 누적</t>
    <phoneticPr fontId="12" type="noConversion"/>
  </si>
  <si>
    <t>19년대비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</si>
</sst>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4" fontId="7" fillId="11" borderId="41" xfId="5" applyNumberFormat="1" applyFont="1" applyFill="1" applyBorder="1" applyAlignment="1">
      <alignment horizontal="center" vertical="center"/>
    </xf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178" fontId="7" fillId="11" borderId="69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8"/>
  <sheetViews>
    <sheetView tabSelected="1" zoomScaleNormal="100" zoomScaleSheetLayoutView="70" workbookViewId="0">
      <pane ySplit="5" topLeftCell="A6" activePane="bottomLeft" state="frozen"/>
      <selection pane="bottomLeft" activeCell="J210" sqref="J21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6" t="s">
        <v>314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4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5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 thickTop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49" customFormat="1" ht="18" customHeight="1">
      <c r="A202" s="508" t="s">
        <v>219</v>
      </c>
      <c r="B202" s="509">
        <v>94616</v>
      </c>
      <c r="C202" s="509">
        <v>33478</v>
      </c>
      <c r="D202" s="510">
        <v>20951</v>
      </c>
      <c r="E202" s="510">
        <v>535</v>
      </c>
      <c r="F202" s="510">
        <v>12527</v>
      </c>
      <c r="G202" s="510">
        <v>6430</v>
      </c>
      <c r="H202" s="510">
        <v>6097</v>
      </c>
      <c r="I202" s="510">
        <v>61139</v>
      </c>
      <c r="J202" s="510">
        <v>12957</v>
      </c>
      <c r="K202" s="510">
        <v>5152</v>
      </c>
      <c r="L202" s="510">
        <v>48182</v>
      </c>
      <c r="M202" s="510">
        <v>27508</v>
      </c>
      <c r="N202" s="510">
        <v>20674</v>
      </c>
      <c r="O202" s="510">
        <v>33908</v>
      </c>
      <c r="P202" s="510">
        <v>5686</v>
      </c>
      <c r="Q202" s="510">
        <v>60709</v>
      </c>
      <c r="R202" s="510">
        <v>33938</v>
      </c>
      <c r="S202" s="511">
        <v>26771</v>
      </c>
      <c r="T202" s="463"/>
      <c r="U202" s="446"/>
      <c r="Y202" s="150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49" customFormat="1" ht="18" customHeight="1">
      <c r="A215" s="498" t="s">
        <v>294</v>
      </c>
      <c r="B215" s="446">
        <v>107903.04807281136</v>
      </c>
      <c r="C215" s="481">
        <v>32931.82</v>
      </c>
      <c r="D215" s="481">
        <v>18939.189999999999</v>
      </c>
      <c r="E215" s="481">
        <v>2827.32</v>
      </c>
      <c r="F215" s="481">
        <v>13992.63</v>
      </c>
      <c r="G215" s="481">
        <v>8249.2999999999993</v>
      </c>
      <c r="H215" s="481">
        <v>5743.33</v>
      </c>
      <c r="I215" s="481">
        <v>74971.228072811369</v>
      </c>
      <c r="J215" s="481">
        <v>12559.917424903806</v>
      </c>
      <c r="K215" s="481">
        <v>10056.9</v>
      </c>
      <c r="L215" s="481">
        <v>62411.310647907558</v>
      </c>
      <c r="M215" s="481">
        <v>32862.398711431451</v>
      </c>
      <c r="N215" s="481">
        <v>29548.911936476099</v>
      </c>
      <c r="O215" s="481">
        <v>31499.107424903807</v>
      </c>
      <c r="P215" s="481">
        <v>12884.22</v>
      </c>
      <c r="Q215" s="481">
        <v>76403.940647907555</v>
      </c>
      <c r="R215" s="481">
        <v>41111.698711431454</v>
      </c>
      <c r="S215" s="482">
        <v>35292.241936476101</v>
      </c>
      <c r="T215" s="463"/>
      <c r="U215" s="446"/>
      <c r="Y215" s="150"/>
    </row>
    <row r="216" spans="1:25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1" t="s">
        <v>302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495" customFormat="1" ht="18" customHeight="1">
      <c r="A219" s="431" t="s">
        <v>303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495" customFormat="1" ht="18" customHeight="1">
      <c r="A220" s="431" t="s">
        <v>304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>
      <c r="A221" s="431" t="s">
        <v>306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307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308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310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311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95" customFormat="1" ht="18" customHeight="1">
      <c r="A226" s="431" t="s">
        <v>312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7">
        <v>67484.874701081397</v>
      </c>
      <c r="T226" s="494"/>
      <c r="U226" s="490"/>
      <c r="Y226" s="496"/>
    </row>
    <row r="227" spans="1:25" s="156" customFormat="1" ht="18" customHeight="1">
      <c r="A227" s="295" t="s">
        <v>295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88" customFormat="1" ht="18" customHeight="1">
      <c r="A228" s="424" t="s">
        <v>315</v>
      </c>
      <c r="B228" s="484">
        <v>148028.12741674576</v>
      </c>
      <c r="C228" s="485">
        <v>45704.9</v>
      </c>
      <c r="D228" s="485">
        <v>34636.5</v>
      </c>
      <c r="E228" s="485">
        <v>885.42</v>
      </c>
      <c r="F228" s="485">
        <v>11068.4</v>
      </c>
      <c r="G228" s="485">
        <v>923.51</v>
      </c>
      <c r="H228" s="485">
        <v>10144.89</v>
      </c>
      <c r="I228" s="485">
        <v>102323.22741674574</v>
      </c>
      <c r="J228" s="485">
        <v>10685.449674484706</v>
      </c>
      <c r="K228" s="485">
        <v>6942.8</v>
      </c>
      <c r="L228" s="486">
        <v>91637.777742261052</v>
      </c>
      <c r="M228" s="486">
        <v>60240.894307233182</v>
      </c>
      <c r="N228" s="486">
        <v>31396.883435027863</v>
      </c>
      <c r="O228" s="486">
        <v>45321.949674484713</v>
      </c>
      <c r="P228" s="486">
        <v>7828.22</v>
      </c>
      <c r="Q228" s="486">
        <v>102706.17774226105</v>
      </c>
      <c r="R228" s="486">
        <v>61164.404307233177</v>
      </c>
      <c r="S228" s="501">
        <v>41541.773435027862</v>
      </c>
      <c r="T228" s="487"/>
      <c r="U228" s="484"/>
      <c r="Y228" s="489"/>
    </row>
    <row r="229" spans="1:25" s="181" customFormat="1" ht="18" customHeight="1">
      <c r="A229" s="362" t="s">
        <v>155</v>
      </c>
      <c r="B229" s="363">
        <f>(B228-B226)/B226*100</f>
        <v>-49.796613926928202</v>
      </c>
      <c r="C229" s="363">
        <f t="shared" ref="C229:U229" si="16">(C228-C226)/C226*100</f>
        <v>-62.510208105916909</v>
      </c>
      <c r="D229" s="363">
        <f t="shared" si="16"/>
        <v>-45.839662320579663</v>
      </c>
      <c r="E229" s="363">
        <f t="shared" si="16"/>
        <v>-33.449935662196602</v>
      </c>
      <c r="F229" s="363">
        <f t="shared" si="16"/>
        <v>-80.903757241489728</v>
      </c>
      <c r="G229" s="363">
        <f t="shared" si="16"/>
        <v>-97.507284399980023</v>
      </c>
      <c r="H229" s="363">
        <f t="shared" si="16"/>
        <v>-51.489543002153241</v>
      </c>
      <c r="I229" s="363">
        <f t="shared" si="16"/>
        <v>-40.834453144097708</v>
      </c>
      <c r="J229" s="363">
        <f t="shared" si="16"/>
        <v>-37.356339685360993</v>
      </c>
      <c r="K229" s="363">
        <f t="shared" si="16"/>
        <v>-0.52792090651602108</v>
      </c>
      <c r="L229" s="363">
        <f t="shared" si="16"/>
        <v>-41.215037662360707</v>
      </c>
      <c r="M229" s="363">
        <f t="shared" si="16"/>
        <v>-44.892049185088524</v>
      </c>
      <c r="N229" s="363">
        <f t="shared" si="16"/>
        <v>-32.584328924621175</v>
      </c>
      <c r="O229" s="363">
        <f t="shared" si="16"/>
        <v>-44.0533934626554</v>
      </c>
      <c r="P229" s="363">
        <f t="shared" si="16"/>
        <v>-5.798772551615734</v>
      </c>
      <c r="Q229" s="363">
        <f t="shared" si="16"/>
        <v>-51.97224878232587</v>
      </c>
      <c r="R229" s="363">
        <f t="shared" si="16"/>
        <v>-58.210386059289455</v>
      </c>
      <c r="S229" s="363">
        <f t="shared" si="16"/>
        <v>-38.442838311497695</v>
      </c>
      <c r="T229" s="363" t="e">
        <f t="shared" si="16"/>
        <v>#DIV/0!</v>
      </c>
      <c r="U229" s="363" t="e">
        <f t="shared" si="16"/>
        <v>#DIV/0!</v>
      </c>
    </row>
    <row r="230" spans="1:25" s="182" customFormat="1" ht="18" customHeight="1">
      <c r="A230" s="298" t="s">
        <v>156</v>
      </c>
      <c r="B230" s="418">
        <f>(B228-B215)/B215*100</f>
        <v>37.186233438798318</v>
      </c>
      <c r="C230" s="418">
        <f t="shared" ref="C230:U230" si="17">(C228-C215)/C215*100</f>
        <v>38.786438162239442</v>
      </c>
      <c r="D230" s="418">
        <f t="shared" si="17"/>
        <v>82.882689280798189</v>
      </c>
      <c r="E230" s="418">
        <f t="shared" si="17"/>
        <v>-68.683417511990157</v>
      </c>
      <c r="F230" s="418">
        <f t="shared" si="17"/>
        <v>-20.898358635939061</v>
      </c>
      <c r="G230" s="418">
        <f t="shared" si="17"/>
        <v>-88.804989514261806</v>
      </c>
      <c r="H230" s="418">
        <f t="shared" si="17"/>
        <v>76.637769377695506</v>
      </c>
      <c r="I230" s="418">
        <f t="shared" si="17"/>
        <v>36.483328400823787</v>
      </c>
      <c r="J230" s="418">
        <f t="shared" si="17"/>
        <v>-14.924204411586381</v>
      </c>
      <c r="K230" s="418">
        <f t="shared" si="17"/>
        <v>-30.964810229792477</v>
      </c>
      <c r="L230" s="418">
        <f t="shared" si="17"/>
        <v>46.828798804168933</v>
      </c>
      <c r="M230" s="418">
        <f t="shared" si="17"/>
        <v>83.312529423720676</v>
      </c>
      <c r="N230" s="418">
        <f t="shared" si="17"/>
        <v>6.2539409319859605</v>
      </c>
      <c r="O230" s="418">
        <f t="shared" si="17"/>
        <v>43.883282351843086</v>
      </c>
      <c r="P230" s="418">
        <f t="shared" si="17"/>
        <v>-39.241801211093872</v>
      </c>
      <c r="Q230" s="418">
        <f t="shared" si="17"/>
        <v>34.425236278796334</v>
      </c>
      <c r="R230" s="418">
        <f t="shared" si="17"/>
        <v>48.776154292612333</v>
      </c>
      <c r="S230" s="418">
        <f t="shared" si="17"/>
        <v>17.707947003765135</v>
      </c>
      <c r="T230" s="418" t="e">
        <f t="shared" si="17"/>
        <v>#DIV/0!</v>
      </c>
      <c r="U230" s="418" t="e">
        <f t="shared" si="17"/>
        <v>#DIV/0!</v>
      </c>
    </row>
    <row r="231" spans="1:25" s="181" customFormat="1" ht="18" customHeight="1" thickBot="1">
      <c r="A231" s="299" t="s">
        <v>320</v>
      </c>
      <c r="B231" s="422">
        <f>(B228-B202)/B202*100</f>
        <v>56.451474821114566</v>
      </c>
      <c r="C231" s="422">
        <f t="shared" ref="C231:U231" si="18">(C228-C202)/C202*100</f>
        <v>36.522193679431275</v>
      </c>
      <c r="D231" s="422">
        <f t="shared" si="18"/>
        <v>65.32146436924252</v>
      </c>
      <c r="E231" s="422">
        <f t="shared" si="18"/>
        <v>65.49906542056074</v>
      </c>
      <c r="F231" s="422">
        <f t="shared" si="18"/>
        <v>-11.643649716612121</v>
      </c>
      <c r="G231" s="422">
        <f t="shared" si="18"/>
        <v>-85.637480559875584</v>
      </c>
      <c r="H231" s="422">
        <f t="shared" si="18"/>
        <v>66.391504018369687</v>
      </c>
      <c r="I231" s="422">
        <f t="shared" si="18"/>
        <v>67.361630737738167</v>
      </c>
      <c r="J231" s="422">
        <f t="shared" si="18"/>
        <v>-17.531452693642773</v>
      </c>
      <c r="K231" s="422">
        <f t="shared" si="18"/>
        <v>34.759316770186338</v>
      </c>
      <c r="L231" s="422">
        <f t="shared" si="18"/>
        <v>90.190896480555082</v>
      </c>
      <c r="M231" s="422">
        <f t="shared" si="18"/>
        <v>118.99409010917981</v>
      </c>
      <c r="N231" s="422">
        <f t="shared" si="18"/>
        <v>51.866515599438245</v>
      </c>
      <c r="O231" s="422">
        <f t="shared" si="18"/>
        <v>33.661524343767582</v>
      </c>
      <c r="P231" s="422">
        <f t="shared" si="18"/>
        <v>37.675342947590579</v>
      </c>
      <c r="Q231" s="422">
        <f t="shared" si="18"/>
        <v>69.177844705498444</v>
      </c>
      <c r="R231" s="422">
        <f t="shared" si="18"/>
        <v>80.223950460348803</v>
      </c>
      <c r="S231" s="422">
        <f t="shared" si="18"/>
        <v>55.174530032601929</v>
      </c>
      <c r="T231" s="422" t="e">
        <f t="shared" si="18"/>
        <v>#DIV/0!</v>
      </c>
      <c r="U231" s="422" t="e">
        <f t="shared" si="18"/>
        <v>#DIV/0!</v>
      </c>
    </row>
    <row r="232" spans="1:25" s="181" customFormat="1" ht="5.25" customHeight="1">
      <c r="A232" s="184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</row>
    <row r="233" spans="1:25" s="186" customFormat="1" ht="22.5" customHeight="1">
      <c r="A233" s="507" t="s">
        <v>316</v>
      </c>
      <c r="B233" s="507"/>
      <c r="C233" s="507"/>
      <c r="D233" s="507"/>
      <c r="E233" s="507"/>
      <c r="F233" s="507"/>
      <c r="G233" s="507"/>
      <c r="H233" s="507"/>
      <c r="I233" s="507"/>
      <c r="J233" s="507"/>
      <c r="K233" s="507"/>
      <c r="L233" s="507"/>
      <c r="M233" s="507"/>
      <c r="N233" s="507"/>
      <c r="O233" s="507"/>
      <c r="P233" s="507"/>
      <c r="Q233" s="507"/>
      <c r="R233" s="507"/>
      <c r="S233" s="507"/>
      <c r="U233" s="187"/>
    </row>
    <row r="234" spans="1:25" s="188" customFormat="1" ht="11.25" customHeight="1">
      <c r="A234" s="5" t="s">
        <v>65</v>
      </c>
      <c r="B234" s="6" t="s">
        <v>0</v>
      </c>
      <c r="C234" s="302" t="s">
        <v>1</v>
      </c>
      <c r="D234" s="302"/>
      <c r="E234" s="302"/>
      <c r="F234" s="302"/>
      <c r="G234" s="302"/>
      <c r="H234" s="303"/>
      <c r="I234" s="313" t="s">
        <v>2</v>
      </c>
      <c r="J234" s="313"/>
      <c r="K234" s="313"/>
      <c r="L234" s="313"/>
      <c r="M234" s="313"/>
      <c r="N234" s="341"/>
      <c r="O234" s="325" t="s">
        <v>3</v>
      </c>
      <c r="P234" s="325"/>
      <c r="Q234" s="326" t="s">
        <v>4</v>
      </c>
      <c r="R234" s="325"/>
      <c r="S234" s="327"/>
      <c r="U234" s="189"/>
    </row>
    <row r="235" spans="1:25" s="188" customFormat="1" ht="11.25" customHeight="1">
      <c r="A235" s="7"/>
      <c r="B235" s="8"/>
      <c r="C235" s="336"/>
      <c r="D235" s="305" t="s">
        <v>3</v>
      </c>
      <c r="E235" s="306"/>
      <c r="F235" s="305" t="s">
        <v>4</v>
      </c>
      <c r="G235" s="302"/>
      <c r="H235" s="303"/>
      <c r="I235" s="315"/>
      <c r="J235" s="316" t="s">
        <v>3</v>
      </c>
      <c r="K235" s="317"/>
      <c r="L235" s="318" t="s">
        <v>4</v>
      </c>
      <c r="M235" s="313"/>
      <c r="N235" s="314"/>
      <c r="O235" s="343"/>
      <c r="P235" s="344"/>
      <c r="Q235" s="345"/>
      <c r="R235" s="343"/>
      <c r="S235" s="346"/>
      <c r="U235" s="189"/>
    </row>
    <row r="236" spans="1:25" s="190" customFormat="1" ht="11.25" customHeight="1" thickBot="1">
      <c r="A236" s="7"/>
      <c r="B236" s="8"/>
      <c r="C236" s="336"/>
      <c r="D236" s="337"/>
      <c r="E236" s="338" t="s">
        <v>66</v>
      </c>
      <c r="F236" s="339"/>
      <c r="G236" s="340" t="s">
        <v>5</v>
      </c>
      <c r="H236" s="303" t="s">
        <v>6</v>
      </c>
      <c r="I236" s="315"/>
      <c r="J236" s="334"/>
      <c r="K236" s="318" t="s">
        <v>66</v>
      </c>
      <c r="L236" s="342"/>
      <c r="M236" s="335" t="s">
        <v>5</v>
      </c>
      <c r="N236" s="314" t="s">
        <v>6</v>
      </c>
      <c r="O236" s="346"/>
      <c r="P236" s="326" t="s">
        <v>66</v>
      </c>
      <c r="Q236" s="345"/>
      <c r="R236" s="347" t="s">
        <v>5</v>
      </c>
      <c r="S236" s="327" t="s">
        <v>6</v>
      </c>
      <c r="U236" s="191"/>
    </row>
    <row r="237" spans="1:25" ht="18" thickTop="1">
      <c r="A237" s="192" t="s">
        <v>317</v>
      </c>
      <c r="B237" s="193">
        <f>SUM(B228:B228)</f>
        <v>148028.12741674576</v>
      </c>
      <c r="C237" s="419">
        <f t="shared" ref="C237:U237" si="19">SUM(C228:C228)</f>
        <v>45704.9</v>
      </c>
      <c r="D237" s="419">
        <f t="shared" si="19"/>
        <v>34636.5</v>
      </c>
      <c r="E237" s="419">
        <f t="shared" si="19"/>
        <v>885.42</v>
      </c>
      <c r="F237" s="419">
        <f t="shared" si="19"/>
        <v>11068.4</v>
      </c>
      <c r="G237" s="419">
        <f t="shared" si="19"/>
        <v>923.51</v>
      </c>
      <c r="H237" s="419">
        <f t="shared" si="19"/>
        <v>10144.89</v>
      </c>
      <c r="I237" s="419">
        <f t="shared" si="19"/>
        <v>102323.22741674574</v>
      </c>
      <c r="J237" s="419">
        <f t="shared" si="19"/>
        <v>10685.449674484706</v>
      </c>
      <c r="K237" s="419">
        <f t="shared" si="19"/>
        <v>6942.8</v>
      </c>
      <c r="L237" s="419">
        <f t="shared" si="19"/>
        <v>91637.777742261052</v>
      </c>
      <c r="M237" s="419">
        <f t="shared" si="19"/>
        <v>60240.894307233182</v>
      </c>
      <c r="N237" s="419">
        <f t="shared" si="19"/>
        <v>31396.883435027863</v>
      </c>
      <c r="O237" s="419">
        <f t="shared" si="19"/>
        <v>45321.949674484713</v>
      </c>
      <c r="P237" s="419">
        <f t="shared" si="19"/>
        <v>7828.22</v>
      </c>
      <c r="Q237" s="419">
        <f t="shared" si="19"/>
        <v>102706.17774226105</v>
      </c>
      <c r="R237" s="419">
        <f t="shared" si="19"/>
        <v>61164.404307233177</v>
      </c>
      <c r="S237" s="419">
        <f t="shared" si="19"/>
        <v>41541.773435027862</v>
      </c>
      <c r="T237" s="419">
        <f t="shared" si="19"/>
        <v>0</v>
      </c>
      <c r="U237" s="419">
        <f t="shared" si="19"/>
        <v>0</v>
      </c>
    </row>
    <row r="238" spans="1:25" ht="17.25">
      <c r="A238" s="348" t="s">
        <v>318</v>
      </c>
      <c r="B238" s="194">
        <f>SUM(B215:B215)</f>
        <v>107903.04807281136</v>
      </c>
      <c r="C238" s="420">
        <f t="shared" ref="C238:U238" si="20">SUM(C215:C215)</f>
        <v>32931.82</v>
      </c>
      <c r="D238" s="420">
        <f t="shared" si="20"/>
        <v>18939.189999999999</v>
      </c>
      <c r="E238" s="420">
        <f t="shared" si="20"/>
        <v>2827.32</v>
      </c>
      <c r="F238" s="420">
        <f t="shared" si="20"/>
        <v>13992.63</v>
      </c>
      <c r="G238" s="420">
        <f t="shared" si="20"/>
        <v>8249.2999999999993</v>
      </c>
      <c r="H238" s="420">
        <f t="shared" si="20"/>
        <v>5743.33</v>
      </c>
      <c r="I238" s="420">
        <f t="shared" si="20"/>
        <v>74971.228072811369</v>
      </c>
      <c r="J238" s="420">
        <f t="shared" si="20"/>
        <v>12559.917424903806</v>
      </c>
      <c r="K238" s="420">
        <f t="shared" si="20"/>
        <v>10056.9</v>
      </c>
      <c r="L238" s="420">
        <f t="shared" si="20"/>
        <v>62411.310647907558</v>
      </c>
      <c r="M238" s="420">
        <f t="shared" si="20"/>
        <v>32862.398711431451</v>
      </c>
      <c r="N238" s="420">
        <f t="shared" si="20"/>
        <v>29548.911936476099</v>
      </c>
      <c r="O238" s="420">
        <f t="shared" si="20"/>
        <v>31499.107424903807</v>
      </c>
      <c r="P238" s="420">
        <f t="shared" si="20"/>
        <v>12884.22</v>
      </c>
      <c r="Q238" s="420">
        <f t="shared" si="20"/>
        <v>76403.940647907555</v>
      </c>
      <c r="R238" s="420">
        <f t="shared" si="20"/>
        <v>41111.698711431454</v>
      </c>
      <c r="S238" s="420">
        <f t="shared" si="20"/>
        <v>35292.241936476101</v>
      </c>
      <c r="T238" s="420">
        <f t="shared" si="20"/>
        <v>0</v>
      </c>
      <c r="U238" s="420">
        <f t="shared" si="20"/>
        <v>0</v>
      </c>
    </row>
    <row r="239" spans="1:25" ht="17.25">
      <c r="A239" s="348" t="s">
        <v>319</v>
      </c>
      <c r="B239" s="195">
        <f>SUM(B202:B202)</f>
        <v>94616</v>
      </c>
      <c r="C239" s="421">
        <f t="shared" ref="C239:U239" si="21">SUM(C202:C202)</f>
        <v>33478</v>
      </c>
      <c r="D239" s="421">
        <f t="shared" si="21"/>
        <v>20951</v>
      </c>
      <c r="E239" s="421">
        <f t="shared" si="21"/>
        <v>535</v>
      </c>
      <c r="F239" s="421">
        <f t="shared" si="21"/>
        <v>12527</v>
      </c>
      <c r="G239" s="421">
        <f t="shared" si="21"/>
        <v>6430</v>
      </c>
      <c r="H239" s="421">
        <f t="shared" si="21"/>
        <v>6097</v>
      </c>
      <c r="I239" s="421">
        <f t="shared" si="21"/>
        <v>61139</v>
      </c>
      <c r="J239" s="421">
        <f t="shared" si="21"/>
        <v>12957</v>
      </c>
      <c r="K239" s="421">
        <f t="shared" si="21"/>
        <v>5152</v>
      </c>
      <c r="L239" s="421">
        <f t="shared" si="21"/>
        <v>48182</v>
      </c>
      <c r="M239" s="421">
        <f t="shared" si="21"/>
        <v>27508</v>
      </c>
      <c r="N239" s="421">
        <f t="shared" si="21"/>
        <v>20674</v>
      </c>
      <c r="O239" s="421">
        <f t="shared" si="21"/>
        <v>33908</v>
      </c>
      <c r="P239" s="421">
        <f t="shared" si="21"/>
        <v>5686</v>
      </c>
      <c r="Q239" s="421">
        <f t="shared" si="21"/>
        <v>60709</v>
      </c>
      <c r="R239" s="421">
        <f t="shared" si="21"/>
        <v>33938</v>
      </c>
      <c r="S239" s="421">
        <f t="shared" si="21"/>
        <v>26771</v>
      </c>
      <c r="T239" s="421">
        <f t="shared" si="21"/>
        <v>0</v>
      </c>
      <c r="U239" s="421">
        <f t="shared" si="21"/>
        <v>0</v>
      </c>
    </row>
    <row r="240" spans="1:25" ht="17.25" hidden="1">
      <c r="A240" s="348" t="s">
        <v>193</v>
      </c>
      <c r="B240" s="195">
        <f t="shared" ref="B240:S240" si="22">SUM(B124:B130)</f>
        <v>458926</v>
      </c>
      <c r="C240" s="195">
        <f t="shared" si="22"/>
        <v>172692</v>
      </c>
      <c r="D240" s="195">
        <f t="shared" si="22"/>
        <v>107762</v>
      </c>
      <c r="E240" s="195">
        <f t="shared" si="22"/>
        <v>10668</v>
      </c>
      <c r="F240" s="195">
        <f t="shared" si="22"/>
        <v>64930</v>
      </c>
      <c r="G240" s="195">
        <f t="shared" si="22"/>
        <v>14677</v>
      </c>
      <c r="H240" s="195">
        <f t="shared" si="22"/>
        <v>50253</v>
      </c>
      <c r="I240" s="195">
        <f t="shared" si="22"/>
        <v>286233</v>
      </c>
      <c r="J240" s="195">
        <f t="shared" si="22"/>
        <v>48335</v>
      </c>
      <c r="K240" s="195">
        <f t="shared" si="22"/>
        <v>24478</v>
      </c>
      <c r="L240" s="195">
        <f t="shared" si="22"/>
        <v>237898</v>
      </c>
      <c r="M240" s="195">
        <f t="shared" si="22"/>
        <v>123239</v>
      </c>
      <c r="N240" s="195">
        <f t="shared" si="22"/>
        <v>114657</v>
      </c>
      <c r="O240" s="195">
        <f t="shared" si="22"/>
        <v>156098</v>
      </c>
      <c r="P240" s="195">
        <f t="shared" si="22"/>
        <v>35148</v>
      </c>
      <c r="Q240" s="195">
        <f t="shared" si="22"/>
        <v>302828</v>
      </c>
      <c r="R240" s="195">
        <f t="shared" si="22"/>
        <v>137917</v>
      </c>
      <c r="S240" s="195">
        <f t="shared" si="22"/>
        <v>164911</v>
      </c>
      <c r="T240" s="127"/>
      <c r="U240" s="89"/>
    </row>
    <row r="241" spans="1:21" ht="17.25">
      <c r="A241" s="349" t="s">
        <v>161</v>
      </c>
      <c r="B241" s="196">
        <f>100*(B237/B238-1)</f>
        <v>37.186233438798325</v>
      </c>
      <c r="C241" s="196">
        <f t="shared" ref="C241:S241" si="23">100*(C237/C238-1)</f>
        <v>38.786438162239435</v>
      </c>
      <c r="D241" s="196">
        <f t="shared" si="23"/>
        <v>82.882689280798189</v>
      </c>
      <c r="E241" s="196">
        <f t="shared" si="23"/>
        <v>-68.683417511990157</v>
      </c>
      <c r="F241" s="196">
        <f t="shared" si="23"/>
        <v>-20.898358635939061</v>
      </c>
      <c r="G241" s="196">
        <f t="shared" si="23"/>
        <v>-88.804989514261806</v>
      </c>
      <c r="H241" s="196">
        <f t="shared" si="23"/>
        <v>76.637769377695506</v>
      </c>
      <c r="I241" s="196">
        <f t="shared" si="23"/>
        <v>36.48332840082378</v>
      </c>
      <c r="J241" s="196">
        <f t="shared" si="23"/>
        <v>-14.924204411586384</v>
      </c>
      <c r="K241" s="196">
        <f t="shared" si="23"/>
        <v>-30.964810229792473</v>
      </c>
      <c r="L241" s="196">
        <f t="shared" si="23"/>
        <v>46.828798804168947</v>
      </c>
      <c r="M241" s="196">
        <f t="shared" si="23"/>
        <v>83.312529423720676</v>
      </c>
      <c r="N241" s="196">
        <f t="shared" si="23"/>
        <v>6.2539409319859685</v>
      </c>
      <c r="O241" s="196">
        <f t="shared" si="23"/>
        <v>43.883282351843093</v>
      </c>
      <c r="P241" s="196">
        <f t="shared" si="23"/>
        <v>-39.241801211093872</v>
      </c>
      <c r="Q241" s="196">
        <f t="shared" si="23"/>
        <v>34.425236278796348</v>
      </c>
      <c r="R241" s="196">
        <f t="shared" si="23"/>
        <v>48.776154292612325</v>
      </c>
      <c r="S241" s="196">
        <f t="shared" si="23"/>
        <v>17.707947003765124</v>
      </c>
      <c r="T241" s="128" t="e">
        <f t="shared" ref="T241:U241" si="24">100*(T237/T238-1)</f>
        <v>#DIV/0!</v>
      </c>
      <c r="U241" s="103" t="e">
        <f t="shared" si="24"/>
        <v>#DIV/0!</v>
      </c>
    </row>
    <row r="242" spans="1:21" ht="17.25">
      <c r="A242" s="348" t="s">
        <v>162</v>
      </c>
      <c r="B242" s="197">
        <f>100*(B237/B239-1)</f>
        <v>56.451474821114566</v>
      </c>
      <c r="C242" s="197">
        <f t="shared" ref="C242:S242" si="25">100*(C237/C239-1)</f>
        <v>36.522193679431282</v>
      </c>
      <c r="D242" s="197">
        <f t="shared" si="25"/>
        <v>65.321464369242506</v>
      </c>
      <c r="E242" s="197">
        <f t="shared" si="25"/>
        <v>65.49906542056074</v>
      </c>
      <c r="F242" s="197">
        <f t="shared" si="25"/>
        <v>-11.643649716612126</v>
      </c>
      <c r="G242" s="197">
        <f t="shared" si="25"/>
        <v>-85.637480559875584</v>
      </c>
      <c r="H242" s="197">
        <f t="shared" si="25"/>
        <v>66.391504018369687</v>
      </c>
      <c r="I242" s="197">
        <f t="shared" si="25"/>
        <v>67.361630737738153</v>
      </c>
      <c r="J242" s="197">
        <f t="shared" si="25"/>
        <v>-17.53145269364278</v>
      </c>
      <c r="K242" s="197">
        <f t="shared" si="25"/>
        <v>34.759316770186331</v>
      </c>
      <c r="L242" s="197">
        <f t="shared" si="25"/>
        <v>90.190896480555097</v>
      </c>
      <c r="M242" s="197">
        <f t="shared" si="25"/>
        <v>118.99409010917981</v>
      </c>
      <c r="N242" s="197">
        <f t="shared" si="25"/>
        <v>51.866515599438245</v>
      </c>
      <c r="O242" s="197">
        <f t="shared" si="25"/>
        <v>33.661524343767589</v>
      </c>
      <c r="P242" s="197">
        <f t="shared" si="25"/>
        <v>37.675342947590586</v>
      </c>
      <c r="Q242" s="197">
        <f t="shared" si="25"/>
        <v>69.177844705498444</v>
      </c>
      <c r="R242" s="197">
        <f t="shared" si="25"/>
        <v>80.223950460348803</v>
      </c>
      <c r="S242" s="197">
        <f t="shared" si="25"/>
        <v>55.174530032601929</v>
      </c>
      <c r="T242" s="129" t="e">
        <f t="shared" ref="T242:U242" si="26">100*(T237/T239-1)</f>
        <v>#DIV/0!</v>
      </c>
      <c r="U242" s="102" t="e">
        <f t="shared" si="26"/>
        <v>#DIV/0!</v>
      </c>
    </row>
    <row r="243" spans="1:21" hidden="1">
      <c r="A243" t="s">
        <v>194</v>
      </c>
      <c r="B243" s="102">
        <f t="shared" ref="B243:S243" si="27">100*(B237/B240-1)</f>
        <v>-67.744663101078231</v>
      </c>
      <c r="C243" s="102">
        <f t="shared" si="27"/>
        <v>-73.533863757440997</v>
      </c>
      <c r="D243" s="102">
        <f t="shared" si="27"/>
        <v>-67.858335962584221</v>
      </c>
      <c r="E243" s="102">
        <f t="shared" si="27"/>
        <v>-91.700224971878512</v>
      </c>
      <c r="F243" s="102">
        <f t="shared" si="27"/>
        <v>-82.953334360080092</v>
      </c>
      <c r="G243" s="102">
        <f t="shared" si="27"/>
        <v>-93.707774068270083</v>
      </c>
      <c r="H243" s="102">
        <f t="shared" si="27"/>
        <v>-79.812369410781443</v>
      </c>
      <c r="I243" s="102">
        <f t="shared" si="27"/>
        <v>-64.251771313319665</v>
      </c>
      <c r="J243" s="102">
        <f t="shared" si="27"/>
        <v>-77.892935399845442</v>
      </c>
      <c r="K243" s="102">
        <f t="shared" si="27"/>
        <v>-71.636571615328052</v>
      </c>
      <c r="L243" s="102">
        <f t="shared" si="27"/>
        <v>-61.480223565451972</v>
      </c>
      <c r="M243" s="102">
        <f t="shared" si="27"/>
        <v>-51.118644011041006</v>
      </c>
      <c r="N243" s="102">
        <f t="shared" si="27"/>
        <v>-72.616688527496919</v>
      </c>
      <c r="O243" s="102">
        <f t="shared" si="27"/>
        <v>-70.965707648730472</v>
      </c>
      <c r="P243" s="102">
        <f t="shared" si="27"/>
        <v>-77.727836576761121</v>
      </c>
      <c r="Q243" s="102">
        <f t="shared" si="27"/>
        <v>-66.084319236576192</v>
      </c>
      <c r="R243" s="102">
        <f t="shared" si="27"/>
        <v>-55.651294396460791</v>
      </c>
      <c r="S243" s="102">
        <f t="shared" si="27"/>
        <v>-74.809580055285664</v>
      </c>
      <c r="U243" s="121" t="s">
        <v>171</v>
      </c>
    </row>
    <row r="244" spans="1:21" s="118" customFormat="1" hidden="1">
      <c r="A244" s="118" t="s">
        <v>170</v>
      </c>
      <c r="T244" s="130"/>
      <c r="U244" s="119"/>
    </row>
    <row r="245" spans="1:21" hidden="1">
      <c r="A245" s="118" t="s">
        <v>181</v>
      </c>
      <c r="B245" s="131" t="e">
        <f>B237/#REF!-1</f>
        <v>#REF!</v>
      </c>
      <c r="C245" s="131" t="e">
        <f>C237/#REF!-1</f>
        <v>#REF!</v>
      </c>
      <c r="D245" s="131" t="e">
        <f>D237/#REF!-1</f>
        <v>#REF!</v>
      </c>
      <c r="E245" s="131" t="e">
        <f>E237/#REF!-1</f>
        <v>#REF!</v>
      </c>
      <c r="F245" s="131" t="e">
        <f>F237/#REF!-1</f>
        <v>#REF!</v>
      </c>
      <c r="G245" s="131" t="e">
        <f>G237/#REF!-1</f>
        <v>#REF!</v>
      </c>
      <c r="H245" s="131" t="e">
        <f>H237/#REF!-1</f>
        <v>#REF!</v>
      </c>
      <c r="I245" s="131" t="e">
        <f>I237/#REF!-1</f>
        <v>#REF!</v>
      </c>
      <c r="J245" s="131" t="e">
        <f>J237/#REF!-1</f>
        <v>#REF!</v>
      </c>
      <c r="K245" s="131" t="e">
        <f>K237/#REF!-1</f>
        <v>#REF!</v>
      </c>
      <c r="L245" s="131" t="e">
        <f>L237/#REF!-1</f>
        <v>#REF!</v>
      </c>
      <c r="M245" s="131" t="e">
        <f>M237/#REF!-1</f>
        <v>#REF!</v>
      </c>
      <c r="N245" s="131" t="e">
        <f>N237/#REF!-1</f>
        <v>#REF!</v>
      </c>
      <c r="O245" s="131" t="e">
        <f>O237/#REF!-1</f>
        <v>#REF!</v>
      </c>
      <c r="P245" s="131" t="e">
        <f>P237/#REF!-1</f>
        <v>#REF!</v>
      </c>
      <c r="Q245" s="131" t="e">
        <f>Q237/#REF!-1</f>
        <v>#REF!</v>
      </c>
      <c r="R245" s="131" t="e">
        <f>R237/#REF!-1</f>
        <v>#REF!</v>
      </c>
      <c r="S245" s="131" t="e">
        <f>S237/#REF!-1</f>
        <v>#REF!</v>
      </c>
    </row>
    <row r="246" spans="1:21" hidden="1">
      <c r="A246" s="118" t="s">
        <v>182</v>
      </c>
      <c r="B246" s="131" t="e">
        <f>B237/#REF!-1</f>
        <v>#REF!</v>
      </c>
      <c r="C246" s="131" t="e">
        <f>C237/#REF!-1</f>
        <v>#REF!</v>
      </c>
      <c r="D246" s="131" t="e">
        <f>D237/#REF!-1</f>
        <v>#REF!</v>
      </c>
      <c r="E246" s="131" t="e">
        <f>E237/#REF!-1</f>
        <v>#REF!</v>
      </c>
      <c r="F246" s="131" t="e">
        <f>F237/#REF!-1</f>
        <v>#REF!</v>
      </c>
      <c r="G246" s="131" t="e">
        <f>G237/#REF!-1</f>
        <v>#REF!</v>
      </c>
      <c r="H246" s="131" t="e">
        <f>H237/#REF!-1</f>
        <v>#REF!</v>
      </c>
      <c r="I246" s="131" t="e">
        <f>I237/#REF!-1</f>
        <v>#REF!</v>
      </c>
      <c r="J246" s="131" t="e">
        <f>J237/#REF!-1</f>
        <v>#REF!</v>
      </c>
      <c r="K246" s="131" t="e">
        <f>K237/#REF!-1</f>
        <v>#REF!</v>
      </c>
      <c r="L246" s="131" t="e">
        <f>L237/#REF!-1</f>
        <v>#REF!</v>
      </c>
      <c r="M246" s="131" t="e">
        <f>M237/#REF!-1</f>
        <v>#REF!</v>
      </c>
      <c r="N246" s="131" t="e">
        <f>N237/#REF!-1</f>
        <v>#REF!</v>
      </c>
      <c r="O246" s="131" t="e">
        <f>O237/#REF!-1</f>
        <v>#REF!</v>
      </c>
      <c r="P246" s="131" t="e">
        <f>P237/#REF!-1</f>
        <v>#REF!</v>
      </c>
      <c r="Q246" s="131" t="e">
        <f>Q237/#REF!-1</f>
        <v>#REF!</v>
      </c>
      <c r="R246" s="131" t="e">
        <f>R237/#REF!-1</f>
        <v>#REF!</v>
      </c>
      <c r="S246" s="131" t="e">
        <f>S237/#REF!-1</f>
        <v>#REF!</v>
      </c>
    </row>
    <row r="247" spans="1:21" hidden="1">
      <c r="A247" s="118" t="s">
        <v>183</v>
      </c>
      <c r="B247" s="131" t="e">
        <f>B237/#REF!-1</f>
        <v>#REF!</v>
      </c>
      <c r="C247" s="131" t="e">
        <f>C237/#REF!-1</f>
        <v>#REF!</v>
      </c>
      <c r="D247" s="131" t="e">
        <f>D237/#REF!-1</f>
        <v>#REF!</v>
      </c>
      <c r="E247" s="131" t="e">
        <f>E237/#REF!-1</f>
        <v>#REF!</v>
      </c>
      <c r="F247" s="131" t="e">
        <f>F237/#REF!-1</f>
        <v>#REF!</v>
      </c>
      <c r="G247" s="131" t="e">
        <f>G237/#REF!-1</f>
        <v>#REF!</v>
      </c>
      <c r="H247" s="131" t="e">
        <f>H237/#REF!-1</f>
        <v>#REF!</v>
      </c>
      <c r="I247" s="131" t="e">
        <f>I237/#REF!-1</f>
        <v>#REF!</v>
      </c>
      <c r="J247" s="131" t="e">
        <f>J237/#REF!-1</f>
        <v>#REF!</v>
      </c>
      <c r="K247" s="131" t="e">
        <f>K237/#REF!-1</f>
        <v>#REF!</v>
      </c>
      <c r="L247" s="131" t="e">
        <f>L237/#REF!-1</f>
        <v>#REF!</v>
      </c>
      <c r="M247" s="131" t="e">
        <f>M237/#REF!-1</f>
        <v>#REF!</v>
      </c>
      <c r="N247" s="131" t="e">
        <f>N237/#REF!-1</f>
        <v>#REF!</v>
      </c>
      <c r="O247" s="131" t="e">
        <f>O237/#REF!-1</f>
        <v>#REF!</v>
      </c>
      <c r="P247" s="131" t="e">
        <f>P237/#REF!-1</f>
        <v>#REF!</v>
      </c>
      <c r="Q247" s="131" t="e">
        <f>Q237/#REF!-1</f>
        <v>#REF!</v>
      </c>
      <c r="R247" s="131" t="e">
        <f>R237/#REF!-1</f>
        <v>#REF!</v>
      </c>
      <c r="S247" s="131" t="e">
        <f>S237/#REF!-1</f>
        <v>#REF!</v>
      </c>
    </row>
    <row r="248" spans="1:21" hidden="1">
      <c r="A248" s="118" t="s">
        <v>184</v>
      </c>
      <c r="B248" s="131" t="e">
        <f>B237/#REF!-1</f>
        <v>#REF!</v>
      </c>
      <c r="C248" s="131" t="e">
        <f>C237/#REF!-1</f>
        <v>#REF!</v>
      </c>
      <c r="D248" s="131" t="e">
        <f>D237/#REF!-1</f>
        <v>#REF!</v>
      </c>
      <c r="E248" s="131" t="e">
        <f>E237/#REF!-1</f>
        <v>#REF!</v>
      </c>
      <c r="F248" s="131" t="e">
        <f>F237/#REF!-1</f>
        <v>#REF!</v>
      </c>
      <c r="G248" s="131" t="e">
        <f>G237/#REF!-1</f>
        <v>#REF!</v>
      </c>
      <c r="H248" s="131" t="e">
        <f>H237/#REF!-1</f>
        <v>#REF!</v>
      </c>
      <c r="I248" s="131" t="e">
        <f>I237/#REF!-1</f>
        <v>#REF!</v>
      </c>
      <c r="J248" s="131" t="e">
        <f>J237/#REF!-1</f>
        <v>#REF!</v>
      </c>
      <c r="K248" s="131" t="e">
        <f>K237/#REF!-1</f>
        <v>#REF!</v>
      </c>
      <c r="L248" s="131" t="e">
        <f>L237/#REF!-1</f>
        <v>#REF!</v>
      </c>
      <c r="M248" s="131" t="e">
        <f>M237/#REF!-1</f>
        <v>#REF!</v>
      </c>
      <c r="N248" s="131" t="e">
        <f>N237/#REF!-1</f>
        <v>#REF!</v>
      </c>
      <c r="O248" s="131" t="e">
        <f>O237/#REF!-1</f>
        <v>#REF!</v>
      </c>
      <c r="P248" s="131" t="e">
        <f>P237/#REF!-1</f>
        <v>#REF!</v>
      </c>
      <c r="Q248" s="131" t="e">
        <f>Q237/#REF!-1</f>
        <v>#REF!</v>
      </c>
      <c r="R248" s="131" t="e">
        <f>R237/#REF!-1</f>
        <v>#REF!</v>
      </c>
      <c r="S248" s="131" t="e">
        <f>S237/#REF!-1</f>
        <v>#REF!</v>
      </c>
    </row>
    <row r="249" spans="1:21" hidden="1">
      <c r="A249" s="118" t="s">
        <v>185</v>
      </c>
      <c r="B249" s="131" t="e">
        <f>B237/#REF!-1</f>
        <v>#REF!</v>
      </c>
      <c r="C249" s="131" t="e">
        <f>C237/#REF!-1</f>
        <v>#REF!</v>
      </c>
      <c r="D249" s="131" t="e">
        <f>D237/#REF!-1</f>
        <v>#REF!</v>
      </c>
      <c r="E249" s="131" t="e">
        <f>E237/#REF!-1</f>
        <v>#REF!</v>
      </c>
      <c r="F249" s="131" t="e">
        <f>F237/#REF!-1</f>
        <v>#REF!</v>
      </c>
      <c r="G249" s="131" t="e">
        <f>G237/#REF!-1</f>
        <v>#REF!</v>
      </c>
      <c r="H249" s="131" t="e">
        <f>H237/#REF!-1</f>
        <v>#REF!</v>
      </c>
      <c r="I249" s="131" t="e">
        <f>I237/#REF!-1</f>
        <v>#REF!</v>
      </c>
      <c r="J249" s="131" t="e">
        <f>J237/#REF!-1</f>
        <v>#REF!</v>
      </c>
      <c r="K249" s="131" t="e">
        <f>K237/#REF!-1</f>
        <v>#REF!</v>
      </c>
      <c r="L249" s="131" t="e">
        <f>L237/#REF!-1</f>
        <v>#REF!</v>
      </c>
      <c r="M249" s="131" t="e">
        <f>M237/#REF!-1</f>
        <v>#REF!</v>
      </c>
      <c r="N249" s="131" t="e">
        <f>N237/#REF!-1</f>
        <v>#REF!</v>
      </c>
      <c r="O249" s="131" t="e">
        <f>O237/#REF!-1</f>
        <v>#REF!</v>
      </c>
      <c r="P249" s="131" t="e">
        <f>P237/#REF!-1</f>
        <v>#REF!</v>
      </c>
      <c r="Q249" s="131" t="e">
        <f>Q237/#REF!-1</f>
        <v>#REF!</v>
      </c>
      <c r="R249" s="131" t="e">
        <f>R237/#REF!-1</f>
        <v>#REF!</v>
      </c>
      <c r="S249" s="131" t="e">
        <f>S237/#REF!-1</f>
        <v>#REF!</v>
      </c>
    </row>
    <row r="250" spans="1:21" hidden="1">
      <c r="A250" s="118" t="s">
        <v>186</v>
      </c>
      <c r="B250" s="131" t="e">
        <f>B237/#REF!-1</f>
        <v>#REF!</v>
      </c>
      <c r="C250" s="131" t="e">
        <f>C237/#REF!-1</f>
        <v>#REF!</v>
      </c>
      <c r="D250" s="131" t="e">
        <f>D237/#REF!-1</f>
        <v>#REF!</v>
      </c>
      <c r="E250" s="131" t="e">
        <f>E237/#REF!-1</f>
        <v>#REF!</v>
      </c>
      <c r="F250" s="131" t="e">
        <f>F237/#REF!-1</f>
        <v>#REF!</v>
      </c>
      <c r="G250" s="131" t="e">
        <f>G237/#REF!-1</f>
        <v>#REF!</v>
      </c>
      <c r="H250" s="131" t="e">
        <f>H237/#REF!-1</f>
        <v>#REF!</v>
      </c>
      <c r="I250" s="131" t="e">
        <f>I237/#REF!-1</f>
        <v>#REF!</v>
      </c>
      <c r="J250" s="131" t="e">
        <f>J237/#REF!-1</f>
        <v>#REF!</v>
      </c>
      <c r="K250" s="131" t="e">
        <f>K237/#REF!-1</f>
        <v>#REF!</v>
      </c>
      <c r="L250" s="131" t="e">
        <f>L237/#REF!-1</f>
        <v>#REF!</v>
      </c>
      <c r="M250" s="131" t="e">
        <f>M237/#REF!-1</f>
        <v>#REF!</v>
      </c>
      <c r="N250" s="131" t="e">
        <f>N237/#REF!-1</f>
        <v>#REF!</v>
      </c>
      <c r="O250" s="131" t="e">
        <f>O237/#REF!-1</f>
        <v>#REF!</v>
      </c>
      <c r="P250" s="131" t="e">
        <f>P237/#REF!-1</f>
        <v>#REF!</v>
      </c>
      <c r="Q250" s="131" t="e">
        <f>Q237/#REF!-1</f>
        <v>#REF!</v>
      </c>
      <c r="R250" s="131" t="e">
        <f>R237/#REF!-1</f>
        <v>#REF!</v>
      </c>
      <c r="S250" s="131" t="e">
        <f>S237/#REF!-1</f>
        <v>#REF!</v>
      </c>
    </row>
    <row r="251" spans="1:21" hidden="1">
      <c r="A251" s="118" t="s">
        <v>187</v>
      </c>
      <c r="B251" s="131" t="e">
        <f>B237/#REF!-1</f>
        <v>#REF!</v>
      </c>
      <c r="C251" s="131" t="e">
        <f>C237/#REF!-1</f>
        <v>#REF!</v>
      </c>
      <c r="D251" s="131" t="e">
        <f>D237/#REF!-1</f>
        <v>#REF!</v>
      </c>
      <c r="E251" s="131" t="e">
        <f>E237/#REF!-1</f>
        <v>#REF!</v>
      </c>
      <c r="F251" s="131" t="e">
        <f>F237/#REF!-1</f>
        <v>#REF!</v>
      </c>
      <c r="G251" s="131" t="e">
        <f>G237/#REF!-1</f>
        <v>#REF!</v>
      </c>
      <c r="H251" s="131" t="e">
        <f>H237/#REF!-1</f>
        <v>#REF!</v>
      </c>
      <c r="I251" s="131" t="e">
        <f>I237/#REF!-1</f>
        <v>#REF!</v>
      </c>
      <c r="J251" s="131" t="e">
        <f>J237/#REF!-1</f>
        <v>#REF!</v>
      </c>
      <c r="K251" s="131" t="e">
        <f>K237/#REF!-1</f>
        <v>#REF!</v>
      </c>
      <c r="L251" s="131" t="e">
        <f>L237/#REF!-1</f>
        <v>#REF!</v>
      </c>
      <c r="M251" s="131" t="e">
        <f>M237/#REF!-1</f>
        <v>#REF!</v>
      </c>
      <c r="N251" s="131" t="e">
        <f>N237/#REF!-1</f>
        <v>#REF!</v>
      </c>
      <c r="O251" s="131" t="e">
        <f>O237/#REF!-1</f>
        <v>#REF!</v>
      </c>
      <c r="P251" s="131" t="e">
        <f>P237/#REF!-1</f>
        <v>#REF!</v>
      </c>
      <c r="Q251" s="131" t="e">
        <f>Q237/#REF!-1</f>
        <v>#REF!</v>
      </c>
      <c r="R251" s="131" t="e">
        <f>R237/#REF!-1</f>
        <v>#REF!</v>
      </c>
      <c r="S251" s="131" t="e">
        <f>S237/#REF!-1</f>
        <v>#REF!</v>
      </c>
    </row>
    <row r="252" spans="1:21" hidden="1">
      <c r="A252" s="118" t="s">
        <v>188</v>
      </c>
      <c r="B252" s="131" t="e">
        <f>B237/#REF!-1</f>
        <v>#REF!</v>
      </c>
      <c r="C252" s="131" t="e">
        <f>C237/#REF!-1</f>
        <v>#REF!</v>
      </c>
      <c r="D252" s="131" t="e">
        <f>D237/#REF!-1</f>
        <v>#REF!</v>
      </c>
      <c r="E252" s="131" t="e">
        <f>E237/#REF!-1</f>
        <v>#REF!</v>
      </c>
      <c r="F252" s="131" t="e">
        <f>F237/#REF!-1</f>
        <v>#REF!</v>
      </c>
      <c r="G252" s="131" t="e">
        <f>G237/#REF!-1</f>
        <v>#REF!</v>
      </c>
      <c r="H252" s="131" t="e">
        <f>H237/#REF!-1</f>
        <v>#REF!</v>
      </c>
      <c r="I252" s="131" t="e">
        <f>I237/#REF!-1</f>
        <v>#REF!</v>
      </c>
      <c r="J252" s="131" t="e">
        <f>J237/#REF!-1</f>
        <v>#REF!</v>
      </c>
      <c r="K252" s="131" t="e">
        <f>K237/#REF!-1</f>
        <v>#REF!</v>
      </c>
      <c r="L252" s="131" t="e">
        <f>L237/#REF!-1</f>
        <v>#REF!</v>
      </c>
      <c r="M252" s="131" t="e">
        <f>M237/#REF!-1</f>
        <v>#REF!</v>
      </c>
      <c r="N252" s="131" t="e">
        <f>N237/#REF!-1</f>
        <v>#REF!</v>
      </c>
      <c r="O252" s="131" t="e">
        <f>O237/#REF!-1</f>
        <v>#REF!</v>
      </c>
      <c r="P252" s="131" t="e">
        <f>P237/#REF!-1</f>
        <v>#REF!</v>
      </c>
      <c r="Q252" s="131" t="e">
        <f>Q237/#REF!-1</f>
        <v>#REF!</v>
      </c>
      <c r="R252" s="131" t="e">
        <f>R237/#REF!-1</f>
        <v>#REF!</v>
      </c>
      <c r="S252" s="131" t="e">
        <f>S237/#REF!-1</f>
        <v>#REF!</v>
      </c>
    </row>
    <row r="253" spans="1:21" hidden="1">
      <c r="A253" s="118" t="s">
        <v>189</v>
      </c>
      <c r="B253" s="131" t="e">
        <f>B237/#REF!-1</f>
        <v>#REF!</v>
      </c>
      <c r="C253" s="131" t="e">
        <f>C237/#REF!-1</f>
        <v>#REF!</v>
      </c>
      <c r="D253" s="131" t="e">
        <f>D237/#REF!-1</f>
        <v>#REF!</v>
      </c>
      <c r="E253" s="131" t="e">
        <f>E237/#REF!-1</f>
        <v>#REF!</v>
      </c>
      <c r="F253" s="131" t="e">
        <f>F237/#REF!-1</f>
        <v>#REF!</v>
      </c>
      <c r="G253" s="131" t="e">
        <f>G237/#REF!-1</f>
        <v>#REF!</v>
      </c>
      <c r="H253" s="131" t="e">
        <f>H237/#REF!-1</f>
        <v>#REF!</v>
      </c>
      <c r="I253" s="131" t="e">
        <f>I237/#REF!-1</f>
        <v>#REF!</v>
      </c>
      <c r="J253" s="131" t="e">
        <f>J237/#REF!-1</f>
        <v>#REF!</v>
      </c>
      <c r="K253" s="131" t="e">
        <f>K237/#REF!-1</f>
        <v>#REF!</v>
      </c>
      <c r="L253" s="131" t="e">
        <f>L237/#REF!-1</f>
        <v>#REF!</v>
      </c>
      <c r="M253" s="131" t="e">
        <f>M237/#REF!-1</f>
        <v>#REF!</v>
      </c>
      <c r="N253" s="131" t="e">
        <f>N237/#REF!-1</f>
        <v>#REF!</v>
      </c>
      <c r="O253" s="131" t="e">
        <f>O237/#REF!-1</f>
        <v>#REF!</v>
      </c>
      <c r="P253" s="131" t="e">
        <f>P237/#REF!-1</f>
        <v>#REF!</v>
      </c>
      <c r="Q253" s="131" t="e">
        <f>Q237/#REF!-1</f>
        <v>#REF!</v>
      </c>
      <c r="R253" s="131" t="e">
        <f>R237/#REF!-1</f>
        <v>#REF!</v>
      </c>
      <c r="S253" s="131" t="e">
        <f>S237/#REF!-1</f>
        <v>#REF!</v>
      </c>
    </row>
    <row r="254" spans="1:21" hidden="1">
      <c r="F254" s="141"/>
    </row>
    <row r="255" spans="1:21" hidden="1">
      <c r="A255" s="133" t="s">
        <v>190</v>
      </c>
      <c r="B255" s="137">
        <f t="shared" ref="B255:S255" si="28">AVERAGE(B238:B240)</f>
        <v>220481.6826909371</v>
      </c>
      <c r="C255" s="137">
        <f t="shared" si="28"/>
        <v>79700.606666666674</v>
      </c>
      <c r="D255" s="139">
        <f t="shared" si="28"/>
        <v>49217.396666666667</v>
      </c>
      <c r="E255" s="142">
        <f t="shared" si="28"/>
        <v>4676.7733333333335</v>
      </c>
      <c r="F255" s="139">
        <f t="shared" si="28"/>
        <v>30483.210000000003</v>
      </c>
      <c r="G255" s="142">
        <f t="shared" si="28"/>
        <v>9785.4333333333325</v>
      </c>
      <c r="H255" s="142">
        <f t="shared" si="28"/>
        <v>20697.776666666668</v>
      </c>
      <c r="I255" s="137">
        <f t="shared" si="28"/>
        <v>140781.07602427047</v>
      </c>
      <c r="J255" s="139">
        <f t="shared" si="28"/>
        <v>24617.305808301269</v>
      </c>
      <c r="K255" s="142">
        <f t="shared" si="28"/>
        <v>13228.966666666667</v>
      </c>
      <c r="L255" s="139">
        <f t="shared" si="28"/>
        <v>116163.77021596918</v>
      </c>
      <c r="M255" s="142">
        <f t="shared" si="28"/>
        <v>61203.132903810481</v>
      </c>
      <c r="N255" s="142">
        <f t="shared" si="28"/>
        <v>54959.970645492031</v>
      </c>
      <c r="O255" s="137">
        <f t="shared" si="28"/>
        <v>73835.035808301269</v>
      </c>
      <c r="P255" s="134">
        <f t="shared" si="28"/>
        <v>17906.073333333334</v>
      </c>
      <c r="Q255" s="137">
        <f t="shared" si="28"/>
        <v>146646.98021596918</v>
      </c>
      <c r="R255" s="134">
        <f t="shared" si="28"/>
        <v>70988.899570477151</v>
      </c>
      <c r="S255" s="134">
        <f t="shared" si="28"/>
        <v>75658.080645492024</v>
      </c>
    </row>
    <row r="256" spans="1:21" hidden="1">
      <c r="A256" s="135" t="s">
        <v>191</v>
      </c>
      <c r="B256" s="138">
        <f t="shared" ref="B256:S256" si="29">B237/B255-1</f>
        <v>-0.32861485085703923</v>
      </c>
      <c r="C256" s="138">
        <f t="shared" si="29"/>
        <v>-0.42654263359434075</v>
      </c>
      <c r="D256" s="140">
        <f t="shared" si="29"/>
        <v>-0.29625493533147051</v>
      </c>
      <c r="E256" s="143">
        <f t="shared" si="29"/>
        <v>-0.81067716203194229</v>
      </c>
      <c r="F256" s="140">
        <f t="shared" si="29"/>
        <v>-0.63690175673756144</v>
      </c>
      <c r="G256" s="143">
        <f t="shared" si="29"/>
        <v>-0.90562400575004343</v>
      </c>
      <c r="H256" s="143">
        <f t="shared" si="29"/>
        <v>-0.50985605056130834</v>
      </c>
      <c r="I256" s="138">
        <f t="shared" si="29"/>
        <v>-0.27317484489814992</v>
      </c>
      <c r="J256" s="140">
        <f t="shared" si="29"/>
        <v>-0.56593748488587914</v>
      </c>
      <c r="K256" s="143">
        <f t="shared" si="29"/>
        <v>-0.47518198700326808</v>
      </c>
      <c r="L256" s="140">
        <f t="shared" si="29"/>
        <v>-0.2111328896101593</v>
      </c>
      <c r="M256" s="143">
        <f t="shared" si="29"/>
        <v>-1.5722048054134685E-2</v>
      </c>
      <c r="N256" s="143">
        <f t="shared" si="29"/>
        <v>-0.42873180123135446</v>
      </c>
      <c r="O256" s="138">
        <f t="shared" si="29"/>
        <v>-0.38617284899604298</v>
      </c>
      <c r="P256" s="136">
        <f t="shared" si="29"/>
        <v>-0.56281760639127654</v>
      </c>
      <c r="Q256" s="138">
        <f t="shared" si="29"/>
        <v>-0.29963659946489085</v>
      </c>
      <c r="R256" s="136">
        <f t="shared" si="29"/>
        <v>-0.13839480993067521</v>
      </c>
      <c r="S256" s="136">
        <f t="shared" si="29"/>
        <v>-0.45092747422871515</v>
      </c>
    </row>
    <row r="257" spans="2:17" hidden="1"/>
    <row r="258" spans="2:17" hidden="1"/>
    <row r="259" spans="2:17" hidden="1"/>
    <row r="260" spans="2:17" hidden="1"/>
    <row r="262" spans="2:17">
      <c r="D262" s="144"/>
      <c r="E262" s="144"/>
      <c r="F262" s="144"/>
      <c r="G262" s="144"/>
      <c r="H262" s="144"/>
    </row>
    <row r="263" spans="2:17">
      <c r="B263" s="412"/>
      <c r="C263" s="412"/>
      <c r="D263" s="412"/>
      <c r="E263" s="412"/>
      <c r="F263" s="412"/>
      <c r="G263" s="412"/>
      <c r="H263" s="412"/>
    </row>
    <row r="264" spans="2:17"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</row>
    <row r="265" spans="2:17">
      <c r="B265" s="412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</row>
    <row r="266" spans="2:17">
      <c r="B266" s="412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</row>
    <row r="267" spans="2:17">
      <c r="B267" s="412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</row>
    <row r="268" spans="2:17">
      <c r="B268" s="412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</row>
    <row r="269" spans="2:17">
      <c r="B269" s="412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</row>
    <row r="270" spans="2:17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</row>
    <row r="271" spans="2:17" ht="409.6">
      <c r="B271" s="412"/>
    </row>
    <row r="272" spans="2:17" ht="409.6">
      <c r="B272" s="412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79" spans="6:13">
      <c r="F279" s="145"/>
      <c r="G279" s="145"/>
      <c r="H279" s="146"/>
      <c r="I279" s="145"/>
      <c r="J279" s="146"/>
      <c r="K279" s="145"/>
      <c r="L279" s="145"/>
      <c r="M279" s="146"/>
    </row>
    <row r="280" spans="6:13">
      <c r="F280" s="145"/>
      <c r="G280" s="145"/>
      <c r="H280" s="146"/>
      <c r="I280" s="145"/>
      <c r="J280" s="146"/>
      <c r="K280" s="145"/>
      <c r="L280" s="145"/>
      <c r="M280" s="146"/>
    </row>
    <row r="281" spans="6:13">
      <c r="F281" s="145"/>
      <c r="G281" s="145"/>
      <c r="H281" s="146"/>
      <c r="I281" s="145"/>
      <c r="J281" s="146"/>
      <c r="K281" s="145"/>
      <c r="L281" s="145"/>
      <c r="M281" s="146"/>
    </row>
    <row r="282" spans="6:13">
      <c r="F282" s="145"/>
      <c r="G282" s="145"/>
      <c r="H282" s="146"/>
      <c r="I282" s="145"/>
      <c r="J282" s="146"/>
      <c r="K282" s="145"/>
      <c r="L282" s="145"/>
      <c r="M282" s="146"/>
    </row>
    <row r="283" spans="6:13" ht="409.6">
      <c r="F283" s="145"/>
      <c r="G283" s="145"/>
      <c r="H283" s="146"/>
      <c r="I283" s="145"/>
      <c r="J283" s="146"/>
      <c r="K283" s="145"/>
      <c r="L283" s="145"/>
      <c r="M283" s="146"/>
    </row>
    <row r="284" spans="6:13" ht="409.6">
      <c r="F284" s="145"/>
      <c r="G284" s="145"/>
      <c r="H284" s="146"/>
      <c r="I284" s="145"/>
      <c r="J284" s="146"/>
      <c r="K284" s="145"/>
      <c r="L284" s="145"/>
      <c r="M284" s="146"/>
    </row>
    <row r="289" spans="6:10">
      <c r="F289" s="145"/>
      <c r="G289" s="145"/>
      <c r="H289" s="146"/>
      <c r="I289" s="145"/>
    </row>
    <row r="290" spans="6:10">
      <c r="F290" s="145"/>
      <c r="G290" s="145"/>
      <c r="H290" s="146"/>
      <c r="I290" s="145"/>
    </row>
    <row r="291" spans="6:10">
      <c r="F291" s="145"/>
      <c r="G291" s="145"/>
      <c r="H291" s="146"/>
      <c r="I291" s="145"/>
    </row>
    <row r="292" spans="6:10">
      <c r="F292" s="145"/>
      <c r="G292" s="145"/>
      <c r="H292" s="146"/>
      <c r="I292" s="145"/>
    </row>
    <row r="293" spans="6:10">
      <c r="F293" s="145"/>
      <c r="G293" s="145"/>
      <c r="H293" s="146"/>
      <c r="I293" s="145"/>
    </row>
    <row r="294" spans="6:10">
      <c r="F294" s="145"/>
      <c r="G294" s="145"/>
      <c r="H294" s="146"/>
      <c r="I294" s="145"/>
    </row>
    <row r="295" spans="6:10">
      <c r="F295" s="145"/>
      <c r="G295" s="145"/>
      <c r="H295" s="146"/>
      <c r="I295" s="145"/>
      <c r="J295" s="146"/>
    </row>
    <row r="296" spans="6:10">
      <c r="F296" s="145"/>
      <c r="G296" s="145"/>
      <c r="H296" s="146"/>
      <c r="I296" s="145"/>
      <c r="J296" s="146"/>
    </row>
    <row r="297" spans="6:10">
      <c r="F297" s="145"/>
      <c r="G297" s="145"/>
      <c r="H297" s="146"/>
      <c r="I297" s="145"/>
      <c r="J297" s="146"/>
    </row>
    <row r="298" spans="6:10">
      <c r="F298" s="145"/>
      <c r="G298" s="145"/>
      <c r="H298" s="146"/>
      <c r="I298" s="145"/>
      <c r="J298" s="146"/>
    </row>
  </sheetData>
  <mergeCells count="3">
    <mergeCell ref="U3:U5"/>
    <mergeCell ref="A1:U1"/>
    <mergeCell ref="A233:S23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4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>
      <pane ySplit="175" topLeftCell="A227" activePane="bottomLeft" state="frozen"/>
      <selection pane="bottomLeft" activeCell="C275" sqref="C275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6" t="s">
        <v>301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4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5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302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303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304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305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306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307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308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309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2" t="s">
        <v>310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2" t="s">
        <v>311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2" t="s">
        <v>312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313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81" customFormat="1" ht="18" customHeight="1">
      <c r="A242" s="362" t="s">
        <v>278</v>
      </c>
      <c r="B242" s="363">
        <f>(B241-B237)/B237*100</f>
        <v>31.547648514841807</v>
      </c>
      <c r="C242" s="363">
        <f t="shared" ref="C242:U242" si="28">(C241-C237)/C237*100</f>
        <v>128.34154965671095</v>
      </c>
      <c r="D242" s="363">
        <f t="shared" si="28"/>
        <v>111.12643325782649</v>
      </c>
      <c r="E242" s="363">
        <f t="shared" si="28"/>
        <v>425.20557989151547</v>
      </c>
      <c r="F242" s="363">
        <f t="shared" si="28"/>
        <v>150.1120237018317</v>
      </c>
      <c r="G242" s="363">
        <f t="shared" si="28"/>
        <v>268.63121563515301</v>
      </c>
      <c r="H242" s="363">
        <f t="shared" si="28"/>
        <v>69.323211017998602</v>
      </c>
      <c r="I242" s="363">
        <f t="shared" si="28"/>
        <v>7.8365033988438544</v>
      </c>
      <c r="J242" s="363">
        <f t="shared" si="28"/>
        <v>1.8790894833783798</v>
      </c>
      <c r="K242" s="363">
        <f t="shared" si="28"/>
        <v>-60.744592441918854</v>
      </c>
      <c r="L242" s="363">
        <f t="shared" si="28"/>
        <v>8.7152961332956718</v>
      </c>
      <c r="M242" s="363">
        <f t="shared" si="28"/>
        <v>4.7967517710745469</v>
      </c>
      <c r="N242" s="363">
        <f t="shared" si="28"/>
        <v>17.239503349251422</v>
      </c>
      <c r="O242" s="363">
        <f t="shared" si="28"/>
        <v>58.199999338340781</v>
      </c>
      <c r="P242" s="363">
        <f t="shared" si="28"/>
        <v>-26.948846115706331</v>
      </c>
      <c r="Q242" s="363">
        <f t="shared" si="28"/>
        <v>24.328484502159064</v>
      </c>
      <c r="R242" s="363">
        <f t="shared" si="28"/>
        <v>22.84806539133659</v>
      </c>
      <c r="S242" s="363">
        <f t="shared" si="28"/>
        <v>27.129038278294221</v>
      </c>
      <c r="T242" s="363" t="e">
        <f t="shared" si="28"/>
        <v>#DIV/0!</v>
      </c>
      <c r="U242" s="363" t="e">
        <f t="shared" si="28"/>
        <v>#DIV/0!</v>
      </c>
    </row>
    <row r="243" spans="1:25" s="182" customFormat="1" ht="18" customHeight="1">
      <c r="A243" s="298" t="s">
        <v>299</v>
      </c>
      <c r="B243" s="418">
        <f>(B241-B225)/B225*100</f>
        <v>6.5949526100649036</v>
      </c>
      <c r="C243" s="418">
        <f t="shared" ref="C243:U243" si="29">(C241-C225)/C225*100</f>
        <v>6.6924849904576327</v>
      </c>
      <c r="D243" s="418">
        <f t="shared" si="29"/>
        <v>0.99308136298660332</v>
      </c>
      <c r="E243" s="418">
        <f t="shared" si="29"/>
        <v>36.626919836559594</v>
      </c>
      <c r="F243" s="418">
        <f t="shared" si="29"/>
        <v>13.531945301122562</v>
      </c>
      <c r="G243" s="418">
        <f t="shared" si="29"/>
        <v>29.207886268148258</v>
      </c>
      <c r="H243" s="418">
        <f t="shared" si="29"/>
        <v>-3.7902131323167403</v>
      </c>
      <c r="I243" s="418">
        <f t="shared" si="29"/>
        <v>6.5444319015304897</v>
      </c>
      <c r="J243" s="418">
        <f t="shared" si="29"/>
        <v>-13.517228762909053</v>
      </c>
      <c r="K243" s="418">
        <f t="shared" si="29"/>
        <v>-45.506572959667359</v>
      </c>
      <c r="L243" s="418">
        <f t="shared" si="29"/>
        <v>10.074197737468262</v>
      </c>
      <c r="M243" s="418">
        <f t="shared" si="29"/>
        <v>11.59589672121573</v>
      </c>
      <c r="N243" s="418">
        <f t="shared" si="29"/>
        <v>7.2312193921537622</v>
      </c>
      <c r="O243" s="418">
        <f t="shared" si="29"/>
        <v>-4.030579282714287</v>
      </c>
      <c r="P243" s="418">
        <f t="shared" si="29"/>
        <v>-22.087962044453072</v>
      </c>
      <c r="Q243" s="418">
        <f t="shared" si="29"/>
        <v>10.823962542851218</v>
      </c>
      <c r="R243" s="418">
        <f t="shared" si="29"/>
        <v>14.808784748360512</v>
      </c>
      <c r="S243" s="418">
        <f t="shared" si="29"/>
        <v>4.2119431827747782</v>
      </c>
      <c r="T243" s="418" t="e">
        <f t="shared" si="29"/>
        <v>#DIV/0!</v>
      </c>
      <c r="U243" s="418" t="e">
        <f t="shared" si="29"/>
        <v>#DIV/0!</v>
      </c>
    </row>
    <row r="244" spans="1:25" s="181" customFormat="1" ht="18" customHeight="1" thickBot="1">
      <c r="A244" s="299" t="s">
        <v>300</v>
      </c>
      <c r="B244" s="422">
        <f>(B241-B208)/B204*100</f>
        <v>44.622820599190177</v>
      </c>
      <c r="C244" s="422">
        <f t="shared" ref="C244:U244" si="30">(C241-C208)/C204*100</f>
        <v>60.453572820180888</v>
      </c>
      <c r="D244" s="422">
        <f t="shared" si="30"/>
        <v>42.466770288140196</v>
      </c>
      <c r="E244" s="422">
        <f t="shared" si="30"/>
        <v>2182.5322730189873</v>
      </c>
      <c r="F244" s="422">
        <f t="shared" si="30"/>
        <v>85.276558736990836</v>
      </c>
      <c r="G244" s="422">
        <f t="shared" si="30"/>
        <v>120.49281883631113</v>
      </c>
      <c r="H244" s="422">
        <f t="shared" si="30"/>
        <v>48.766963918232982</v>
      </c>
      <c r="I244" s="422">
        <f t="shared" si="30"/>
        <v>39.442395546353701</v>
      </c>
      <c r="J244" s="422">
        <f t="shared" si="30"/>
        <v>18.192975458608199</v>
      </c>
      <c r="K244" s="422">
        <f t="shared" si="30"/>
        <v>-40.948987879428024</v>
      </c>
      <c r="L244" s="422">
        <f t="shared" si="30"/>
        <v>47.092123996899019</v>
      </c>
      <c r="M244" s="422">
        <f t="shared" si="30"/>
        <v>91.39842575768759</v>
      </c>
      <c r="N244" s="422">
        <f t="shared" si="30"/>
        <v>-9.3917661186634493</v>
      </c>
      <c r="O244" s="422">
        <f t="shared" si="30"/>
        <v>28.327031571871604</v>
      </c>
      <c r="P244" s="422">
        <f t="shared" si="30"/>
        <v>16.376451874266291</v>
      </c>
      <c r="Q244" s="422">
        <f t="shared" si="30"/>
        <v>53.107607029895533</v>
      </c>
      <c r="R244" s="422">
        <f t="shared" si="30"/>
        <v>95.621890495059873</v>
      </c>
      <c r="S244" s="422">
        <f t="shared" si="30"/>
        <v>0.65558950282872885</v>
      </c>
      <c r="T244" s="422" t="e">
        <f t="shared" si="30"/>
        <v>#DIV/0!</v>
      </c>
      <c r="U244" s="422" t="e">
        <f t="shared" si="30"/>
        <v>#DIV/0!</v>
      </c>
    </row>
    <row r="245" spans="1:25" s="181" customFormat="1" ht="5.25" customHeight="1">
      <c r="A245" s="184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</row>
    <row r="246" spans="1:25" s="186" customFormat="1" ht="22.5" hidden="1" customHeight="1">
      <c r="A246" s="507" t="s">
        <v>279</v>
      </c>
      <c r="B246" s="507"/>
      <c r="C246" s="507"/>
      <c r="D246" s="507"/>
      <c r="E246" s="507"/>
      <c r="F246" s="507"/>
      <c r="G246" s="507"/>
      <c r="H246" s="507"/>
      <c r="I246" s="507"/>
      <c r="J246" s="507"/>
      <c r="K246" s="507"/>
      <c r="L246" s="507"/>
      <c r="M246" s="507"/>
      <c r="N246" s="507"/>
      <c r="O246" s="507"/>
      <c r="P246" s="507"/>
      <c r="Q246" s="507"/>
      <c r="R246" s="507"/>
      <c r="S246" s="507"/>
      <c r="U246" s="187"/>
    </row>
    <row r="247" spans="1:25" s="188" customFormat="1" ht="11.25" hidden="1" customHeight="1">
      <c r="A247" s="5" t="s">
        <v>229</v>
      </c>
      <c r="B247" s="6" t="s">
        <v>0</v>
      </c>
      <c r="C247" s="302" t="s">
        <v>1</v>
      </c>
      <c r="D247" s="302"/>
      <c r="E247" s="302"/>
      <c r="F247" s="302"/>
      <c r="G247" s="302"/>
      <c r="H247" s="303"/>
      <c r="I247" s="313" t="s">
        <v>2</v>
      </c>
      <c r="J247" s="313"/>
      <c r="K247" s="313"/>
      <c r="L247" s="313"/>
      <c r="M247" s="313"/>
      <c r="N247" s="341"/>
      <c r="O247" s="325" t="s">
        <v>3</v>
      </c>
      <c r="P247" s="325"/>
      <c r="Q247" s="326" t="s">
        <v>4</v>
      </c>
      <c r="R247" s="325"/>
      <c r="S247" s="327"/>
      <c r="U247" s="189"/>
    </row>
    <row r="248" spans="1:25" s="188" customFormat="1" ht="11.25" hidden="1" customHeight="1">
      <c r="A248" s="7"/>
      <c r="B248" s="8"/>
      <c r="C248" s="336"/>
      <c r="D248" s="305" t="s">
        <v>3</v>
      </c>
      <c r="E248" s="306"/>
      <c r="F248" s="305" t="s">
        <v>4</v>
      </c>
      <c r="G248" s="302"/>
      <c r="H248" s="303"/>
      <c r="I248" s="315"/>
      <c r="J248" s="316" t="s">
        <v>3</v>
      </c>
      <c r="K248" s="317"/>
      <c r="L248" s="318" t="s">
        <v>4</v>
      </c>
      <c r="M248" s="313"/>
      <c r="N248" s="314"/>
      <c r="O248" s="343"/>
      <c r="P248" s="344"/>
      <c r="Q248" s="345"/>
      <c r="R248" s="343"/>
      <c r="S248" s="346"/>
      <c r="U248" s="189"/>
    </row>
    <row r="249" spans="1:25" s="190" customFormat="1" ht="11.25" hidden="1" customHeight="1" thickBot="1">
      <c r="A249" s="7"/>
      <c r="B249" s="8"/>
      <c r="C249" s="336"/>
      <c r="D249" s="337"/>
      <c r="E249" s="338" t="s">
        <v>230</v>
      </c>
      <c r="F249" s="339"/>
      <c r="G249" s="340" t="s">
        <v>5</v>
      </c>
      <c r="H249" s="303" t="s">
        <v>6</v>
      </c>
      <c r="I249" s="315"/>
      <c r="J249" s="334"/>
      <c r="K249" s="318" t="s">
        <v>230</v>
      </c>
      <c r="L249" s="342"/>
      <c r="M249" s="335" t="s">
        <v>5</v>
      </c>
      <c r="N249" s="314" t="s">
        <v>6</v>
      </c>
      <c r="O249" s="346"/>
      <c r="P249" s="326" t="s">
        <v>230</v>
      </c>
      <c r="Q249" s="345"/>
      <c r="R249" s="347" t="s">
        <v>5</v>
      </c>
      <c r="S249" s="327" t="s">
        <v>6</v>
      </c>
      <c r="U249" s="191"/>
    </row>
    <row r="250" spans="1:25" ht="18" hidden="1" thickTop="1">
      <c r="A250" s="192" t="s">
        <v>280</v>
      </c>
      <c r="B250" s="419">
        <f t="shared" ref="B250:U250" si="31">SUM(B210:B216)</f>
        <v>1061150.293088688</v>
      </c>
      <c r="C250" s="419">
        <f t="shared" si="31"/>
        <v>280748.66000000003</v>
      </c>
      <c r="D250" s="419">
        <f t="shared" si="31"/>
        <v>186312.42</v>
      </c>
      <c r="E250" s="419">
        <f t="shared" si="31"/>
        <v>9942.0400000000009</v>
      </c>
      <c r="F250" s="419">
        <f t="shared" si="31"/>
        <v>94435.239999999991</v>
      </c>
      <c r="G250" s="419">
        <f t="shared" si="31"/>
        <v>29574.58</v>
      </c>
      <c r="H250" s="419">
        <f t="shared" si="31"/>
        <v>64860.66</v>
      </c>
      <c r="I250" s="419">
        <f t="shared" si="31"/>
        <v>780403.63308868825</v>
      </c>
      <c r="J250" s="419">
        <f t="shared" si="31"/>
        <v>154474.88485034218</v>
      </c>
      <c r="K250" s="419">
        <f t="shared" si="31"/>
        <v>52092.65</v>
      </c>
      <c r="L250" s="419">
        <f t="shared" si="31"/>
        <v>625927.74823834596</v>
      </c>
      <c r="M250" s="419">
        <f t="shared" si="31"/>
        <v>361015.85719014099</v>
      </c>
      <c r="N250" s="419">
        <f t="shared" si="31"/>
        <v>264911.89104820491</v>
      </c>
      <c r="O250" s="419">
        <f t="shared" si="31"/>
        <v>340787.30485034222</v>
      </c>
      <c r="P250" s="419">
        <f t="shared" si="31"/>
        <v>62030.69</v>
      </c>
      <c r="Q250" s="419">
        <f t="shared" si="31"/>
        <v>720364.98823834595</v>
      </c>
      <c r="R250" s="419">
        <f t="shared" si="31"/>
        <v>390592.437190141</v>
      </c>
      <c r="S250" s="419">
        <f t="shared" si="31"/>
        <v>329771.55104820494</v>
      </c>
      <c r="T250" s="419">
        <f t="shared" si="31"/>
        <v>0</v>
      </c>
      <c r="U250" s="419">
        <f t="shared" si="31"/>
        <v>0</v>
      </c>
    </row>
    <row r="251" spans="1:25" ht="17.25" hidden="1">
      <c r="A251" s="348" t="s">
        <v>281</v>
      </c>
      <c r="B251" s="420">
        <f t="shared" ref="B251:U251" si="32">SUM(B193:B199)</f>
        <v>1052274.2690921908</v>
      </c>
      <c r="C251" s="420">
        <f t="shared" si="32"/>
        <v>245933.49</v>
      </c>
      <c r="D251" s="420">
        <f t="shared" si="32"/>
        <v>158633.23000000001</v>
      </c>
      <c r="E251" s="420">
        <f t="shared" si="32"/>
        <v>5262.47</v>
      </c>
      <c r="F251" s="420">
        <f t="shared" si="32"/>
        <v>87300.260000000009</v>
      </c>
      <c r="G251" s="420">
        <f t="shared" si="32"/>
        <v>26662.34</v>
      </c>
      <c r="H251" s="420">
        <f t="shared" si="32"/>
        <v>60635.92</v>
      </c>
      <c r="I251" s="420">
        <f t="shared" si="32"/>
        <v>806342.77909219079</v>
      </c>
      <c r="J251" s="420">
        <f t="shared" si="32"/>
        <v>174090.29120572755</v>
      </c>
      <c r="K251" s="420">
        <f t="shared" si="32"/>
        <v>44673.759999999995</v>
      </c>
      <c r="L251" s="420">
        <f t="shared" si="32"/>
        <v>632251.48788646329</v>
      </c>
      <c r="M251" s="420">
        <f t="shared" si="32"/>
        <v>340418.18621114391</v>
      </c>
      <c r="N251" s="420">
        <f t="shared" si="32"/>
        <v>291834.30167531938</v>
      </c>
      <c r="O251" s="420">
        <f t="shared" si="32"/>
        <v>332724.52120572753</v>
      </c>
      <c r="P251" s="420">
        <f t="shared" si="32"/>
        <v>49935.229999999996</v>
      </c>
      <c r="Q251" s="420">
        <f t="shared" si="32"/>
        <v>719549.7478864633</v>
      </c>
      <c r="R251" s="420">
        <f t="shared" si="32"/>
        <v>367080.52621114394</v>
      </c>
      <c r="S251" s="420">
        <f t="shared" si="32"/>
        <v>352469.22167531936</v>
      </c>
      <c r="T251" s="420">
        <f t="shared" si="32"/>
        <v>122942.35924653233</v>
      </c>
      <c r="U251" s="420">
        <f t="shared" si="32"/>
        <v>20218.484750144282</v>
      </c>
    </row>
    <row r="252" spans="1:25" ht="17.25" hidden="1">
      <c r="A252" s="348" t="s">
        <v>282</v>
      </c>
      <c r="B252" s="421">
        <f t="shared" ref="B252:U252" si="33">SUM(B176:B182)</f>
        <v>1122510.7960463047</v>
      </c>
      <c r="C252" s="421">
        <f t="shared" si="33"/>
        <v>318825.40000000002</v>
      </c>
      <c r="D252" s="421">
        <f t="shared" si="33"/>
        <v>191649.98</v>
      </c>
      <c r="E252" s="421">
        <f t="shared" si="33"/>
        <v>10302.5</v>
      </c>
      <c r="F252" s="421">
        <f t="shared" si="33"/>
        <v>127174.42</v>
      </c>
      <c r="G252" s="421">
        <f t="shared" si="33"/>
        <v>53222.8</v>
      </c>
      <c r="H252" s="421">
        <f t="shared" si="33"/>
        <v>73953.62</v>
      </c>
      <c r="I252" s="421">
        <f t="shared" si="33"/>
        <v>803685.39604630473</v>
      </c>
      <c r="J252" s="421">
        <f t="shared" si="33"/>
        <v>152011.54181520833</v>
      </c>
      <c r="K252" s="421">
        <f t="shared" si="33"/>
        <v>34506.800000000003</v>
      </c>
      <c r="L252" s="421">
        <f t="shared" si="33"/>
        <v>651673.85423109634</v>
      </c>
      <c r="M252" s="421">
        <f t="shared" si="33"/>
        <v>392306.2608890906</v>
      </c>
      <c r="N252" s="421">
        <f t="shared" si="33"/>
        <v>259367.5933420058</v>
      </c>
      <c r="O252" s="421">
        <f t="shared" si="33"/>
        <v>343661.60074604378</v>
      </c>
      <c r="P252" s="421">
        <f t="shared" si="33"/>
        <v>44809.63</v>
      </c>
      <c r="Q252" s="421">
        <f t="shared" si="33"/>
        <v>778849.90867400949</v>
      </c>
      <c r="R252" s="421">
        <f t="shared" si="33"/>
        <v>445528.87573741359</v>
      </c>
      <c r="S252" s="421">
        <f t="shared" si="33"/>
        <v>333321.03293659585</v>
      </c>
      <c r="T252" s="421">
        <f t="shared" si="33"/>
        <v>32261.136029994068</v>
      </c>
      <c r="U252" s="421">
        <f t="shared" si="33"/>
        <v>0</v>
      </c>
    </row>
    <row r="253" spans="1:25" ht="17.25" hidden="1">
      <c r="A253" s="348" t="s">
        <v>193</v>
      </c>
      <c r="B253" s="421">
        <f t="shared" ref="B253:S253" si="34">SUM(B124:B130)</f>
        <v>458926</v>
      </c>
      <c r="C253" s="421">
        <f t="shared" si="34"/>
        <v>172692</v>
      </c>
      <c r="D253" s="421">
        <f t="shared" si="34"/>
        <v>107762</v>
      </c>
      <c r="E253" s="421">
        <f t="shared" si="34"/>
        <v>10668</v>
      </c>
      <c r="F253" s="421">
        <f t="shared" si="34"/>
        <v>64930</v>
      </c>
      <c r="G253" s="421">
        <f t="shared" si="34"/>
        <v>14677</v>
      </c>
      <c r="H253" s="421">
        <f t="shared" si="34"/>
        <v>50253</v>
      </c>
      <c r="I253" s="421">
        <f t="shared" si="34"/>
        <v>286233</v>
      </c>
      <c r="J253" s="421">
        <f t="shared" si="34"/>
        <v>48335</v>
      </c>
      <c r="K253" s="421">
        <f t="shared" si="34"/>
        <v>24478</v>
      </c>
      <c r="L253" s="421">
        <f t="shared" si="34"/>
        <v>237898</v>
      </c>
      <c r="M253" s="421">
        <f t="shared" si="34"/>
        <v>123239</v>
      </c>
      <c r="N253" s="421">
        <f t="shared" si="34"/>
        <v>114657</v>
      </c>
      <c r="O253" s="421">
        <f t="shared" si="34"/>
        <v>156098</v>
      </c>
      <c r="P253" s="421">
        <f t="shared" si="34"/>
        <v>35148</v>
      </c>
      <c r="Q253" s="421">
        <f t="shared" si="34"/>
        <v>302828</v>
      </c>
      <c r="R253" s="421">
        <f t="shared" si="34"/>
        <v>137917</v>
      </c>
      <c r="S253" s="421">
        <f t="shared" si="34"/>
        <v>164911</v>
      </c>
      <c r="T253" s="127"/>
      <c r="U253" s="89"/>
    </row>
    <row r="254" spans="1:25" ht="17.25" hidden="1">
      <c r="A254" s="349" t="s">
        <v>161</v>
      </c>
      <c r="B254" s="196">
        <f>100*(B250/B251-1)</f>
        <v>0.8435086039074946</v>
      </c>
      <c r="C254" s="196">
        <f t="shared" ref="C254:U254" si="35">100*(C250/C251-1)</f>
        <v>14.156335519818807</v>
      </c>
      <c r="D254" s="196">
        <f t="shared" si="35"/>
        <v>17.448544671252051</v>
      </c>
      <c r="E254" s="196">
        <f t="shared" si="35"/>
        <v>88.923452295214986</v>
      </c>
      <c r="F254" s="196">
        <f t="shared" si="35"/>
        <v>8.1729195308238189</v>
      </c>
      <c r="G254" s="196">
        <f t="shared" si="35"/>
        <v>10.922672203565043</v>
      </c>
      <c r="H254" s="196">
        <f t="shared" si="35"/>
        <v>6.9673883071288634</v>
      </c>
      <c r="I254" s="196">
        <f t="shared" si="35"/>
        <v>-3.2168882361302664</v>
      </c>
      <c r="J254" s="196">
        <f t="shared" si="35"/>
        <v>-11.267375233582255</v>
      </c>
      <c r="K254" s="196">
        <f t="shared" si="35"/>
        <v>16.606817962043063</v>
      </c>
      <c r="L254" s="196">
        <f t="shared" si="35"/>
        <v>-1.0001937155192486</v>
      </c>
      <c r="M254" s="196">
        <f t="shared" si="35"/>
        <v>6.0506964120363937</v>
      </c>
      <c r="N254" s="196">
        <f t="shared" si="35"/>
        <v>-9.2252385934628816</v>
      </c>
      <c r="O254" s="196">
        <f t="shared" si="35"/>
        <v>2.4232610254864229</v>
      </c>
      <c r="P254" s="196">
        <f t="shared" si="35"/>
        <v>24.222297564264771</v>
      </c>
      <c r="Q254" s="196">
        <f t="shared" si="35"/>
        <v>0.1132986779965206</v>
      </c>
      <c r="R254" s="196">
        <f t="shared" si="35"/>
        <v>6.4051098601381806</v>
      </c>
      <c r="S254" s="196">
        <f t="shared" si="35"/>
        <v>-6.4396177683913152</v>
      </c>
      <c r="T254" s="128">
        <f t="shared" si="35"/>
        <v>-100</v>
      </c>
      <c r="U254" s="103">
        <f t="shared" si="35"/>
        <v>-100</v>
      </c>
    </row>
    <row r="255" spans="1:25" ht="17.25" hidden="1">
      <c r="A255" s="348" t="s">
        <v>162</v>
      </c>
      <c r="B255" s="197">
        <f>100*(B250/B252-1)</f>
        <v>-5.4663619426859817</v>
      </c>
      <c r="C255" s="197">
        <f t="shared" ref="C255:U255" si="36">100*(C250/C252-1)</f>
        <v>-11.942818859476056</v>
      </c>
      <c r="D255" s="197">
        <f t="shared" si="36"/>
        <v>-2.7850563824739272</v>
      </c>
      <c r="E255" s="197">
        <f t="shared" si="36"/>
        <v>-3.498762436301861</v>
      </c>
      <c r="F255" s="197">
        <f t="shared" si="36"/>
        <v>-25.743526095892566</v>
      </c>
      <c r="G255" s="197">
        <f t="shared" si="36"/>
        <v>-44.432498853874655</v>
      </c>
      <c r="H255" s="197">
        <f t="shared" si="36"/>
        <v>-12.295490065259806</v>
      </c>
      <c r="I255" s="197">
        <f t="shared" si="36"/>
        <v>-2.8968752041719448</v>
      </c>
      <c r="J255" s="197">
        <f t="shared" si="36"/>
        <v>1.6204973686329671</v>
      </c>
      <c r="K255" s="197">
        <f t="shared" si="36"/>
        <v>50.963433294307194</v>
      </c>
      <c r="L255" s="197">
        <f t="shared" si="36"/>
        <v>-3.9507655287364551</v>
      </c>
      <c r="M255" s="197">
        <f t="shared" si="36"/>
        <v>-7.9760143587909171</v>
      </c>
      <c r="N255" s="197">
        <f t="shared" si="36"/>
        <v>2.1376216028994532</v>
      </c>
      <c r="O255" s="197">
        <f t="shared" si="36"/>
        <v>-0.8363738891577821</v>
      </c>
      <c r="P255" s="197">
        <f t="shared" si="36"/>
        <v>38.431604992051938</v>
      </c>
      <c r="Q255" s="197">
        <f t="shared" si="36"/>
        <v>-7.5091387678575927</v>
      </c>
      <c r="R255" s="197">
        <f t="shared" si="36"/>
        <v>-12.330612343890168</v>
      </c>
      <c r="S255" s="197">
        <f t="shared" si="36"/>
        <v>-1.0648838619992218</v>
      </c>
      <c r="T255" s="129">
        <f t="shared" si="36"/>
        <v>-100</v>
      </c>
      <c r="U255" s="102" t="e">
        <f t="shared" si="36"/>
        <v>#DIV/0!</v>
      </c>
    </row>
    <row r="256" spans="1:25" hidden="1">
      <c r="A256" t="s">
        <v>194</v>
      </c>
      <c r="B256" s="102">
        <f t="shared" ref="B256:S256" si="37">100*(B250/B253-1)</f>
        <v>131.22470574530274</v>
      </c>
      <c r="C256" s="102">
        <f t="shared" si="37"/>
        <v>62.57189678734396</v>
      </c>
      <c r="D256" s="102">
        <f t="shared" si="37"/>
        <v>72.89250385107924</v>
      </c>
      <c r="E256" s="102">
        <f t="shared" si="37"/>
        <v>-6.8050243719534942</v>
      </c>
      <c r="F256" s="102">
        <f t="shared" si="37"/>
        <v>45.441614045895577</v>
      </c>
      <c r="G256" s="102">
        <f t="shared" si="37"/>
        <v>101.50289568712951</v>
      </c>
      <c r="H256" s="102">
        <f t="shared" si="37"/>
        <v>29.068234732254794</v>
      </c>
      <c r="I256" s="102">
        <f t="shared" si="37"/>
        <v>172.64628225560585</v>
      </c>
      <c r="J256" s="102">
        <f t="shared" si="37"/>
        <v>219.59218961485917</v>
      </c>
      <c r="K256" s="102">
        <f t="shared" si="37"/>
        <v>112.81415965356646</v>
      </c>
      <c r="L256" s="102">
        <f t="shared" si="37"/>
        <v>163.10761260638844</v>
      </c>
      <c r="M256" s="102">
        <f t="shared" si="37"/>
        <v>192.93961910607922</v>
      </c>
      <c r="N256" s="102">
        <f t="shared" si="37"/>
        <v>131.04728978449191</v>
      </c>
      <c r="O256" s="102">
        <f t="shared" si="37"/>
        <v>118.31625315528846</v>
      </c>
      <c r="P256" s="102">
        <f t="shared" si="37"/>
        <v>76.484266530101294</v>
      </c>
      <c r="Q256" s="102">
        <f t="shared" si="37"/>
        <v>137.87925430883075</v>
      </c>
      <c r="R256" s="102">
        <f t="shared" si="37"/>
        <v>183.20833341077676</v>
      </c>
      <c r="S256" s="102">
        <f t="shared" si="37"/>
        <v>99.969408376763795</v>
      </c>
      <c r="T256" s="122"/>
      <c r="U256" s="121" t="s">
        <v>171</v>
      </c>
    </row>
    <row r="257" spans="1:21" s="118" customFormat="1" hidden="1">
      <c r="A257" s="118" t="s">
        <v>170</v>
      </c>
      <c r="T257" s="130"/>
      <c r="U257" s="119"/>
    </row>
    <row r="258" spans="1:21" hidden="1">
      <c r="A258" s="118" t="s">
        <v>181</v>
      </c>
      <c r="B258" s="131" t="e">
        <f>B250/#REF!-1</f>
        <v>#REF!</v>
      </c>
      <c r="C258" s="131" t="e">
        <f>C250/#REF!-1</f>
        <v>#REF!</v>
      </c>
      <c r="D258" s="131" t="e">
        <f>D250/#REF!-1</f>
        <v>#REF!</v>
      </c>
      <c r="E258" s="131" t="e">
        <f>E250/#REF!-1</f>
        <v>#REF!</v>
      </c>
      <c r="F258" s="131" t="e">
        <f>F250/#REF!-1</f>
        <v>#REF!</v>
      </c>
      <c r="G258" s="131" t="e">
        <f>G250/#REF!-1</f>
        <v>#REF!</v>
      </c>
      <c r="H258" s="131" t="e">
        <f>H250/#REF!-1</f>
        <v>#REF!</v>
      </c>
      <c r="I258" s="131" t="e">
        <f>I250/#REF!-1</f>
        <v>#REF!</v>
      </c>
      <c r="J258" s="131" t="e">
        <f>J250/#REF!-1</f>
        <v>#REF!</v>
      </c>
      <c r="K258" s="131" t="e">
        <f>K250/#REF!-1</f>
        <v>#REF!</v>
      </c>
      <c r="L258" s="131" t="e">
        <f>L250/#REF!-1</f>
        <v>#REF!</v>
      </c>
      <c r="M258" s="131" t="e">
        <f>M250/#REF!-1</f>
        <v>#REF!</v>
      </c>
      <c r="N258" s="131" t="e">
        <f>N250/#REF!-1</f>
        <v>#REF!</v>
      </c>
      <c r="O258" s="131" t="e">
        <f>O250/#REF!-1</f>
        <v>#REF!</v>
      </c>
      <c r="P258" s="131" t="e">
        <f>P250/#REF!-1</f>
        <v>#REF!</v>
      </c>
      <c r="Q258" s="131" t="e">
        <f>Q250/#REF!-1</f>
        <v>#REF!</v>
      </c>
      <c r="R258" s="131" t="e">
        <f>R250/#REF!-1</f>
        <v>#REF!</v>
      </c>
      <c r="S258" s="131" t="e">
        <f>S250/#REF!-1</f>
        <v>#REF!</v>
      </c>
      <c r="T258" s="122"/>
      <c r="U258" s="104"/>
    </row>
    <row r="259" spans="1:21" hidden="1">
      <c r="A259" s="118" t="s">
        <v>182</v>
      </c>
      <c r="B259" s="131" t="e">
        <f>B250/#REF!-1</f>
        <v>#REF!</v>
      </c>
      <c r="C259" s="131" t="e">
        <f>C250/#REF!-1</f>
        <v>#REF!</v>
      </c>
      <c r="D259" s="131" t="e">
        <f>D250/#REF!-1</f>
        <v>#REF!</v>
      </c>
      <c r="E259" s="131" t="e">
        <f>E250/#REF!-1</f>
        <v>#REF!</v>
      </c>
      <c r="F259" s="131" t="e">
        <f>F250/#REF!-1</f>
        <v>#REF!</v>
      </c>
      <c r="G259" s="131" t="e">
        <f>G250/#REF!-1</f>
        <v>#REF!</v>
      </c>
      <c r="H259" s="131" t="e">
        <f>H250/#REF!-1</f>
        <v>#REF!</v>
      </c>
      <c r="I259" s="131" t="e">
        <f>I250/#REF!-1</f>
        <v>#REF!</v>
      </c>
      <c r="J259" s="131" t="e">
        <f>J250/#REF!-1</f>
        <v>#REF!</v>
      </c>
      <c r="K259" s="131" t="e">
        <f>K250/#REF!-1</f>
        <v>#REF!</v>
      </c>
      <c r="L259" s="131" t="e">
        <f>L250/#REF!-1</f>
        <v>#REF!</v>
      </c>
      <c r="M259" s="131" t="e">
        <f>M250/#REF!-1</f>
        <v>#REF!</v>
      </c>
      <c r="N259" s="131" t="e">
        <f>N250/#REF!-1</f>
        <v>#REF!</v>
      </c>
      <c r="O259" s="131" t="e">
        <f>O250/#REF!-1</f>
        <v>#REF!</v>
      </c>
      <c r="P259" s="131" t="e">
        <f>P250/#REF!-1</f>
        <v>#REF!</v>
      </c>
      <c r="Q259" s="131" t="e">
        <f>Q250/#REF!-1</f>
        <v>#REF!</v>
      </c>
      <c r="R259" s="131" t="e">
        <f>R250/#REF!-1</f>
        <v>#REF!</v>
      </c>
      <c r="S259" s="131" t="e">
        <f>S250/#REF!-1</f>
        <v>#REF!</v>
      </c>
      <c r="T259" s="122"/>
      <c r="U259" s="104"/>
    </row>
    <row r="260" spans="1:21" hidden="1">
      <c r="A260" s="118" t="s">
        <v>183</v>
      </c>
      <c r="B260" s="131" t="e">
        <f>B250/#REF!-1</f>
        <v>#REF!</v>
      </c>
      <c r="C260" s="131" t="e">
        <f>C250/#REF!-1</f>
        <v>#REF!</v>
      </c>
      <c r="D260" s="131" t="e">
        <f>D250/#REF!-1</f>
        <v>#REF!</v>
      </c>
      <c r="E260" s="131" t="e">
        <f>E250/#REF!-1</f>
        <v>#REF!</v>
      </c>
      <c r="F260" s="131" t="e">
        <f>F250/#REF!-1</f>
        <v>#REF!</v>
      </c>
      <c r="G260" s="131" t="e">
        <f>G250/#REF!-1</f>
        <v>#REF!</v>
      </c>
      <c r="H260" s="131" t="e">
        <f>H250/#REF!-1</f>
        <v>#REF!</v>
      </c>
      <c r="I260" s="131" t="e">
        <f>I250/#REF!-1</f>
        <v>#REF!</v>
      </c>
      <c r="J260" s="131" t="e">
        <f>J250/#REF!-1</f>
        <v>#REF!</v>
      </c>
      <c r="K260" s="131" t="e">
        <f>K250/#REF!-1</f>
        <v>#REF!</v>
      </c>
      <c r="L260" s="131" t="e">
        <f>L250/#REF!-1</f>
        <v>#REF!</v>
      </c>
      <c r="M260" s="131" t="e">
        <f>M250/#REF!-1</f>
        <v>#REF!</v>
      </c>
      <c r="N260" s="131" t="e">
        <f>N250/#REF!-1</f>
        <v>#REF!</v>
      </c>
      <c r="O260" s="131" t="e">
        <f>O250/#REF!-1</f>
        <v>#REF!</v>
      </c>
      <c r="P260" s="131" t="e">
        <f>P250/#REF!-1</f>
        <v>#REF!</v>
      </c>
      <c r="Q260" s="131" t="e">
        <f>Q250/#REF!-1</f>
        <v>#REF!</v>
      </c>
      <c r="R260" s="131" t="e">
        <f>R250/#REF!-1</f>
        <v>#REF!</v>
      </c>
      <c r="S260" s="131" t="e">
        <f>S250/#REF!-1</f>
        <v>#REF!</v>
      </c>
      <c r="T260" s="122"/>
      <c r="U260" s="104"/>
    </row>
    <row r="261" spans="1:21" hidden="1">
      <c r="A261" s="118" t="s">
        <v>184</v>
      </c>
      <c r="B261" s="131" t="e">
        <f>B250/#REF!-1</f>
        <v>#REF!</v>
      </c>
      <c r="C261" s="131" t="e">
        <f>C250/#REF!-1</f>
        <v>#REF!</v>
      </c>
      <c r="D261" s="131" t="e">
        <f>D250/#REF!-1</f>
        <v>#REF!</v>
      </c>
      <c r="E261" s="131" t="e">
        <f>E250/#REF!-1</f>
        <v>#REF!</v>
      </c>
      <c r="F261" s="131" t="e">
        <f>F250/#REF!-1</f>
        <v>#REF!</v>
      </c>
      <c r="G261" s="131" t="e">
        <f>G250/#REF!-1</f>
        <v>#REF!</v>
      </c>
      <c r="H261" s="131" t="e">
        <f>H250/#REF!-1</f>
        <v>#REF!</v>
      </c>
      <c r="I261" s="131" t="e">
        <f>I250/#REF!-1</f>
        <v>#REF!</v>
      </c>
      <c r="J261" s="131" t="e">
        <f>J250/#REF!-1</f>
        <v>#REF!</v>
      </c>
      <c r="K261" s="131" t="e">
        <f>K250/#REF!-1</f>
        <v>#REF!</v>
      </c>
      <c r="L261" s="131" t="e">
        <f>L250/#REF!-1</f>
        <v>#REF!</v>
      </c>
      <c r="M261" s="131" t="e">
        <f>M250/#REF!-1</f>
        <v>#REF!</v>
      </c>
      <c r="N261" s="131" t="e">
        <f>N250/#REF!-1</f>
        <v>#REF!</v>
      </c>
      <c r="O261" s="131" t="e">
        <f>O250/#REF!-1</f>
        <v>#REF!</v>
      </c>
      <c r="P261" s="131" t="e">
        <f>P250/#REF!-1</f>
        <v>#REF!</v>
      </c>
      <c r="Q261" s="131" t="e">
        <f>Q250/#REF!-1</f>
        <v>#REF!</v>
      </c>
      <c r="R261" s="131" t="e">
        <f>R250/#REF!-1</f>
        <v>#REF!</v>
      </c>
      <c r="S261" s="131" t="e">
        <f>S250/#REF!-1</f>
        <v>#REF!</v>
      </c>
      <c r="T261" s="122"/>
      <c r="U261" s="104"/>
    </row>
    <row r="262" spans="1:21" hidden="1">
      <c r="A262" s="118" t="s">
        <v>185</v>
      </c>
      <c r="B262" s="131" t="e">
        <f>B250/#REF!-1</f>
        <v>#REF!</v>
      </c>
      <c r="C262" s="131" t="e">
        <f>C250/#REF!-1</f>
        <v>#REF!</v>
      </c>
      <c r="D262" s="131" t="e">
        <f>D250/#REF!-1</f>
        <v>#REF!</v>
      </c>
      <c r="E262" s="131" t="e">
        <f>E250/#REF!-1</f>
        <v>#REF!</v>
      </c>
      <c r="F262" s="131" t="e">
        <f>F250/#REF!-1</f>
        <v>#REF!</v>
      </c>
      <c r="G262" s="131" t="e">
        <f>G250/#REF!-1</f>
        <v>#REF!</v>
      </c>
      <c r="H262" s="131" t="e">
        <f>H250/#REF!-1</f>
        <v>#REF!</v>
      </c>
      <c r="I262" s="131" t="e">
        <f>I250/#REF!-1</f>
        <v>#REF!</v>
      </c>
      <c r="J262" s="131" t="e">
        <f>J250/#REF!-1</f>
        <v>#REF!</v>
      </c>
      <c r="K262" s="131" t="e">
        <f>K250/#REF!-1</f>
        <v>#REF!</v>
      </c>
      <c r="L262" s="131" t="e">
        <f>L250/#REF!-1</f>
        <v>#REF!</v>
      </c>
      <c r="M262" s="131" t="e">
        <f>M250/#REF!-1</f>
        <v>#REF!</v>
      </c>
      <c r="N262" s="131" t="e">
        <f>N250/#REF!-1</f>
        <v>#REF!</v>
      </c>
      <c r="O262" s="131" t="e">
        <f>O250/#REF!-1</f>
        <v>#REF!</v>
      </c>
      <c r="P262" s="131" t="e">
        <f>P250/#REF!-1</f>
        <v>#REF!</v>
      </c>
      <c r="Q262" s="131" t="e">
        <f>Q250/#REF!-1</f>
        <v>#REF!</v>
      </c>
      <c r="R262" s="131" t="e">
        <f>R250/#REF!-1</f>
        <v>#REF!</v>
      </c>
      <c r="S262" s="131" t="e">
        <f>S250/#REF!-1</f>
        <v>#REF!</v>
      </c>
      <c r="T262" s="122"/>
      <c r="U262" s="104"/>
    </row>
    <row r="263" spans="1:21" hidden="1">
      <c r="A263" s="118" t="s">
        <v>186</v>
      </c>
      <c r="B263" s="131" t="e">
        <f>B250/#REF!-1</f>
        <v>#REF!</v>
      </c>
      <c r="C263" s="131" t="e">
        <f>C250/#REF!-1</f>
        <v>#REF!</v>
      </c>
      <c r="D263" s="131" t="e">
        <f>D250/#REF!-1</f>
        <v>#REF!</v>
      </c>
      <c r="E263" s="131" t="e">
        <f>E250/#REF!-1</f>
        <v>#REF!</v>
      </c>
      <c r="F263" s="131" t="e">
        <f>F250/#REF!-1</f>
        <v>#REF!</v>
      </c>
      <c r="G263" s="131" t="e">
        <f>G250/#REF!-1</f>
        <v>#REF!</v>
      </c>
      <c r="H263" s="131" t="e">
        <f>H250/#REF!-1</f>
        <v>#REF!</v>
      </c>
      <c r="I263" s="131" t="e">
        <f>I250/#REF!-1</f>
        <v>#REF!</v>
      </c>
      <c r="J263" s="131" t="e">
        <f>J250/#REF!-1</f>
        <v>#REF!</v>
      </c>
      <c r="K263" s="131" t="e">
        <f>K250/#REF!-1</f>
        <v>#REF!</v>
      </c>
      <c r="L263" s="131" t="e">
        <f>L250/#REF!-1</f>
        <v>#REF!</v>
      </c>
      <c r="M263" s="131" t="e">
        <f>M250/#REF!-1</f>
        <v>#REF!</v>
      </c>
      <c r="N263" s="131" t="e">
        <f>N250/#REF!-1</f>
        <v>#REF!</v>
      </c>
      <c r="O263" s="131" t="e">
        <f>O250/#REF!-1</f>
        <v>#REF!</v>
      </c>
      <c r="P263" s="131" t="e">
        <f>P250/#REF!-1</f>
        <v>#REF!</v>
      </c>
      <c r="Q263" s="131" t="e">
        <f>Q250/#REF!-1</f>
        <v>#REF!</v>
      </c>
      <c r="R263" s="131" t="e">
        <f>R250/#REF!-1</f>
        <v>#REF!</v>
      </c>
      <c r="S263" s="131" t="e">
        <f>S250/#REF!-1</f>
        <v>#REF!</v>
      </c>
      <c r="T263" s="122"/>
      <c r="U263" s="104"/>
    </row>
    <row r="264" spans="1:21" hidden="1">
      <c r="A264" s="118" t="s">
        <v>187</v>
      </c>
      <c r="B264" s="131" t="e">
        <f>B250/#REF!-1</f>
        <v>#REF!</v>
      </c>
      <c r="C264" s="131" t="e">
        <f>C250/#REF!-1</f>
        <v>#REF!</v>
      </c>
      <c r="D264" s="131" t="e">
        <f>D250/#REF!-1</f>
        <v>#REF!</v>
      </c>
      <c r="E264" s="131" t="e">
        <f>E250/#REF!-1</f>
        <v>#REF!</v>
      </c>
      <c r="F264" s="131" t="e">
        <f>F250/#REF!-1</f>
        <v>#REF!</v>
      </c>
      <c r="G264" s="131" t="e">
        <f>G250/#REF!-1</f>
        <v>#REF!</v>
      </c>
      <c r="H264" s="131" t="e">
        <f>H250/#REF!-1</f>
        <v>#REF!</v>
      </c>
      <c r="I264" s="131" t="e">
        <f>I250/#REF!-1</f>
        <v>#REF!</v>
      </c>
      <c r="J264" s="131" t="e">
        <f>J250/#REF!-1</f>
        <v>#REF!</v>
      </c>
      <c r="K264" s="131" t="e">
        <f>K250/#REF!-1</f>
        <v>#REF!</v>
      </c>
      <c r="L264" s="131" t="e">
        <f>L250/#REF!-1</f>
        <v>#REF!</v>
      </c>
      <c r="M264" s="131" t="e">
        <f>M250/#REF!-1</f>
        <v>#REF!</v>
      </c>
      <c r="N264" s="131" t="e">
        <f>N250/#REF!-1</f>
        <v>#REF!</v>
      </c>
      <c r="O264" s="131" t="e">
        <f>O250/#REF!-1</f>
        <v>#REF!</v>
      </c>
      <c r="P264" s="131" t="e">
        <f>P250/#REF!-1</f>
        <v>#REF!</v>
      </c>
      <c r="Q264" s="131" t="e">
        <f>Q250/#REF!-1</f>
        <v>#REF!</v>
      </c>
      <c r="R264" s="131" t="e">
        <f>R250/#REF!-1</f>
        <v>#REF!</v>
      </c>
      <c r="S264" s="131" t="e">
        <f>S250/#REF!-1</f>
        <v>#REF!</v>
      </c>
      <c r="T264" s="122"/>
      <c r="U264" s="104"/>
    </row>
    <row r="265" spans="1:21" hidden="1">
      <c r="A265" s="118" t="s">
        <v>188</v>
      </c>
      <c r="B265" s="131" t="e">
        <f>B250/#REF!-1</f>
        <v>#REF!</v>
      </c>
      <c r="C265" s="131" t="e">
        <f>C250/#REF!-1</f>
        <v>#REF!</v>
      </c>
      <c r="D265" s="131" t="e">
        <f>D250/#REF!-1</f>
        <v>#REF!</v>
      </c>
      <c r="E265" s="131" t="e">
        <f>E250/#REF!-1</f>
        <v>#REF!</v>
      </c>
      <c r="F265" s="131" t="e">
        <f>F250/#REF!-1</f>
        <v>#REF!</v>
      </c>
      <c r="G265" s="131" t="e">
        <f>G250/#REF!-1</f>
        <v>#REF!</v>
      </c>
      <c r="H265" s="131" t="e">
        <f>H250/#REF!-1</f>
        <v>#REF!</v>
      </c>
      <c r="I265" s="131" t="e">
        <f>I250/#REF!-1</f>
        <v>#REF!</v>
      </c>
      <c r="J265" s="131" t="e">
        <f>J250/#REF!-1</f>
        <v>#REF!</v>
      </c>
      <c r="K265" s="131" t="e">
        <f>K250/#REF!-1</f>
        <v>#REF!</v>
      </c>
      <c r="L265" s="131" t="e">
        <f>L250/#REF!-1</f>
        <v>#REF!</v>
      </c>
      <c r="M265" s="131" t="e">
        <f>M250/#REF!-1</f>
        <v>#REF!</v>
      </c>
      <c r="N265" s="131" t="e">
        <f>N250/#REF!-1</f>
        <v>#REF!</v>
      </c>
      <c r="O265" s="131" t="e">
        <f>O250/#REF!-1</f>
        <v>#REF!</v>
      </c>
      <c r="P265" s="131" t="e">
        <f>P250/#REF!-1</f>
        <v>#REF!</v>
      </c>
      <c r="Q265" s="131" t="e">
        <f>Q250/#REF!-1</f>
        <v>#REF!</v>
      </c>
      <c r="R265" s="131" t="e">
        <f>R250/#REF!-1</f>
        <v>#REF!</v>
      </c>
      <c r="S265" s="131" t="e">
        <f>S250/#REF!-1</f>
        <v>#REF!</v>
      </c>
      <c r="T265" s="122"/>
      <c r="U265" s="104"/>
    </row>
    <row r="266" spans="1:21" hidden="1">
      <c r="A266" s="118" t="s">
        <v>189</v>
      </c>
      <c r="B266" s="131" t="e">
        <f>B250/#REF!-1</f>
        <v>#REF!</v>
      </c>
      <c r="C266" s="131" t="e">
        <f>C250/#REF!-1</f>
        <v>#REF!</v>
      </c>
      <c r="D266" s="131" t="e">
        <f>D250/#REF!-1</f>
        <v>#REF!</v>
      </c>
      <c r="E266" s="131" t="e">
        <f>E250/#REF!-1</f>
        <v>#REF!</v>
      </c>
      <c r="F266" s="131" t="e">
        <f>F250/#REF!-1</f>
        <v>#REF!</v>
      </c>
      <c r="G266" s="131" t="e">
        <f>G250/#REF!-1</f>
        <v>#REF!</v>
      </c>
      <c r="H266" s="131" t="e">
        <f>H250/#REF!-1</f>
        <v>#REF!</v>
      </c>
      <c r="I266" s="131" t="e">
        <f>I250/#REF!-1</f>
        <v>#REF!</v>
      </c>
      <c r="J266" s="131" t="e">
        <f>J250/#REF!-1</f>
        <v>#REF!</v>
      </c>
      <c r="K266" s="131" t="e">
        <f>K250/#REF!-1</f>
        <v>#REF!</v>
      </c>
      <c r="L266" s="131" t="e">
        <f>L250/#REF!-1</f>
        <v>#REF!</v>
      </c>
      <c r="M266" s="131" t="e">
        <f>M250/#REF!-1</f>
        <v>#REF!</v>
      </c>
      <c r="N266" s="131" t="e">
        <f>N250/#REF!-1</f>
        <v>#REF!</v>
      </c>
      <c r="O266" s="131" t="e">
        <f>O250/#REF!-1</f>
        <v>#REF!</v>
      </c>
      <c r="P266" s="131" t="e">
        <f>P250/#REF!-1</f>
        <v>#REF!</v>
      </c>
      <c r="Q266" s="131" t="e">
        <f>Q250/#REF!-1</f>
        <v>#REF!</v>
      </c>
      <c r="R266" s="131" t="e">
        <f>R250/#REF!-1</f>
        <v>#REF!</v>
      </c>
      <c r="S266" s="131" t="e">
        <f>S250/#REF!-1</f>
        <v>#REF!</v>
      </c>
      <c r="T266" s="122"/>
      <c r="U266" s="104"/>
    </row>
    <row r="267" spans="1:21" hidden="1">
      <c r="F267" s="141"/>
      <c r="T267" s="122"/>
      <c r="U267" s="104"/>
    </row>
    <row r="268" spans="1:21" hidden="1">
      <c r="A268" s="133" t="s">
        <v>190</v>
      </c>
      <c r="B268" s="137">
        <f t="shared" ref="B268:S268" si="38">AVERAGE(B251:B253)</f>
        <v>877903.68837949855</v>
      </c>
      <c r="C268" s="137">
        <f t="shared" si="38"/>
        <v>245816.96333333335</v>
      </c>
      <c r="D268" s="139">
        <f t="shared" si="38"/>
        <v>152681.73666666666</v>
      </c>
      <c r="E268" s="142">
        <f t="shared" si="38"/>
        <v>8744.3233333333337</v>
      </c>
      <c r="F268" s="139">
        <f t="shared" si="38"/>
        <v>93134.893333333326</v>
      </c>
      <c r="G268" s="142">
        <f t="shared" si="38"/>
        <v>31520.713333333333</v>
      </c>
      <c r="H268" s="142">
        <f t="shared" si="38"/>
        <v>61614.179999999993</v>
      </c>
      <c r="I268" s="137">
        <f t="shared" si="38"/>
        <v>632087.05837949843</v>
      </c>
      <c r="J268" s="139">
        <f t="shared" si="38"/>
        <v>124812.27767364529</v>
      </c>
      <c r="K268" s="142">
        <f t="shared" si="38"/>
        <v>34552.853333333333</v>
      </c>
      <c r="L268" s="139">
        <f t="shared" si="38"/>
        <v>507274.44737251988</v>
      </c>
      <c r="M268" s="142">
        <f t="shared" si="38"/>
        <v>285321.14903341146</v>
      </c>
      <c r="N268" s="142">
        <f t="shared" si="38"/>
        <v>221952.96500577507</v>
      </c>
      <c r="O268" s="137">
        <f t="shared" si="38"/>
        <v>277494.70731725713</v>
      </c>
      <c r="P268" s="134">
        <f t="shared" si="38"/>
        <v>43297.619999999995</v>
      </c>
      <c r="Q268" s="137">
        <f t="shared" si="38"/>
        <v>600409.21885349089</v>
      </c>
      <c r="R268" s="134">
        <f t="shared" si="38"/>
        <v>316842.13398285251</v>
      </c>
      <c r="S268" s="134">
        <f t="shared" si="38"/>
        <v>283567.08487063838</v>
      </c>
      <c r="T268" s="122"/>
      <c r="U268" s="104"/>
    </row>
    <row r="269" spans="1:21" hidden="1">
      <c r="A269" s="135" t="s">
        <v>191</v>
      </c>
      <c r="B269" s="138">
        <f t="shared" ref="B269:S269" si="39">B250/B268-1</f>
        <v>0.20873201369895145</v>
      </c>
      <c r="C269" s="138">
        <f t="shared" si="39"/>
        <v>0.14210450000270525</v>
      </c>
      <c r="D269" s="140">
        <f t="shared" si="39"/>
        <v>0.22026657586922482</v>
      </c>
      <c r="E269" s="143">
        <f t="shared" si="39"/>
        <v>0.13697076617706649</v>
      </c>
      <c r="F269" s="140">
        <f t="shared" si="39"/>
        <v>1.3961970858898942E-2</v>
      </c>
      <c r="G269" s="143">
        <f t="shared" si="39"/>
        <v>-6.1741411520509049E-2</v>
      </c>
      <c r="H269" s="143">
        <f t="shared" si="39"/>
        <v>5.2690468330504725E-2</v>
      </c>
      <c r="I269" s="138">
        <f t="shared" si="39"/>
        <v>0.23464580193974194</v>
      </c>
      <c r="J269" s="140">
        <f t="shared" si="39"/>
        <v>0.23765776676440131</v>
      </c>
      <c r="K269" s="143">
        <f t="shared" si="39"/>
        <v>0.5076222359253304</v>
      </c>
      <c r="L269" s="140">
        <f t="shared" si="39"/>
        <v>0.23390356340715179</v>
      </c>
      <c r="M269" s="143">
        <f t="shared" si="39"/>
        <v>0.26529652082631139</v>
      </c>
      <c r="N269" s="143">
        <f t="shared" si="39"/>
        <v>0.19354968311106857</v>
      </c>
      <c r="O269" s="138">
        <f t="shared" si="39"/>
        <v>0.22808578277034752</v>
      </c>
      <c r="P269" s="136">
        <f t="shared" si="39"/>
        <v>0.43265819229786784</v>
      </c>
      <c r="Q269" s="138">
        <f t="shared" si="39"/>
        <v>0.19979001923707318</v>
      </c>
      <c r="R269" s="136">
        <f t="shared" si="39"/>
        <v>0.23276671659861958</v>
      </c>
      <c r="S269" s="136">
        <f t="shared" si="39"/>
        <v>0.16294015999298628</v>
      </c>
      <c r="T269" s="122"/>
      <c r="U269" s="104"/>
    </row>
    <row r="270" spans="1:21" hidden="1">
      <c r="T270" s="122"/>
      <c r="U270" s="104"/>
    </row>
    <row r="271" spans="1:21" hidden="1">
      <c r="T271" s="122"/>
      <c r="U271" s="104"/>
    </row>
    <row r="272" spans="1:21" hidden="1">
      <c r="T272" s="122"/>
      <c r="U272" s="104"/>
    </row>
    <row r="273" spans="2:21" hidden="1">
      <c r="T273" s="122"/>
      <c r="U273" s="104"/>
    </row>
    <row r="274" spans="2:21">
      <c r="T274" s="122"/>
      <c r="U274" s="104"/>
    </row>
    <row r="275" spans="2:21">
      <c r="D275" s="144"/>
      <c r="E275" s="144"/>
      <c r="F275" s="144"/>
      <c r="G275" s="144"/>
      <c r="H275" s="144"/>
      <c r="T275" s="122"/>
      <c r="U275" s="104"/>
    </row>
    <row r="276" spans="2:21">
      <c r="B276" s="412"/>
      <c r="C276" s="412"/>
      <c r="D276" s="412"/>
      <c r="E276" s="412"/>
      <c r="F276" s="412"/>
      <c r="G276" s="412"/>
      <c r="H276" s="412"/>
      <c r="T276" s="122"/>
      <c r="U276" s="104"/>
    </row>
    <row r="277" spans="2:21"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T279" s="122"/>
      <c r="U279" s="104"/>
    </row>
    <row r="280" spans="2:21">
      <c r="B280" s="412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T280" s="122"/>
      <c r="U280" s="104"/>
    </row>
    <row r="281" spans="2:21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T281" s="122"/>
      <c r="U281" s="104"/>
    </row>
    <row r="282" spans="2:21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2:21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T283" s="122"/>
      <c r="U283" s="104"/>
    </row>
    <row r="284" spans="2:21">
      <c r="B284" s="412"/>
      <c r="T284" s="122"/>
      <c r="U284" s="104"/>
    </row>
    <row r="285" spans="2:21">
      <c r="B285" s="412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F294" s="145"/>
      <c r="G294" s="145"/>
      <c r="H294" s="146"/>
      <c r="I294" s="145"/>
      <c r="J294" s="146"/>
      <c r="K294" s="145"/>
      <c r="L294" s="145"/>
      <c r="M294" s="146"/>
      <c r="T294" s="122"/>
      <c r="U294" s="104"/>
    </row>
    <row r="295" spans="6:21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6:21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6:21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T304" s="122"/>
      <c r="U304" s="104"/>
    </row>
    <row r="305" spans="6:21">
      <c r="F305" s="145"/>
      <c r="G305" s="145"/>
      <c r="H305" s="146"/>
      <c r="I305" s="145"/>
      <c r="T305" s="122"/>
      <c r="U305" s="104"/>
    </row>
    <row r="306" spans="6:21">
      <c r="F306" s="145"/>
      <c r="G306" s="145"/>
      <c r="H306" s="146"/>
      <c r="I306" s="145"/>
      <c r="T306" s="122"/>
      <c r="U306" s="104"/>
    </row>
    <row r="307" spans="6:21">
      <c r="F307" s="145"/>
      <c r="G307" s="145"/>
      <c r="H307" s="146"/>
      <c r="I307" s="145"/>
      <c r="T307" s="122"/>
      <c r="U307" s="104"/>
    </row>
    <row r="308" spans="6:21">
      <c r="F308" s="145"/>
      <c r="G308" s="145"/>
      <c r="H308" s="146"/>
      <c r="I308" s="145"/>
      <c r="J308" s="146"/>
      <c r="T308" s="122"/>
      <c r="U308" s="104"/>
    </row>
    <row r="309" spans="6:21">
      <c r="F309" s="145"/>
      <c r="G309" s="145"/>
      <c r="H309" s="146"/>
      <c r="I309" s="145"/>
      <c r="J309" s="146"/>
      <c r="T309" s="122"/>
      <c r="U309" s="104"/>
    </row>
    <row r="310" spans="6:21">
      <c r="F310" s="145"/>
      <c r="G310" s="145"/>
      <c r="H310" s="146"/>
      <c r="I310" s="145"/>
      <c r="J310" s="146"/>
      <c r="T310" s="122"/>
      <c r="U310" s="104"/>
    </row>
    <row r="311" spans="6:21">
      <c r="F311" s="145"/>
      <c r="G311" s="145"/>
      <c r="H311" s="146"/>
      <c r="I311" s="145"/>
      <c r="J311" s="146"/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T318" s="122"/>
      <c r="U318" s="104"/>
    </row>
    <row r="319" spans="6:21">
      <c r="T319" s="122"/>
      <c r="U319" s="104"/>
    </row>
    <row r="320" spans="6:21">
      <c r="T320" s="122"/>
      <c r="U320" s="104"/>
    </row>
    <row r="321" spans="20:21">
      <c r="T321" s="122"/>
      <c r="U321" s="104"/>
    </row>
  </sheetData>
  <mergeCells count="3">
    <mergeCell ref="A1:U1"/>
    <mergeCell ref="U3:U5"/>
    <mergeCell ref="A246:S246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2021-03-04T01:54:06Z</cp:lastPrinted>
  <dcterms:created xsi:type="dcterms:W3CDTF">2015-03-05T07:20:42Z</dcterms:created>
  <dcterms:modified xsi:type="dcterms:W3CDTF">2021-03-04T01:54:12Z</dcterms:modified>
</cp:coreProperties>
</file>