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4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분기!$A$1:$U$298</definedName>
    <definedName name="_xlnm.Print_Area" localSheetId="0">수주통계!$A$1:$U$284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81" i="3" l="1"/>
  <c r="R281" i="3"/>
  <c r="Q281" i="3"/>
  <c r="P281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S280" i="3"/>
  <c r="R280" i="3"/>
  <c r="Q280" i="3"/>
  <c r="P280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S279" i="3"/>
  <c r="R279" i="3"/>
  <c r="Q279" i="3"/>
  <c r="P279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81" i="3"/>
  <c r="B280" i="3"/>
  <c r="B279" i="3"/>
  <c r="S273" i="3"/>
  <c r="R273" i="3"/>
  <c r="Q273" i="3"/>
  <c r="P273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S271" i="3"/>
  <c r="R271" i="3"/>
  <c r="Q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S272" i="3"/>
  <c r="R272" i="3"/>
  <c r="Q272" i="3"/>
  <c r="P272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S298" i="5" l="1"/>
  <c r="R298" i="5"/>
  <c r="Q298" i="5"/>
  <c r="P298" i="5"/>
  <c r="O298" i="5"/>
  <c r="N298" i="5"/>
  <c r="M298" i="5"/>
  <c r="L298" i="5"/>
  <c r="K298" i="5"/>
  <c r="J298" i="5"/>
  <c r="I298" i="5"/>
  <c r="H298" i="5"/>
  <c r="G298" i="5"/>
  <c r="F298" i="5"/>
  <c r="E298" i="5"/>
  <c r="D298" i="5"/>
  <c r="C298" i="5"/>
  <c r="B298" i="5"/>
  <c r="S297" i="5"/>
  <c r="R297" i="5"/>
  <c r="Q297" i="5"/>
  <c r="P297" i="5"/>
  <c r="O297" i="5"/>
  <c r="N297" i="5"/>
  <c r="M297" i="5"/>
  <c r="L297" i="5"/>
  <c r="K297" i="5"/>
  <c r="J297" i="5"/>
  <c r="I297" i="5"/>
  <c r="H297" i="5"/>
  <c r="G297" i="5"/>
  <c r="F297" i="5"/>
  <c r="E297" i="5"/>
  <c r="D297" i="5"/>
  <c r="C297" i="5"/>
  <c r="B297" i="5"/>
  <c r="S296" i="5"/>
  <c r="R296" i="5"/>
  <c r="Q296" i="5"/>
  <c r="P296" i="5"/>
  <c r="O296" i="5"/>
  <c r="N296" i="5"/>
  <c r="M296" i="5"/>
  <c r="L296" i="5"/>
  <c r="K296" i="5"/>
  <c r="J296" i="5"/>
  <c r="I296" i="5"/>
  <c r="H296" i="5"/>
  <c r="G296" i="5"/>
  <c r="F296" i="5"/>
  <c r="E296" i="5"/>
  <c r="D296" i="5"/>
  <c r="C296" i="5"/>
  <c r="S295" i="5"/>
  <c r="R295" i="5"/>
  <c r="Q295" i="5"/>
  <c r="P295" i="5"/>
  <c r="O295" i="5"/>
  <c r="N295" i="5"/>
  <c r="M295" i="5"/>
  <c r="L295" i="5"/>
  <c r="K295" i="5"/>
  <c r="J295" i="5"/>
  <c r="I295" i="5"/>
  <c r="H295" i="5"/>
  <c r="G295" i="5"/>
  <c r="F295" i="5"/>
  <c r="E295" i="5"/>
  <c r="D295" i="5"/>
  <c r="C295" i="5"/>
  <c r="B295" i="5"/>
  <c r="U296" i="5"/>
  <c r="T296" i="5"/>
  <c r="B296" i="5"/>
  <c r="T297" i="5"/>
  <c r="U297" i="5"/>
  <c r="T298" i="5"/>
  <c r="U298" i="5"/>
  <c r="S266" i="3" l="1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S291" i="5" l="1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D291" i="5"/>
  <c r="C291" i="5"/>
  <c r="B291" i="5"/>
  <c r="U291" i="5"/>
  <c r="T291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90" i="5"/>
  <c r="C290" i="5"/>
  <c r="B290" i="5"/>
  <c r="S286" i="5" l="1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S281" i="5" l="1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83" i="3" l="1"/>
  <c r="B282" i="3" l="1"/>
  <c r="B285" i="3" s="1"/>
  <c r="B284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71" i="3" l="1"/>
  <c r="T272" i="3"/>
  <c r="T273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9" i="3" l="1"/>
  <c r="U279" i="3"/>
  <c r="T280" i="3"/>
  <c r="U280" i="3"/>
  <c r="T281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6" i="5" l="1"/>
  <c r="U286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84" i="3" l="1"/>
  <c r="C283" i="3"/>
  <c r="D283" i="3"/>
  <c r="E283" i="3"/>
  <c r="F283" i="3"/>
  <c r="G283" i="3"/>
  <c r="H283" i="3"/>
  <c r="I283" i="3"/>
  <c r="J283" i="3"/>
  <c r="K283" i="3"/>
  <c r="L283" i="3"/>
  <c r="M283" i="3"/>
  <c r="N283" i="3"/>
  <c r="P283" i="3"/>
  <c r="Q283" i="3"/>
  <c r="R283" i="3"/>
  <c r="S283" i="3"/>
  <c r="G284" i="3"/>
  <c r="H284" i="3"/>
  <c r="M284" i="3"/>
  <c r="N284" i="3"/>
  <c r="L284" i="3" l="1"/>
  <c r="F284" i="3"/>
  <c r="K284" i="3"/>
  <c r="E284" i="3"/>
  <c r="O283" i="3"/>
  <c r="J284" i="3"/>
  <c r="D284" i="3"/>
  <c r="C284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307" i="5"/>
  <c r="R307" i="5"/>
  <c r="Q307" i="5"/>
  <c r="P307" i="5"/>
  <c r="O307" i="5"/>
  <c r="N307" i="5"/>
  <c r="M307" i="5"/>
  <c r="L307" i="5"/>
  <c r="K307" i="5"/>
  <c r="J307" i="5"/>
  <c r="I307" i="5"/>
  <c r="H307" i="5"/>
  <c r="G307" i="5"/>
  <c r="F307" i="5"/>
  <c r="E307" i="5"/>
  <c r="D307" i="5"/>
  <c r="C307" i="5"/>
  <c r="B307" i="5"/>
  <c r="U306" i="5"/>
  <c r="T306" i="5"/>
  <c r="U304" i="5"/>
  <c r="T30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30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30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306" i="5" s="1"/>
  <c r="R179" i="5"/>
  <c r="R306" i="5" s="1"/>
  <c r="Q179" i="5"/>
  <c r="Q306" i="5" s="1"/>
  <c r="P179" i="5"/>
  <c r="P306" i="5" s="1"/>
  <c r="O179" i="5"/>
  <c r="O306" i="5" s="1"/>
  <c r="N179" i="5"/>
  <c r="M179" i="5"/>
  <c r="M306" i="5" s="1"/>
  <c r="L179" i="5"/>
  <c r="L306" i="5" s="1"/>
  <c r="K179" i="5"/>
  <c r="K306" i="5" s="1"/>
  <c r="J179" i="5"/>
  <c r="J306" i="5" s="1"/>
  <c r="I179" i="5"/>
  <c r="I306" i="5" s="1"/>
  <c r="H179" i="5"/>
  <c r="G179" i="5"/>
  <c r="G306" i="5" s="1"/>
  <c r="F179" i="5"/>
  <c r="F306" i="5" s="1"/>
  <c r="E179" i="5"/>
  <c r="E306" i="5" s="1"/>
  <c r="D179" i="5"/>
  <c r="D306" i="5" s="1"/>
  <c r="C179" i="5"/>
  <c r="C30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305" i="5" s="1"/>
  <c r="G305" i="5"/>
  <c r="G322" i="5" s="1"/>
  <c r="M305" i="5"/>
  <c r="M322" i="5" s="1"/>
  <c r="H304" i="5"/>
  <c r="N304" i="5"/>
  <c r="N317" i="5" s="1"/>
  <c r="H305" i="5"/>
  <c r="N305" i="5"/>
  <c r="I304" i="5"/>
  <c r="I315" i="5" s="1"/>
  <c r="O304" i="5"/>
  <c r="O320" i="5" s="1"/>
  <c r="P304" i="5"/>
  <c r="P315" i="5" s="1"/>
  <c r="E304" i="5"/>
  <c r="E317" i="5" s="1"/>
  <c r="K304" i="5"/>
  <c r="K316" i="5" s="1"/>
  <c r="Q304" i="5"/>
  <c r="Q317" i="5" s="1"/>
  <c r="D304" i="5"/>
  <c r="D315" i="5" s="1"/>
  <c r="E305" i="5"/>
  <c r="E308" i="5" s="1"/>
  <c r="K305" i="5"/>
  <c r="K322" i="5" s="1"/>
  <c r="F304" i="5"/>
  <c r="F319" i="5" s="1"/>
  <c r="L304" i="5"/>
  <c r="L315" i="5" s="1"/>
  <c r="R304" i="5"/>
  <c r="R320" i="5" s="1"/>
  <c r="J304" i="5"/>
  <c r="J320" i="5" s="1"/>
  <c r="F305" i="5"/>
  <c r="F322" i="5" s="1"/>
  <c r="F323" i="5" s="1"/>
  <c r="L305" i="5"/>
  <c r="L322" i="5" s="1"/>
  <c r="G304" i="5"/>
  <c r="G319" i="5" s="1"/>
  <c r="M304" i="5"/>
  <c r="M319" i="5" s="1"/>
  <c r="S304" i="5"/>
  <c r="S316" i="5" s="1"/>
  <c r="Q192" i="5"/>
  <c r="E192" i="5"/>
  <c r="B192" i="5"/>
  <c r="N192" i="5"/>
  <c r="R305" i="5"/>
  <c r="S305" i="5"/>
  <c r="S322" i="5" s="1"/>
  <c r="B209" i="5"/>
  <c r="G209" i="5"/>
  <c r="W217" i="5"/>
  <c r="C304" i="5"/>
  <c r="C314" i="5" s="1"/>
  <c r="W213" i="5"/>
  <c r="Q305" i="5"/>
  <c r="Q322" i="5" s="1"/>
  <c r="H192" i="5"/>
  <c r="M209" i="5"/>
  <c r="R123" i="5"/>
  <c r="P123" i="5"/>
  <c r="Q209" i="5"/>
  <c r="E209" i="5"/>
  <c r="K209" i="5"/>
  <c r="T309" i="5"/>
  <c r="C209" i="5"/>
  <c r="I209" i="5"/>
  <c r="U309" i="5"/>
  <c r="B123" i="5"/>
  <c r="U123" i="5" s="1"/>
  <c r="D209" i="5"/>
  <c r="J209" i="5"/>
  <c r="P209" i="5"/>
  <c r="O123" i="5"/>
  <c r="S123" i="5"/>
  <c r="G320" i="5"/>
  <c r="G318" i="5"/>
  <c r="G314" i="5"/>
  <c r="G312" i="5"/>
  <c r="G315" i="5"/>
  <c r="G313" i="5"/>
  <c r="G308" i="5"/>
  <c r="M320" i="5"/>
  <c r="M313" i="5"/>
  <c r="M312" i="5"/>
  <c r="S318" i="5"/>
  <c r="S209" i="5"/>
  <c r="U121" i="5"/>
  <c r="M192" i="5"/>
  <c r="G192" i="5"/>
  <c r="S192" i="5"/>
  <c r="C305" i="5"/>
  <c r="C322" i="5" s="1"/>
  <c r="O305" i="5"/>
  <c r="O322" i="5" s="1"/>
  <c r="U308" i="5"/>
  <c r="E310" i="5"/>
  <c r="Q310" i="5"/>
  <c r="E315" i="5"/>
  <c r="Q315" i="5"/>
  <c r="F318" i="5"/>
  <c r="F316" i="5"/>
  <c r="F315" i="5"/>
  <c r="F312" i="5"/>
  <c r="F310" i="5"/>
  <c r="K319" i="5"/>
  <c r="I192" i="5"/>
  <c r="O200" i="5"/>
  <c r="O209" i="5" s="1"/>
  <c r="E319" i="5"/>
  <c r="E309" i="5"/>
  <c r="I305" i="5"/>
  <c r="I322" i="5" s="1"/>
  <c r="E312" i="5"/>
  <c r="K313" i="5"/>
  <c r="E316" i="5"/>
  <c r="K317" i="5"/>
  <c r="Q123" i="5"/>
  <c r="C192" i="5"/>
  <c r="O192" i="5"/>
  <c r="H317" i="5"/>
  <c r="H310" i="5"/>
  <c r="N320" i="5"/>
  <c r="N318" i="5"/>
  <c r="N316" i="5"/>
  <c r="N314" i="5"/>
  <c r="N313" i="5"/>
  <c r="D192" i="5"/>
  <c r="J192" i="5"/>
  <c r="P192" i="5"/>
  <c r="F209" i="5"/>
  <c r="L209" i="5"/>
  <c r="R209" i="5"/>
  <c r="D305" i="5"/>
  <c r="D322" i="5" s="1"/>
  <c r="J305" i="5"/>
  <c r="J322" i="5" s="1"/>
  <c r="P305" i="5"/>
  <c r="P322" i="5" s="1"/>
  <c r="B306" i="5"/>
  <c r="H306" i="5"/>
  <c r="H309" i="5" s="1"/>
  <c r="N306" i="5"/>
  <c r="F192" i="5"/>
  <c r="L192" i="5"/>
  <c r="R192" i="5"/>
  <c r="H209" i="5"/>
  <c r="N209" i="5"/>
  <c r="T308" i="5"/>
  <c r="I312" i="5" l="1"/>
  <c r="I314" i="5"/>
  <c r="R316" i="5"/>
  <c r="J309" i="5"/>
  <c r="J316" i="5"/>
  <c r="I318" i="5"/>
  <c r="F320" i="5"/>
  <c r="P310" i="5"/>
  <c r="D309" i="5"/>
  <c r="L312" i="5"/>
  <c r="P317" i="5"/>
  <c r="D316" i="5"/>
  <c r="L317" i="5"/>
  <c r="D317" i="5"/>
  <c r="L309" i="5"/>
  <c r="L318" i="5"/>
  <c r="K314" i="5"/>
  <c r="K309" i="5"/>
  <c r="M314" i="5"/>
  <c r="N309" i="5"/>
  <c r="N312" i="5"/>
  <c r="N319" i="5"/>
  <c r="K310" i="5"/>
  <c r="L310" i="5"/>
  <c r="L319" i="5"/>
  <c r="F309" i="5"/>
  <c r="F317" i="5"/>
  <c r="E313" i="5"/>
  <c r="D310" i="5"/>
  <c r="I317" i="5"/>
  <c r="M310" i="5"/>
  <c r="G310" i="5"/>
  <c r="G316" i="5"/>
  <c r="L313" i="5"/>
  <c r="M315" i="5"/>
  <c r="N315" i="5"/>
  <c r="E314" i="5"/>
  <c r="L316" i="5"/>
  <c r="K318" i="5"/>
  <c r="F314" i="5"/>
  <c r="J315" i="5"/>
  <c r="O312" i="5"/>
  <c r="M309" i="5"/>
  <c r="M317" i="5"/>
  <c r="G309" i="5"/>
  <c r="N308" i="5"/>
  <c r="M323" i="5"/>
  <c r="G323" i="5"/>
  <c r="K308" i="5"/>
  <c r="J310" i="5"/>
  <c r="D312" i="5"/>
  <c r="O313" i="5"/>
  <c r="F308" i="5"/>
  <c r="O310" i="5"/>
  <c r="O314" i="5"/>
  <c r="J323" i="5"/>
  <c r="J317" i="5"/>
  <c r="D318" i="5"/>
  <c r="O316" i="5"/>
  <c r="I316" i="5"/>
  <c r="I309" i="5"/>
  <c r="D323" i="5"/>
  <c r="Q318" i="5"/>
  <c r="O323" i="5"/>
  <c r="J312" i="5"/>
  <c r="J318" i="5"/>
  <c r="D313" i="5"/>
  <c r="D319" i="5"/>
  <c r="O315" i="5"/>
  <c r="O318" i="5"/>
  <c r="I310" i="5"/>
  <c r="I319" i="5"/>
  <c r="E322" i="5"/>
  <c r="E323" i="5" s="1"/>
  <c r="R308" i="5"/>
  <c r="K315" i="5"/>
  <c r="I323" i="5"/>
  <c r="L314" i="5"/>
  <c r="L320" i="5"/>
  <c r="K320" i="5"/>
  <c r="J313" i="5"/>
  <c r="J319" i="5"/>
  <c r="D314" i="5"/>
  <c r="D320" i="5"/>
  <c r="O317" i="5"/>
  <c r="O319" i="5"/>
  <c r="I313" i="5"/>
  <c r="I320" i="5"/>
  <c r="M316" i="5"/>
  <c r="M318" i="5"/>
  <c r="N310" i="5"/>
  <c r="Q314" i="5"/>
  <c r="E318" i="5"/>
  <c r="E320" i="5"/>
  <c r="R309" i="5"/>
  <c r="F313" i="5"/>
  <c r="K312" i="5"/>
  <c r="J314" i="5"/>
  <c r="O309" i="5"/>
  <c r="S315" i="5"/>
  <c r="M308" i="5"/>
  <c r="G317" i="5"/>
  <c r="L323" i="5"/>
  <c r="K323" i="5"/>
  <c r="H308" i="5"/>
  <c r="R310" i="5"/>
  <c r="P312" i="5"/>
  <c r="H314" i="5"/>
  <c r="P320" i="5"/>
  <c r="Q308" i="5"/>
  <c r="H316" i="5"/>
  <c r="L308" i="5"/>
  <c r="R315" i="5"/>
  <c r="P309" i="5"/>
  <c r="P316" i="5"/>
  <c r="S313" i="5"/>
  <c r="S317" i="5"/>
  <c r="H312" i="5"/>
  <c r="Q319" i="5"/>
  <c r="R317" i="5"/>
  <c r="S309" i="5"/>
  <c r="S319" i="5"/>
  <c r="P323" i="5"/>
  <c r="H313" i="5"/>
  <c r="H319" i="5"/>
  <c r="Q309" i="5"/>
  <c r="Q320" i="5"/>
  <c r="R312" i="5"/>
  <c r="R318" i="5"/>
  <c r="P313" i="5"/>
  <c r="P319" i="5"/>
  <c r="C316" i="5"/>
  <c r="S312" i="5"/>
  <c r="S320" i="5"/>
  <c r="Q323" i="5"/>
  <c r="Q316" i="5"/>
  <c r="R319" i="5"/>
  <c r="P314" i="5"/>
  <c r="S308" i="5"/>
  <c r="S314" i="5"/>
  <c r="H318" i="5"/>
  <c r="P318" i="5"/>
  <c r="H320" i="5"/>
  <c r="Q312" i="5"/>
  <c r="R313" i="5"/>
  <c r="Q313" i="5"/>
  <c r="H315" i="5"/>
  <c r="S323" i="5"/>
  <c r="R314" i="5"/>
  <c r="S310" i="5"/>
  <c r="C315" i="5"/>
  <c r="C317" i="5"/>
  <c r="C319" i="5"/>
  <c r="R322" i="5"/>
  <c r="R323" i="5" s="1"/>
  <c r="C309" i="5"/>
  <c r="C320" i="5"/>
  <c r="C318" i="5"/>
  <c r="C310" i="5"/>
  <c r="C312" i="5"/>
  <c r="C323" i="5"/>
  <c r="C313" i="5"/>
  <c r="N322" i="5"/>
  <c r="N323" i="5" s="1"/>
  <c r="O308" i="5"/>
  <c r="B322" i="5"/>
  <c r="H322" i="5"/>
  <c r="H323" i="5" s="1"/>
  <c r="I308" i="5"/>
  <c r="D308" i="5"/>
  <c r="P308" i="5"/>
  <c r="C308" i="5"/>
  <c r="J308" i="5"/>
  <c r="B196" i="3" l="1"/>
  <c r="B195" i="3" l="1"/>
  <c r="S194" i="3" l="1"/>
  <c r="R194" i="3"/>
  <c r="Q194" i="3"/>
  <c r="P194" i="3"/>
  <c r="O194" i="3"/>
  <c r="U194" i="3" l="1"/>
  <c r="B194" i="3"/>
  <c r="T194" i="3" l="1"/>
  <c r="B304" i="5" l="1"/>
  <c r="C175" i="3"/>
  <c r="C282" i="3"/>
  <c r="C188" i="3" l="1"/>
  <c r="B319" i="5"/>
  <c r="B313" i="5"/>
  <c r="B318" i="5"/>
  <c r="B312" i="5"/>
  <c r="B317" i="5"/>
  <c r="B310" i="5"/>
  <c r="B316" i="5"/>
  <c r="B308" i="5"/>
  <c r="B315" i="5"/>
  <c r="B320" i="5"/>
  <c r="B314" i="5"/>
  <c r="B309" i="5"/>
  <c r="B32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82" i="3"/>
  <c r="S285" i="3" s="1"/>
  <c r="R282" i="3"/>
  <c r="R285" i="3" s="1"/>
  <c r="Q282" i="3"/>
  <c r="Q285" i="3" s="1"/>
  <c r="P282" i="3"/>
  <c r="P285" i="3" s="1"/>
  <c r="O282" i="3"/>
  <c r="O285" i="3" s="1"/>
  <c r="N282" i="3"/>
  <c r="N285" i="3" s="1"/>
  <c r="M282" i="3"/>
  <c r="M285" i="3" s="1"/>
  <c r="L282" i="3"/>
  <c r="L285" i="3" s="1"/>
  <c r="K282" i="3"/>
  <c r="K285" i="3" s="1"/>
  <c r="J282" i="3"/>
  <c r="J285" i="3" s="1"/>
  <c r="I282" i="3"/>
  <c r="I285" i="3" s="1"/>
  <c r="H282" i="3"/>
  <c r="H285" i="3" s="1"/>
  <c r="G282" i="3"/>
  <c r="G285" i="3" s="1"/>
  <c r="F282" i="3"/>
  <c r="F285" i="3" s="1"/>
  <c r="E282" i="3"/>
  <c r="E285" i="3" s="1"/>
  <c r="D282" i="3"/>
  <c r="D285" i="3" s="1"/>
  <c r="C285" i="3"/>
  <c r="S295" i="3" l="1"/>
  <c r="R295" i="3"/>
  <c r="Q295" i="3"/>
  <c r="P295" i="3"/>
  <c r="O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D297" i="3" l="1"/>
  <c r="D298" i="3" s="1"/>
  <c r="F297" i="3"/>
  <c r="F298" i="3" s="1"/>
  <c r="H297" i="3"/>
  <c r="H298" i="3" s="1"/>
  <c r="J297" i="3"/>
  <c r="J298" i="3" s="1"/>
  <c r="L297" i="3"/>
  <c r="L298" i="3" s="1"/>
  <c r="N297" i="3"/>
  <c r="N298" i="3" s="1"/>
  <c r="E291" i="3"/>
  <c r="E294" i="3"/>
  <c r="E293" i="3"/>
  <c r="E292" i="3"/>
  <c r="E290" i="3"/>
  <c r="E289" i="3"/>
  <c r="E288" i="3"/>
  <c r="E287" i="3"/>
  <c r="G291" i="3"/>
  <c r="G294" i="3"/>
  <c r="G293" i="3"/>
  <c r="G292" i="3"/>
  <c r="G290" i="3"/>
  <c r="G289" i="3"/>
  <c r="G288" i="3"/>
  <c r="G287" i="3"/>
  <c r="K291" i="3"/>
  <c r="K294" i="3"/>
  <c r="K293" i="3"/>
  <c r="K292" i="3"/>
  <c r="K290" i="3"/>
  <c r="K289" i="3"/>
  <c r="K288" i="3"/>
  <c r="K287" i="3"/>
  <c r="M291" i="3"/>
  <c r="M294" i="3"/>
  <c r="M293" i="3"/>
  <c r="M292" i="3"/>
  <c r="M290" i="3"/>
  <c r="M289" i="3"/>
  <c r="M288" i="3"/>
  <c r="M287" i="3"/>
  <c r="Q291" i="3"/>
  <c r="Q294" i="3"/>
  <c r="Q293" i="3"/>
  <c r="Q292" i="3"/>
  <c r="Q290" i="3"/>
  <c r="Q289" i="3"/>
  <c r="Q288" i="3"/>
  <c r="Q287" i="3"/>
  <c r="S291" i="3"/>
  <c r="S294" i="3"/>
  <c r="S293" i="3"/>
  <c r="S292" i="3"/>
  <c r="S290" i="3"/>
  <c r="S289" i="3"/>
  <c r="S288" i="3"/>
  <c r="S287" i="3"/>
  <c r="B291" i="3"/>
  <c r="B294" i="3"/>
  <c r="B293" i="3"/>
  <c r="B292" i="3"/>
  <c r="B290" i="3"/>
  <c r="B289" i="3"/>
  <c r="B288" i="3"/>
  <c r="B287" i="3"/>
  <c r="D291" i="3"/>
  <c r="D294" i="3"/>
  <c r="D293" i="3"/>
  <c r="D292" i="3"/>
  <c r="D290" i="3"/>
  <c r="D289" i="3"/>
  <c r="D288" i="3"/>
  <c r="D287" i="3"/>
  <c r="F291" i="3"/>
  <c r="F294" i="3"/>
  <c r="F293" i="3"/>
  <c r="F292" i="3"/>
  <c r="F290" i="3"/>
  <c r="F289" i="3"/>
  <c r="F288" i="3"/>
  <c r="F287" i="3"/>
  <c r="H291" i="3"/>
  <c r="H294" i="3"/>
  <c r="H293" i="3"/>
  <c r="H292" i="3"/>
  <c r="H290" i="3"/>
  <c r="H289" i="3"/>
  <c r="H288" i="3"/>
  <c r="H287" i="3"/>
  <c r="J291" i="3"/>
  <c r="J294" i="3"/>
  <c r="J293" i="3"/>
  <c r="J292" i="3"/>
  <c r="J290" i="3"/>
  <c r="J289" i="3"/>
  <c r="J288" i="3"/>
  <c r="J287" i="3"/>
  <c r="L291" i="3"/>
  <c r="L294" i="3"/>
  <c r="L293" i="3"/>
  <c r="L292" i="3"/>
  <c r="L290" i="3"/>
  <c r="L289" i="3"/>
  <c r="L288" i="3"/>
  <c r="L287" i="3"/>
  <c r="N291" i="3"/>
  <c r="N294" i="3"/>
  <c r="N293" i="3"/>
  <c r="N292" i="3"/>
  <c r="N290" i="3"/>
  <c r="N289" i="3"/>
  <c r="N288" i="3"/>
  <c r="N287" i="3"/>
  <c r="P291" i="3"/>
  <c r="P294" i="3"/>
  <c r="P293" i="3"/>
  <c r="P292" i="3"/>
  <c r="P290" i="3"/>
  <c r="P289" i="3"/>
  <c r="P288" i="3"/>
  <c r="P287" i="3"/>
  <c r="R291" i="3"/>
  <c r="R294" i="3"/>
  <c r="R293" i="3"/>
  <c r="R292" i="3"/>
  <c r="R290" i="3"/>
  <c r="R289" i="3"/>
  <c r="R288" i="3"/>
  <c r="R287" i="3"/>
  <c r="C297" i="3"/>
  <c r="C298" i="3" s="1"/>
  <c r="E297" i="3"/>
  <c r="E298" i="3" s="1"/>
  <c r="G297" i="3"/>
  <c r="G298" i="3" s="1"/>
  <c r="I297" i="3"/>
  <c r="I298" i="3" s="1"/>
  <c r="K297" i="3"/>
  <c r="K298" i="3" s="1"/>
  <c r="M297" i="3"/>
  <c r="M298" i="3" s="1"/>
  <c r="C291" i="3"/>
  <c r="C294" i="3"/>
  <c r="C293" i="3"/>
  <c r="C292" i="3"/>
  <c r="C290" i="3"/>
  <c r="C289" i="3"/>
  <c r="C288" i="3"/>
  <c r="C287" i="3"/>
  <c r="I291" i="3"/>
  <c r="I294" i="3"/>
  <c r="I293" i="3"/>
  <c r="I292" i="3"/>
  <c r="I290" i="3"/>
  <c r="I289" i="3"/>
  <c r="I288" i="3"/>
  <c r="I287" i="3"/>
  <c r="O291" i="3"/>
  <c r="O294" i="3"/>
  <c r="O293" i="3"/>
  <c r="O292" i="3"/>
  <c r="O290" i="3"/>
  <c r="O289" i="3"/>
  <c r="O288" i="3"/>
  <c r="O287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83" i="3" l="1"/>
  <c r="T28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81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71" i="3" l="1"/>
  <c r="U272" i="3"/>
  <c r="U284" i="3"/>
  <c r="U283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84" i="3"/>
  <c r="O297" i="3"/>
  <c r="O298" i="3" s="1"/>
  <c r="L149" i="3"/>
  <c r="L123" i="3" s="1"/>
  <c r="L136" i="3" s="1"/>
  <c r="R284" i="3"/>
  <c r="R297" i="3"/>
  <c r="R298" i="3" s="1"/>
  <c r="S136" i="3"/>
  <c r="M149" i="3"/>
  <c r="B297" i="3"/>
  <c r="B298" i="3" s="1"/>
  <c r="Q284" i="3"/>
  <c r="Q297" i="3"/>
  <c r="Q298" i="3" s="1"/>
  <c r="B149" i="3"/>
  <c r="N149" i="3"/>
  <c r="P284" i="3"/>
  <c r="P297" i="3"/>
  <c r="P298" i="3" s="1"/>
  <c r="S284" i="3"/>
  <c r="S297" i="3"/>
  <c r="S298" i="3" s="1"/>
  <c r="J123" i="3"/>
  <c r="J136" i="3" s="1"/>
  <c r="K123" i="3"/>
  <c r="M123" i="3"/>
  <c r="U120" i="3"/>
  <c r="U273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<sst xmlns="http://schemas.openxmlformats.org/spreadsheetml/2006/main" count="751" uniqueCount="383">
  <si>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</si>
  <si>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</si>
  <si>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</si>
  <si>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</si>
  <si>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</si>
  <si>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</si>
  <si>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</si>
  <si>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</si>
  <si>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</si>
  <si>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</si>
  <si>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</si>
  <si>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</si>
  <si>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</si>
  <si>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</si>
  <si>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</si>
  <si>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</si>
  <si>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</si>
  <si>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</si>
  <si>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</si>
  <si>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</si>
  <si>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</si>
  <si>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</si>
  <si>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</si>
  <si>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</si>
  <si>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</si>
  <si>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</si>
  <si>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</si>
  <si>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</si>
  <si>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</si>
  <si>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</si>
  <si>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</si>
  <si>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</si>
  <si>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</si>
  <si>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</si>
  <si>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</si>
  <si>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</si>
  <si>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</si>
  <si>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</si>
  <si>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</si>
  <si>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</si>
  <si>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</si>
  <si>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</si>
  <si>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</si>
  <si>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</si>
  <si>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</si>
  <si>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</si>
  <si>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</si>
  <si>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</si>
  <si>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</si>
  <si>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</si>
  <si>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</si>
  <si>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</si>
  <si>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</si>
  <si>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</si>
  <si>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</si>
  <si>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</si>
  <si>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</si>
  <si>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</si>
  <si>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</si>
  <si>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</si>
  <si>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</si>
  <si>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</si>
  <si>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</si>
  <si>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</si>
  <si>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</si>
  <si>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</si>
  <si>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</si>
  <si>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</si>
  <si>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</si>
  <si>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</si>
  <si>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</si>
  <si>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</si>
  <si>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</si>
  <si>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</si>
  <si>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</si>
  <si>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</si>
  <si>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</si>
  <si>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</si>
  <si>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</si>
  <si>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</si>
  <si>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</si>
  <si>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</si>
  <si>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</si>
  <si>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</si>
  <si>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</si>
  <si>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</si>
  <si>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</si>
  <si>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</si>
  <si>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</si>
  <si>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</si>
  <si>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</si>
  <si>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</si>
  <si>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</si>
  <si>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</si>
  <si>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</si>
  <si>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</si>
  <si>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</si>
  <si>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</si>
  <si>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</si>
  <si>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</si>
  <si>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</si>
  <si>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</si>
  <si>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</si>
  <si>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</si>
  <si>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</si>
  <si>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</si>
  <si>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</si>
  <si>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</si>
  <si>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</si>
  <si>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</si>
  <si>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</si>
  <si>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</si>
  <si>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</si>
  <si>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</si>
  <si>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</si>
  <si>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</si>
  <si>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</si>
  <si>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</si>
  <si>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</si>
  <si>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</si>
  <si>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</si>
  <si>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</si>
  <si>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</si>
  <si>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</si>
  <si>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</si>
  <si>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</si>
  <si>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</si>
  <si>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</si>
  <si>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</si>
  <si>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</si>
  <si>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</si>
  <si>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</si>
  <si>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</si>
  <si>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</si>
  <si>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</si>
  <si>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</si>
  <si>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</si>
  <si>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</si>
  <si>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</si>
  <si>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</si>
  <si>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</si>
  <si>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</si>
  <si>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</si>
  <si>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</si>
  <si>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</si>
  <si>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</si>
  <si>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</si>
  <si>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</si>
  <si>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</si>
  <si>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</si>
  <si>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</si>
  <si>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</si>
  <si>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</si>
  <si>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</si>
  <si>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</si>
  <si>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</si>
  <si>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</si>
  <si>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</si>
  <si>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</si>
  <si>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</si>
  <si>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</si>
  <si>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</si>
  <si>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</si>
  <si>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</si>
  <si>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</si>
  <si>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</si>
  <si>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</si>
  <si>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</si>
  <si>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</si>
  <si>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</si>
  <si>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</si>
  <si>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</si>
  <si>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</si>
  <si>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</si>
  <si>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</si>
  <si>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</si>
  <si>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</si>
  <si>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</si>
  <si>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</si>
  <si>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</si>
  <si>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</si>
  <si>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</si>
  <si>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</si>
  <si>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</si>
  <si>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</si>
  <si>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</si>
  <si>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</si>
  <si>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</si>
  <si>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</si>
  <si>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</si>
  <si>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</si>
  <si>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</si>
  <si>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</si>
  <si>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</si>
  <si>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</si>
  <si>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</si>
  <si>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</si>
  <si>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</si>
  <si>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</si>
  <si>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</si>
  <si>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</si>
  <si>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</si>
  <si>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</si>
  <si>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</si>
  <si>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</si>
  <si>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</si>
  <si>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</si>
  <si>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</si>
  <si>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</si>
  <si>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</si>
  <si>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</si>
  <si>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</si>
  <si>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</si>
  <si>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</si>
  <si>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</si>
  <si>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</si>
  <si>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</si>
  <si>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</si>
  <si>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</si>
  <si>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</si>
  <si>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</si>
  <si>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</si>
  <si>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</si>
  <si>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</si>
  <si>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</si>
  <si>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</si>
  <si>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</si>
  <si>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</si>
  <si>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</si>
  <si>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</si>
  <si>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</si>
  <si>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</si>
  <si>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</si>
  <si>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</si>
  <si>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</si>
  <si>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</si>
  <si>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</si>
  <si>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</si>
  <si>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</si>
  <si>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</si>
  <si>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</si>
  <si>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</si>
  <si>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</si>
  <si>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</si>
  <si>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</si>
  <si>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</si>
  <si>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</si>
  <si>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</si>
  <si>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</si>
  <si>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</si>
  <si>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</si>
  <si>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</si>
  <si>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</si>
  <si>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</si>
  <si>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</si>
  <si>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</si>
  <si>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</si>
  <si>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</si>
  <si>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</si>
  <si>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</si>
  <si>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</si>
  <si>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</si>
  <si>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</si>
  <si>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</si>
  <si>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</si>
  <si>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</si>
  <si>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</si>
  <si>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</si>
  <si>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</si>
  <si>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</si>
  <si>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</si>
  <si>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</si>
  <si>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</si>
  <si>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</si>
  <si>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</si>
  <si>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</si>
  <si>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</si>
  <si>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</si>
  <si>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</si>
  <si>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</si>
  <si>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</si>
  <si>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</si>
  <si>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</si>
  <si>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</si>
  <si>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</si>
  <si>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</si>
  <si>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</si>
  <si>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</si>
  <si>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</si>
  <si>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</si>
  <si>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</si>
  <si>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</si>
  <si>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</si>
  <si>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</si>
  <si>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</si>
  <si>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</si>
  <si>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</si>
  <si>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</si>
  <si>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</si>
  <si>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</si>
  <si>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</si>
  <si>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</si>
  <si>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</si>
  <si>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</si>
  <si>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</si>
  <si>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</si>
  <si>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</si>
  <si>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</si>
  <si>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</si>
  <si>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</si>
  <si>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</si>
  <si>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</si>
  <si>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</si>
  <si>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</si>
  <si>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</si>
  <si>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</si>
  <si>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</si>
  <si>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</si>
  <si>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</si>
  <si>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</si>
  <si>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</si>
  <si>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</si>
  <si>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</si>
  <si>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</si>
  <si>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</si>
  <si>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</si>
  <si>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</si>
  <si>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</si>
  <si>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</si>
  <si>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</si>
  <si>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</si>
  <si>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</si>
  <si>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</si>
  <si>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</si>
  <si>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</si>
  <si>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</si>
  <si>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</si>
  <si>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</si>
  <si>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</si>
  <si>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</si>
  <si>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</si>
  <si>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</si>
  <si>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</si>
  <si>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</si>
  <si>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</si>
  <si>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</si>
  <si>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</si>
  <si>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</si>
  <si>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</si>
  <si>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</si>
  <si>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</si>
  <si>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</si>
  <si>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</si>
  <si>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</si>
  <si>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</si>
  <si>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</si>
  <si>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</si>
  <si>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</si>
  <si>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</si>
  <si>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</si>
  <si>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</si>
  <si>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2023. 7</t>
    <phoneticPr fontId="13" type="noConversion"/>
  </si>
  <si>
    <t>2023. 8</t>
    <phoneticPr fontId="13" type="noConversion"/>
  </si>
  <si>
    <t>2023. 9</t>
    <phoneticPr fontId="13" type="noConversion"/>
  </si>
  <si>
    <t>2023.3분기</t>
    <phoneticPr fontId="13" type="noConversion"/>
  </si>
  <si>
    <t>2023. 10</t>
    <phoneticPr fontId="13" type="noConversion"/>
  </si>
  <si>
    <t>2023. 11</t>
    <phoneticPr fontId="13" type="noConversion"/>
  </si>
  <si>
    <t>2023. 12</t>
    <phoneticPr fontId="13" type="noConversion"/>
  </si>
  <si>
    <t>2023.4분기</t>
    <phoneticPr fontId="13" type="noConversion"/>
  </si>
  <si>
    <t>2023년 계</t>
    <phoneticPr fontId="13" type="noConversion"/>
  </si>
  <si>
    <t>2024. 1</t>
    <phoneticPr fontId="13" type="noConversion"/>
  </si>
  <si>
    <t>2024. 2</t>
    <phoneticPr fontId="13" type="noConversion"/>
  </si>
  <si>
    <t>2024. 3</t>
    <phoneticPr fontId="13" type="noConversion"/>
  </si>
  <si>
    <t>22년대비</t>
    <phoneticPr fontId="13" type="noConversion"/>
  </si>
  <si>
    <t>2024.1분기</t>
    <phoneticPr fontId="13" type="noConversion"/>
  </si>
  <si>
    <t>2024년 1분기 건설수주액분석</t>
    <phoneticPr fontId="13" type="noConversion"/>
  </si>
  <si>
    <t>23동분기대비</t>
    <phoneticPr fontId="13" type="noConversion"/>
  </si>
  <si>
    <t>2024년 4월 건설수주액분석</t>
    <phoneticPr fontId="13" type="noConversion"/>
  </si>
  <si>
    <t>2024. 4</t>
    <phoneticPr fontId="13" type="noConversion"/>
  </si>
  <si>
    <t>24.4월누적</t>
    <phoneticPr fontId="12" type="noConversion"/>
  </si>
  <si>
    <t>23.4월 누적</t>
    <phoneticPr fontId="12" type="noConversion"/>
  </si>
  <si>
    <t>22.4월 누적</t>
    <phoneticPr fontId="12" type="noConversion"/>
  </si>
  <si>
    <t>연도별 4월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</si>
</sst>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69" applyNumberFormat="0" applyFill="0" applyAlignment="0" applyProtection="0">
      <alignment vertical="center"/>
    </xf>
    <xf numFmtId="0" fontId="38" fillId="0" borderId="70" applyNumberFormat="0" applyFill="0" applyAlignment="0" applyProtection="0">
      <alignment vertical="center"/>
    </xf>
    <xf numFmtId="0" fontId="39" fillId="0" borderId="7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2" applyNumberFormat="0" applyAlignment="0" applyProtection="0">
      <alignment vertical="center"/>
    </xf>
    <xf numFmtId="0" fontId="44" fillId="22" borderId="73" applyNumberFormat="0" applyAlignment="0" applyProtection="0">
      <alignment vertical="center"/>
    </xf>
    <xf numFmtId="0" fontId="45" fillId="22" borderId="72" applyNumberFormat="0" applyAlignment="0" applyProtection="0">
      <alignment vertical="center"/>
    </xf>
    <xf numFmtId="0" fontId="46" fillId="0" borderId="74" applyNumberFormat="0" applyFill="0" applyAlignment="0" applyProtection="0">
      <alignment vertical="center"/>
    </xf>
    <xf numFmtId="0" fontId="47" fillId="23" borderId="75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6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7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9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6" xfId="5" applyFont="1" applyFill="1" applyBorder="1" applyAlignment="1">
      <alignment horizontal="center" vertical="center"/>
    </xf>
    <xf numFmtId="49" fontId="9" fillId="9" borderId="38" xfId="5" applyNumberFormat="1" applyFont="1" applyFill="1" applyBorder="1" applyAlignment="1">
      <alignment horizontal="center" vertical="center"/>
    </xf>
    <xf numFmtId="41" fontId="9" fillId="9" borderId="39" xfId="5" applyFont="1" applyFill="1" applyBorder="1" applyAlignment="1">
      <alignment horizontal="right" vertical="center"/>
    </xf>
    <xf numFmtId="49" fontId="9" fillId="0" borderId="40" xfId="5" applyNumberFormat="1" applyFont="1" applyFill="1" applyBorder="1" applyAlignment="1">
      <alignment horizontal="center" vertical="center"/>
    </xf>
    <xf numFmtId="41" fontId="9" fillId="0" borderId="39" xfId="5" applyFont="1" applyFill="1" applyBorder="1" applyAlignment="1">
      <alignment vertical="center"/>
    </xf>
    <xf numFmtId="49" fontId="9" fillId="0" borderId="41" xfId="5" applyNumberFormat="1" applyFont="1" applyFill="1" applyBorder="1" applyAlignment="1">
      <alignment horizontal="center"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9" borderId="46" xfId="5" applyNumberFormat="1" applyFont="1" applyFill="1" applyBorder="1" applyAlignment="1">
      <alignment horizontal="center" vertical="center"/>
    </xf>
    <xf numFmtId="41" fontId="9" fillId="9" borderId="39" xfId="5" applyFont="1" applyFill="1" applyBorder="1" applyAlignment="1">
      <alignment vertical="center"/>
    </xf>
    <xf numFmtId="177" fontId="9" fillId="9" borderId="46" xfId="5" applyNumberFormat="1" applyFont="1" applyFill="1" applyBorder="1" applyAlignment="1">
      <alignment horizontal="center" vertical="center"/>
    </xf>
    <xf numFmtId="177" fontId="9" fillId="9" borderId="39" xfId="25" applyNumberFormat="1" applyFont="1" applyFill="1" applyBorder="1" applyAlignment="1">
      <alignment vertical="center"/>
    </xf>
    <xf numFmtId="49" fontId="9" fillId="0" borderId="47" xfId="5" applyNumberFormat="1" applyFont="1" applyFill="1" applyBorder="1" applyAlignment="1">
      <alignment horizontal="center" vertical="center"/>
    </xf>
    <xf numFmtId="41" fontId="9" fillId="0" borderId="48" xfId="5" applyFont="1" applyFill="1" applyBorder="1" applyAlignment="1">
      <alignment vertical="center"/>
    </xf>
    <xf numFmtId="177" fontId="9" fillId="0" borderId="42" xfId="5" applyNumberFormat="1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41" fontId="9" fillId="0" borderId="49" xfId="5" applyFont="1" applyFill="1" applyBorder="1" applyAlignment="1">
      <alignment vertical="center"/>
    </xf>
    <xf numFmtId="177" fontId="8" fillId="0" borderId="42" xfId="5" applyNumberFormat="1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/>
    </xf>
    <xf numFmtId="41" fontId="9" fillId="0" borderId="42" xfId="5" applyFont="1" applyFill="1" applyBorder="1" applyAlignment="1">
      <alignment horizontal="center" vertical="center"/>
    </xf>
    <xf numFmtId="41" fontId="9" fillId="0" borderId="50" xfId="5" applyFont="1" applyFill="1" applyBorder="1" applyAlignment="1">
      <alignment vertical="center"/>
    </xf>
    <xf numFmtId="41" fontId="9" fillId="0" borderId="51" xfId="5" applyFont="1" applyFill="1" applyBorder="1" applyAlignment="1">
      <alignment vertical="center"/>
    </xf>
    <xf numFmtId="41" fontId="9" fillId="3" borderId="41" xfId="5" applyFont="1" applyFill="1" applyBorder="1" applyAlignment="1">
      <alignment horizontal="center" vertical="center"/>
    </xf>
    <xf numFmtId="41" fontId="9" fillId="3" borderId="52" xfId="5" applyFont="1" applyFill="1" applyBorder="1" applyAlignment="1">
      <alignment vertical="center"/>
    </xf>
    <xf numFmtId="0" fontId="9" fillId="0" borderId="47" xfId="25" applyFont="1" applyFill="1" applyBorder="1" applyAlignment="1">
      <alignment horizontal="center" vertical="center"/>
    </xf>
    <xf numFmtId="177" fontId="9" fillId="0" borderId="48" xfId="25" applyNumberFormat="1" applyFont="1" applyFill="1" applyBorder="1" applyAlignment="1">
      <alignment vertical="center"/>
    </xf>
    <xf numFmtId="0" fontId="9" fillId="0" borderId="42" xfId="25" applyFont="1" applyFill="1" applyBorder="1" applyAlignment="1">
      <alignment horizontal="center" vertical="center"/>
    </xf>
    <xf numFmtId="0" fontId="8" fillId="0" borderId="42" xfId="25" applyFont="1" applyFill="1" applyBorder="1" applyAlignment="1">
      <alignment horizontal="center" vertical="center"/>
    </xf>
    <xf numFmtId="176" fontId="8" fillId="0" borderId="49" xfId="25" applyNumberFormat="1" applyFont="1" applyFill="1" applyBorder="1" applyAlignment="1">
      <alignment vertical="center"/>
    </xf>
    <xf numFmtId="177" fontId="8" fillId="0" borderId="42" xfId="25" applyNumberFormat="1" applyFont="1" applyFill="1" applyBorder="1" applyAlignment="1">
      <alignment horizontal="center" vertical="center"/>
    </xf>
    <xf numFmtId="177" fontId="8" fillId="0" borderId="49" xfId="25" applyNumberFormat="1" applyFont="1" applyFill="1" applyBorder="1" applyAlignment="1">
      <alignment vertical="center"/>
    </xf>
    <xf numFmtId="177" fontId="8" fillId="0" borderId="49" xfId="25" applyNumberFormat="1" applyFont="1" applyFill="1" applyBorder="1" applyAlignment="1">
      <alignment horizontal="right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10" fillId="2" borderId="46" xfId="5" applyFont="1" applyFill="1" applyBorder="1" applyAlignment="1">
      <alignment horizontal="center" vertical="center"/>
    </xf>
    <xf numFmtId="41" fontId="25" fillId="2" borderId="39" xfId="5" applyFont="1" applyFill="1" applyBorder="1" applyAlignment="1">
      <alignment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53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2" borderId="45" xfId="5" applyFont="1" applyFill="1" applyBorder="1" applyAlignment="1">
      <alignment horizontal="center" vertical="center"/>
    </xf>
    <xf numFmtId="41" fontId="8" fillId="2" borderId="54" xfId="5" applyFont="1" applyFill="1" applyBorder="1" applyAlignment="1">
      <alignment horizontal="center" vertical="center"/>
    </xf>
    <xf numFmtId="41" fontId="8" fillId="0" borderId="40" xfId="5" applyFont="1" applyFill="1" applyBorder="1" applyAlignment="1">
      <alignment horizontal="center" vertical="center"/>
    </xf>
    <xf numFmtId="41" fontId="8" fillId="0" borderId="48" xfId="5" applyFont="1" applyFill="1" applyBorder="1" applyAlignment="1">
      <alignment horizontal="center" vertical="center"/>
    </xf>
    <xf numFmtId="41" fontId="8" fillId="7" borderId="42" xfId="5" applyFont="1" applyFill="1" applyBorder="1" applyAlignment="1">
      <alignment horizontal="center" vertical="center"/>
    </xf>
    <xf numFmtId="41" fontId="8" fillId="7" borderId="49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5" borderId="42" xfId="5" applyFont="1" applyFill="1" applyBorder="1" applyAlignment="1">
      <alignment horizontal="center" vertical="center"/>
    </xf>
    <xf numFmtId="41" fontId="8" fillId="5" borderId="50" xfId="5" applyFont="1" applyFill="1" applyBorder="1" applyAlignment="1">
      <alignment horizontal="center" vertical="center"/>
    </xf>
    <xf numFmtId="41" fontId="11" fillId="0" borderId="41" xfId="5" applyFont="1" applyFill="1" applyBorder="1" applyAlignment="1">
      <alignment horizontal="center" vertical="center"/>
    </xf>
    <xf numFmtId="41" fontId="11" fillId="0" borderId="50" xfId="5" applyFont="1" applyFill="1" applyBorder="1" applyAlignment="1">
      <alignment vertical="center"/>
    </xf>
    <xf numFmtId="41" fontId="8" fillId="2" borderId="54" xfId="5" applyFont="1" applyFill="1" applyBorder="1" applyAlignment="1">
      <alignment vertical="center" shrinkToFit="1"/>
    </xf>
    <xf numFmtId="41" fontId="8" fillId="0" borderId="47" xfId="5" applyFont="1" applyFill="1" applyBorder="1" applyAlignment="1">
      <alignment horizontal="center" vertical="center"/>
    </xf>
    <xf numFmtId="41" fontId="8" fillId="0" borderId="48" xfId="5" applyFont="1" applyFill="1" applyBorder="1" applyAlignment="1">
      <alignment vertical="center" shrinkToFit="1"/>
    </xf>
    <xf numFmtId="41" fontId="8" fillId="0" borderId="49" xfId="5" applyFont="1" applyFill="1" applyBorder="1" applyAlignment="1">
      <alignment vertical="center" shrinkToFit="1"/>
    </xf>
    <xf numFmtId="0" fontId="8" fillId="0" borderId="42" xfId="5" applyNumberFormat="1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41" xfId="5" applyFont="1" applyFill="1" applyBorder="1" applyAlignment="1">
      <alignment horizontal="center" vertical="center" shrinkToFit="1"/>
    </xf>
    <xf numFmtId="41" fontId="8" fillId="0" borderId="50" xfId="5" applyFont="1" applyFill="1" applyBorder="1" applyAlignment="1">
      <alignment vertical="center" shrinkToFit="1"/>
    </xf>
    <xf numFmtId="49" fontId="8" fillId="0" borderId="41" xfId="4" applyNumberFormat="1" applyFont="1" applyFill="1" applyBorder="1" applyAlignment="1">
      <alignment horizontal="center" vertical="center" shrinkToFit="1"/>
    </xf>
    <xf numFmtId="49" fontId="8" fillId="7" borderId="41" xfId="4" applyNumberFormat="1" applyFont="1" applyFill="1" applyBorder="1" applyAlignment="1">
      <alignment horizontal="center" vertical="center" shrinkToFit="1"/>
    </xf>
    <xf numFmtId="41" fontId="8" fillId="7" borderId="50" xfId="5" applyFont="1" applyFill="1" applyBorder="1" applyAlignment="1">
      <alignment vertical="center" shrinkToFit="1"/>
    </xf>
    <xf numFmtId="49" fontId="8" fillId="0" borderId="45" xfId="4" applyNumberFormat="1" applyFont="1" applyFill="1" applyBorder="1" applyAlignment="1">
      <alignment horizontal="center" vertical="center" shrinkToFit="1"/>
    </xf>
    <xf numFmtId="41" fontId="8" fillId="0" borderId="54" xfId="5" applyFont="1" applyFill="1" applyBorder="1" applyAlignment="1">
      <alignment vertical="center" shrinkToFit="1"/>
    </xf>
    <xf numFmtId="41" fontId="10" fillId="2" borderId="39" xfId="5" applyFont="1" applyFill="1" applyBorder="1" applyAlignment="1">
      <alignment vertical="center" shrinkToFit="1"/>
    </xf>
    <xf numFmtId="41" fontId="8" fillId="0" borderId="39" xfId="5" applyFont="1" applyFill="1" applyBorder="1" applyAlignment="1">
      <alignment vertical="center" shrinkToFit="1"/>
    </xf>
    <xf numFmtId="49" fontId="10" fillId="0" borderId="45" xfId="4" applyNumberFormat="1" applyFont="1" applyFill="1" applyBorder="1" applyAlignment="1">
      <alignment horizontal="center" vertical="center" shrinkToFit="1"/>
    </xf>
    <xf numFmtId="41" fontId="10" fillId="0" borderId="39" xfId="5" applyFont="1" applyFill="1" applyBorder="1" applyAlignment="1">
      <alignment vertical="center" shrinkToFit="1"/>
    </xf>
    <xf numFmtId="49" fontId="10" fillId="0" borderId="55" xfId="4" applyNumberFormat="1" applyFont="1" applyFill="1" applyBorder="1" applyAlignment="1">
      <alignment horizontal="center"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9" fontId="10" fillId="7" borderId="46" xfId="4" applyNumberFormat="1" applyFont="1" applyFill="1" applyBorder="1" applyAlignment="1">
      <alignment horizontal="center" vertical="center" shrinkToFit="1"/>
    </xf>
    <xf numFmtId="41" fontId="10" fillId="7" borderId="39" xfId="5" applyFont="1" applyFill="1" applyBorder="1" applyAlignment="1">
      <alignment vertical="center" shrinkToFit="1"/>
    </xf>
    <xf numFmtId="41" fontId="10" fillId="8" borderId="46" xfId="5" applyFont="1" applyFill="1" applyBorder="1" applyAlignment="1">
      <alignment horizontal="center" vertical="center"/>
    </xf>
    <xf numFmtId="41" fontId="10" fillId="8" borderId="39" xfId="5" applyFont="1" applyFill="1" applyBorder="1" applyAlignment="1">
      <alignment vertical="center" shrinkToFit="1"/>
    </xf>
    <xf numFmtId="41" fontId="10" fillId="7" borderId="55" xfId="5" applyFont="1" applyFill="1" applyBorder="1" applyAlignment="1">
      <alignment horizontal="center" vertical="center"/>
    </xf>
    <xf numFmtId="0" fontId="10" fillId="7" borderId="55" xfId="5" applyNumberFormat="1" applyFont="1" applyFill="1" applyBorder="1" applyAlignment="1">
      <alignment horizontal="center" vertical="center"/>
    </xf>
    <xf numFmtId="41" fontId="10" fillId="7" borderId="39" xfId="4" applyFont="1" applyFill="1" applyBorder="1" applyAlignment="1">
      <alignment vertical="center" shrinkToFit="1"/>
    </xf>
    <xf numFmtId="0" fontId="10" fillId="0" borderId="55" xfId="5" applyNumberFormat="1" applyFont="1" applyFill="1" applyBorder="1" applyAlignment="1">
      <alignment horizontal="center" vertical="center"/>
    </xf>
    <xf numFmtId="41" fontId="10" fillId="0" borderId="39" xfId="4" applyFont="1" applyFill="1" applyBorder="1" applyAlignment="1">
      <alignment vertical="center" shrinkToFit="1"/>
    </xf>
    <xf numFmtId="0" fontId="7" fillId="7" borderId="55" xfId="5" applyNumberFormat="1" applyFont="1" applyFill="1" applyBorder="1" applyAlignment="1">
      <alignment horizontal="center" vertical="center"/>
    </xf>
    <xf numFmtId="41" fontId="7" fillId="7" borderId="39" xfId="4" applyFont="1" applyFill="1" applyBorder="1" applyAlignment="1">
      <alignment vertical="center" shrinkToFit="1"/>
    </xf>
    <xf numFmtId="0" fontId="7" fillId="7" borderId="46" xfId="5" applyNumberFormat="1" applyFont="1" applyFill="1" applyBorder="1" applyAlignment="1">
      <alignment horizontal="center" vertical="center"/>
    </xf>
    <xf numFmtId="178" fontId="14" fillId="0" borderId="39" xfId="0" applyNumberFormat="1" applyFont="1" applyBorder="1">
      <alignment vertical="center"/>
    </xf>
    <xf numFmtId="178" fontId="14" fillId="0" borderId="39" xfId="31" applyNumberFormat="1" applyFont="1" applyBorder="1">
      <alignment vertical="center"/>
    </xf>
    <xf numFmtId="41" fontId="14" fillId="0" borderId="39" xfId="31" applyFont="1" applyBorder="1" applyAlignment="1">
      <alignment vertical="center"/>
    </xf>
    <xf numFmtId="0" fontId="7" fillId="0" borderId="46" xfId="5" applyNumberFormat="1" applyFont="1" applyFill="1" applyBorder="1" applyAlignment="1">
      <alignment horizontal="center" vertical="center"/>
    </xf>
    <xf numFmtId="178" fontId="14" fillId="0" borderId="39" xfId="31" applyNumberFormat="1" applyFont="1" applyFill="1" applyBorder="1" applyAlignment="1">
      <alignment vertical="center"/>
    </xf>
    <xf numFmtId="178" fontId="14" fillId="0" borderId="39" xfId="0" applyNumberFormat="1" applyFont="1" applyFill="1" applyBorder="1" applyAlignment="1">
      <alignment vertical="center"/>
    </xf>
    <xf numFmtId="176" fontId="14" fillId="0" borderId="39" xfId="0" applyNumberFormat="1" applyFont="1" applyFill="1" applyBorder="1" applyAlignment="1">
      <alignment vertical="center"/>
    </xf>
    <xf numFmtId="0" fontId="7" fillId="0" borderId="40" xfId="5" applyNumberFormat="1" applyFont="1" applyFill="1" applyBorder="1" applyAlignment="1">
      <alignment horizontal="center" vertical="center"/>
    </xf>
    <xf numFmtId="176" fontId="14" fillId="0" borderId="56" xfId="0" applyNumberFormat="1" applyFont="1" applyFill="1" applyBorder="1" applyAlignment="1">
      <alignment vertical="center"/>
    </xf>
    <xf numFmtId="176" fontId="24" fillId="8" borderId="39" xfId="0" applyNumberFormat="1" applyFont="1" applyFill="1" applyBorder="1" applyAlignment="1">
      <alignment vertical="center"/>
    </xf>
    <xf numFmtId="178" fontId="7" fillId="0" borderId="39" xfId="5" applyNumberFormat="1" applyFont="1" applyFill="1" applyBorder="1" applyAlignment="1">
      <alignment vertical="center"/>
    </xf>
    <xf numFmtId="178" fontId="7" fillId="0" borderId="39" xfId="5" applyNumberFormat="1" applyFont="1" applyFill="1" applyBorder="1" applyAlignment="1">
      <alignment horizontal="right" vertical="center"/>
    </xf>
    <xf numFmtId="41" fontId="7" fillId="8" borderId="46" xfId="5" applyFont="1" applyFill="1" applyBorder="1" applyAlignment="1">
      <alignment horizontal="center" vertical="center"/>
    </xf>
    <xf numFmtId="176" fontId="14" fillId="8" borderId="39" xfId="0" applyNumberFormat="1" applyFont="1" applyFill="1" applyBorder="1" applyAlignment="1">
      <alignment vertical="center"/>
    </xf>
    <xf numFmtId="41" fontId="7" fillId="0" borderId="46" xfId="5" applyFont="1" applyFill="1" applyBorder="1" applyAlignment="1">
      <alignment horizontal="center" vertical="center"/>
    </xf>
    <xf numFmtId="49" fontId="17" fillId="6" borderId="46" xfId="5" applyNumberFormat="1" applyFont="1" applyFill="1" applyBorder="1" applyAlignment="1">
      <alignment horizontal="center" vertical="center"/>
    </xf>
    <xf numFmtId="49" fontId="7" fillId="0" borderId="57" xfId="5" quotePrefix="1" applyNumberFormat="1" applyFont="1" applyFill="1" applyBorder="1" applyAlignment="1">
      <alignment horizontal="center" vertical="center" wrapText="1"/>
    </xf>
    <xf numFmtId="41" fontId="7" fillId="4" borderId="59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7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39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6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39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5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0" xfId="25" applyFont="1" applyFill="1" applyBorder="1" applyAlignment="1">
      <alignment horizontal="center" vertical="center"/>
    </xf>
    <xf numFmtId="0" fontId="7" fillId="4" borderId="61" xfId="25" applyFont="1" applyFill="1" applyBorder="1" applyAlignment="1">
      <alignment horizontal="center" vertical="center" shrinkToFit="1"/>
    </xf>
    <xf numFmtId="0" fontId="7" fillId="15" borderId="62" xfId="25" applyFont="1" applyFill="1" applyBorder="1" applyAlignment="1">
      <alignment horizontal="center" vertical="center"/>
    </xf>
    <xf numFmtId="0" fontId="7" fillId="15" borderId="61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6" borderId="61" xfId="25" applyFont="1" applyFill="1" applyBorder="1" applyAlignment="1">
      <alignment horizontal="center" vertical="center"/>
    </xf>
    <xf numFmtId="0" fontId="7" fillId="17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49" fontId="7" fillId="7" borderId="46" xfId="5" applyNumberFormat="1" applyFont="1" applyFill="1" applyBorder="1" applyAlignment="1">
      <alignment horizontal="center" vertical="center"/>
    </xf>
    <xf numFmtId="176" fontId="14" fillId="0" borderId="66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39" xfId="5" applyNumberFormat="1" applyFont="1" applyFill="1" applyBorder="1" applyAlignment="1"/>
    <xf numFmtId="14" fontId="7" fillId="7" borderId="46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39" xfId="5" applyNumberFormat="1" applyFont="1" applyFill="1" applyBorder="1" applyAlignment="1"/>
    <xf numFmtId="14" fontId="7" fillId="0" borderId="46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6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39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39" xfId="5" applyNumberFormat="1" applyFont="1" applyFill="1" applyBorder="1" applyAlignment="1">
      <alignment vertical="center"/>
    </xf>
    <xf numFmtId="176" fontId="14" fillId="7" borderId="66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7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0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8" xfId="5" applyNumberFormat="1" applyFont="1" applyFill="1" applyBorder="1" applyAlignment="1"/>
    <xf numFmtId="176" fontId="14" fillId="8" borderId="67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6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6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39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8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5" xfId="5" applyNumberFormat="1" applyFont="1" applyFill="1" applyBorder="1" applyAlignment="1">
      <alignment horizontal="center" vertical="center"/>
    </xf>
    <xf numFmtId="41" fontId="7" fillId="0" borderId="40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6" xfId="5" applyNumberFormat="1" applyFont="1" applyFill="1" applyBorder="1" applyAlignment="1"/>
    <xf numFmtId="178" fontId="7" fillId="0" borderId="67" xfId="5" applyNumberFormat="1" applyFont="1" applyFill="1" applyBorder="1" applyAlignment="1"/>
    <xf numFmtId="14" fontId="7" fillId="7" borderId="55" xfId="5" applyNumberFormat="1" applyFont="1" applyFill="1" applyBorder="1" applyAlignment="1">
      <alignment horizontal="center" vertical="center"/>
    </xf>
    <xf numFmtId="14" fontId="7" fillId="0" borderId="55" xfId="5" applyNumberFormat="1" applyFont="1" applyFill="1" applyBorder="1" applyAlignment="1">
      <alignment horizontal="center" vertical="center"/>
    </xf>
    <xf numFmtId="41" fontId="7" fillId="11" borderId="40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39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0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6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7" xfId="5" applyNumberFormat="1" applyFont="1" applyFill="1" applyBorder="1" applyAlignment="1"/>
    <xf numFmtId="176" fontId="5" fillId="0" borderId="66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6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7" xfId="5" applyNumberFormat="1" applyFont="1" applyFill="1" applyBorder="1" applyAlignment="1"/>
    <xf numFmtId="176" fontId="5" fillId="7" borderId="66" xfId="0" applyNumberFormat="1" applyFont="1" applyFill="1" applyBorder="1" applyAlignment="1">
      <alignment vertical="center"/>
    </xf>
    <xf numFmtId="176" fontId="16" fillId="11" borderId="66" xfId="0" applyNumberFormat="1" applyFont="1" applyFill="1" applyBorder="1" applyAlignment="1">
      <alignment vertical="center"/>
    </xf>
    <xf numFmtId="41" fontId="17" fillId="11" borderId="40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6" xfId="5" applyNumberFormat="1" applyFont="1" applyFill="1" applyBorder="1" applyAlignment="1">
      <alignment horizontal="center" vertical="center"/>
    </xf>
    <xf numFmtId="176" fontId="14" fillId="11" borderId="66" xfId="0" applyNumberFormat="1" applyFont="1" applyFill="1" applyBorder="1" applyAlignment="1">
      <alignment vertical="center"/>
    </xf>
    <xf numFmtId="49" fontId="35" fillId="0" borderId="46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6" xfId="5" applyNumberFormat="1" applyFont="1" applyFill="1" applyBorder="1" applyAlignment="1">
      <alignment horizontal="center" vertical="center"/>
    </xf>
    <xf numFmtId="176" fontId="14" fillId="11" borderId="39" xfId="0" applyNumberFormat="1" applyFont="1" applyFill="1" applyBorder="1" applyAlignment="1">
      <alignment vertical="center"/>
    </xf>
    <xf numFmtId="176" fontId="16" fillId="7" borderId="66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6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7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6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7" xfId="5" applyNumberFormat="1" applyFont="1" applyFill="1" applyBorder="1" applyAlignment="1">
      <alignment horizontal="right" vertical="center"/>
    </xf>
    <xf numFmtId="176" fontId="14" fillId="0" borderId="66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6" xfId="5" applyNumberFormat="1" applyFont="1" applyFill="1" applyBorder="1" applyAlignment="1">
      <alignment horizontal="center" vertical="center"/>
    </xf>
    <xf numFmtId="14" fontId="17" fillId="0" borderId="55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6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39" xfId="0" applyNumberFormat="1" applyFont="1" applyFill="1" applyBorder="1" applyAlignment="1">
      <alignment horizontal="right" vertical="center"/>
    </xf>
    <xf numFmtId="179" fontId="7" fillId="0" borderId="66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8" xfId="25" applyNumberFormat="1" applyFont="1" applyFill="1" applyBorder="1" applyAlignment="1">
      <alignment vertical="center" shrinkToFit="1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39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41" fontId="7" fillId="4" borderId="80" xfId="5" applyFont="1" applyFill="1" applyBorder="1" applyAlignment="1">
      <alignment horizontal="center" vertical="center"/>
    </xf>
    <xf numFmtId="0" fontId="7" fillId="4" borderId="81" xfId="25" applyFont="1" applyFill="1" applyBorder="1" applyAlignment="1">
      <alignment horizontal="center" vertical="center" shrinkToFit="1"/>
    </xf>
    <xf numFmtId="41" fontId="7" fillId="15" borderId="63" xfId="5" applyFont="1" applyFill="1" applyBorder="1" applyAlignment="1">
      <alignment horizontal="center" vertical="center"/>
    </xf>
    <xf numFmtId="41" fontId="7" fillId="15" borderId="82" xfId="5" applyFont="1" applyFill="1" applyBorder="1" applyAlignment="1">
      <alignment horizontal="center" vertical="center"/>
    </xf>
    <xf numFmtId="41" fontId="7" fillId="16" borderId="61" xfId="5" applyFont="1" applyFill="1" applyBorder="1" applyAlignment="1">
      <alignment horizontal="center" vertical="center"/>
    </xf>
    <xf numFmtId="41" fontId="7" fillId="16" borderId="63" xfId="5" applyFont="1" applyFill="1" applyBorder="1" applyAlignment="1">
      <alignment horizontal="center" vertical="center"/>
    </xf>
    <xf numFmtId="41" fontId="7" fillId="16" borderId="82" xfId="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7" borderId="83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6" xfId="0" applyNumberFormat="1" applyFont="1" applyFill="1" applyBorder="1" applyAlignment="1">
      <alignment vertical="center"/>
    </xf>
    <xf numFmtId="176" fontId="7" fillId="11" borderId="39" xfId="0" applyNumberFormat="1" applyFont="1" applyFill="1" applyBorder="1" applyAlignment="1">
      <alignment vertical="center"/>
    </xf>
    <xf numFmtId="176" fontId="14" fillId="11" borderId="56" xfId="0" applyNumberFormat="1" applyFont="1" applyFill="1" applyBorder="1" applyAlignment="1">
      <alignment vertical="center"/>
    </xf>
    <xf numFmtId="176" fontId="16" fillId="11" borderId="39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76" fontId="14" fillId="0" borderId="67" xfId="0" applyNumberFormat="1" applyFont="1" applyFill="1" applyBorder="1" applyAlignment="1">
      <alignment vertical="center"/>
    </xf>
    <xf numFmtId="14" fontId="7" fillId="11" borderId="55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6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7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2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7" xfId="0" applyNumberFormat="1" applyFont="1" applyBorder="1">
      <alignment vertical="center"/>
    </xf>
    <xf numFmtId="177" fontId="11" fillId="0" borderId="39" xfId="0" applyNumberFormat="1" applyFont="1" applyBorder="1">
      <alignment vertical="center"/>
    </xf>
    <xf numFmtId="177" fontId="11" fillId="0" borderId="39" xfId="0" applyNumberFormat="1" applyFont="1" applyFill="1" applyBorder="1">
      <alignment vertical="center"/>
    </xf>
    <xf numFmtId="177" fontId="24" fillId="10" borderId="39" xfId="0" applyNumberFormat="1" applyFont="1" applyFill="1" applyBorder="1">
      <alignment vertical="center"/>
    </xf>
    <xf numFmtId="177" fontId="11" fillId="12" borderId="39" xfId="0" applyNumberFormat="1" applyFont="1" applyFill="1" applyBorder="1">
      <alignment vertical="center"/>
    </xf>
    <xf numFmtId="177" fontId="11" fillId="8" borderId="39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39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39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6" xfId="0" applyNumberFormat="1" applyFont="1" applyFill="1" applyBorder="1" applyAlignment="1">
      <alignment vertical="center"/>
    </xf>
    <xf numFmtId="177" fontId="7" fillId="0" borderId="39" xfId="0" applyNumberFormat="1" applyFont="1" applyFill="1" applyBorder="1" applyAlignment="1">
      <alignment vertical="center"/>
    </xf>
    <xf numFmtId="177" fontId="7" fillId="7" borderId="39" xfId="0" applyNumberFormat="1" applyFont="1" applyFill="1" applyBorder="1" applyAlignment="1">
      <alignment vertical="center"/>
    </xf>
    <xf numFmtId="177" fontId="7" fillId="11" borderId="39" xfId="0" applyNumberFormat="1" applyFont="1" applyFill="1" applyBorder="1" applyAlignment="1">
      <alignment vertical="center"/>
    </xf>
    <xf numFmtId="177" fontId="17" fillId="11" borderId="39" xfId="0" applyNumberFormat="1" applyFont="1" applyFill="1" applyBorder="1" applyAlignment="1">
      <alignment vertical="center"/>
    </xf>
    <xf numFmtId="177" fontId="17" fillId="0" borderId="39" xfId="0" applyNumberFormat="1" applyFont="1" applyFill="1" applyBorder="1" applyAlignment="1">
      <alignment vertical="center"/>
    </xf>
    <xf numFmtId="177" fontId="31" fillId="0" borderId="39" xfId="0" applyNumberFormat="1" applyFont="1" applyFill="1" applyBorder="1" applyAlignment="1">
      <alignment vertical="center"/>
    </xf>
    <xf numFmtId="176" fontId="14" fillId="0" borderId="67" xfId="0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7" xfId="0" applyNumberFormat="1" applyFont="1" applyFill="1" applyBorder="1" applyAlignment="1">
      <alignment horizontal="right" vertical="center"/>
    </xf>
    <xf numFmtId="14" fontId="31" fillId="0" borderId="55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176" fontId="5" fillId="0" borderId="6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7" xfId="5" applyNumberFormat="1" applyFont="1" applyFill="1" applyBorder="1" applyAlignment="1">
      <alignment horizontal="right" vertical="center"/>
    </xf>
    <xf numFmtId="176" fontId="20" fillId="0" borderId="66" xfId="0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5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7" xfId="5" applyNumberFormat="1" applyFont="1" applyFill="1" applyBorder="1" applyAlignment="1">
      <alignment horizontal="right" vertical="center"/>
    </xf>
    <xf numFmtId="176" fontId="5" fillId="11" borderId="66" xfId="0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0" borderId="55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39" xfId="5" applyNumberFormat="1" applyFont="1" applyFill="1" applyBorder="1" applyAlignment="1">
      <alignment horizontal="right" vertical="center"/>
    </xf>
    <xf numFmtId="176" fontId="14" fillId="11" borderId="84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/>
    <xf numFmtId="178" fontId="7" fillId="11" borderId="67" xfId="84" applyNumberFormat="1" applyFont="1" applyFill="1" applyBorder="1" applyAlignment="1"/>
    <xf numFmtId="176" fontId="14" fillId="0" borderId="84" xfId="0" applyNumberFormat="1" applyFont="1" applyFill="1" applyBorder="1" applyAlignment="1">
      <alignment horizontal="right" vertical="center"/>
    </xf>
    <xf numFmtId="178" fontId="7" fillId="0" borderId="39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67" xfId="84" applyNumberFormat="1" applyFont="1" applyFill="1" applyBorder="1" applyAlignment="1"/>
    <xf numFmtId="176" fontId="16" fillId="0" borderId="66" xfId="0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7" fontId="31" fillId="7" borderId="39" xfId="0" applyNumberFormat="1" applyFont="1" applyFill="1" applyBorder="1" applyAlignment="1">
      <alignment vertical="center"/>
    </xf>
    <xf numFmtId="176" fontId="5" fillId="0" borderId="67" xfId="0" applyNumberFormat="1" applyFont="1" applyFill="1" applyBorder="1" applyAlignment="1">
      <alignment vertical="center"/>
    </xf>
    <xf numFmtId="176" fontId="5" fillId="7" borderId="67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23" fillId="4" borderId="85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/>
    </xf>
    <xf numFmtId="0" fontId="24" fillId="4" borderId="8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0"/>
  <sheetViews>
    <sheetView tabSelected="1" zoomScale="115" zoomScaleNormal="115" zoomScaleSheetLayoutView="70" workbookViewId="0">
      <pane ySplit="5" topLeftCell="A249" activePane="bottomLeft" state="frozen"/>
      <selection pane="bottomLeft" activeCell="B254" sqref="B254:B26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15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90" t="s">
        <v>377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44"/>
      <c r="S2" s="111" t="s">
        <v>168</v>
      </c>
      <c r="U2" s="111" t="s">
        <v>168</v>
      </c>
    </row>
    <row r="3" spans="1:21" ht="17.25" thickBot="1">
      <c r="A3" s="345" t="s">
        <v>65</v>
      </c>
      <c r="B3" s="346" t="s">
        <v>0</v>
      </c>
      <c r="C3" s="347" t="s">
        <v>1</v>
      </c>
      <c r="D3" s="347"/>
      <c r="E3" s="347"/>
      <c r="F3" s="347"/>
      <c r="G3" s="347"/>
      <c r="H3" s="348"/>
      <c r="I3" s="349" t="s">
        <v>2</v>
      </c>
      <c r="J3" s="349"/>
      <c r="K3" s="349"/>
      <c r="L3" s="349"/>
      <c r="M3" s="349"/>
      <c r="N3" s="350"/>
      <c r="O3" s="351" t="s">
        <v>3</v>
      </c>
      <c r="P3" s="351"/>
      <c r="Q3" s="352" t="s">
        <v>4</v>
      </c>
      <c r="R3" s="351"/>
      <c r="S3" s="353"/>
      <c r="T3" s="515"/>
      <c r="U3" s="587" t="s">
        <v>172</v>
      </c>
    </row>
    <row r="4" spans="1:21">
      <c r="A4" s="484"/>
      <c r="B4" s="485"/>
      <c r="C4" s="348"/>
      <c r="D4" s="486" t="s">
        <v>3</v>
      </c>
      <c r="E4" s="487"/>
      <c r="F4" s="486" t="s">
        <v>4</v>
      </c>
      <c r="G4" s="347"/>
      <c r="H4" s="348"/>
      <c r="I4" s="488"/>
      <c r="J4" s="489" t="s">
        <v>3</v>
      </c>
      <c r="K4" s="490"/>
      <c r="L4" s="491" t="s">
        <v>4</v>
      </c>
      <c r="M4" s="349"/>
      <c r="N4" s="350"/>
      <c r="O4" s="352"/>
      <c r="P4" s="492"/>
      <c r="Q4" s="352"/>
      <c r="R4" s="351"/>
      <c r="S4" s="353"/>
      <c r="T4" s="512"/>
      <c r="U4" s="588"/>
    </row>
    <row r="5" spans="1:21" ht="19.5" customHeight="1" thickBot="1">
      <c r="A5" s="179"/>
      <c r="B5" s="9"/>
      <c r="C5" s="287"/>
      <c r="D5" s="288"/>
      <c r="E5" s="289" t="s">
        <v>66</v>
      </c>
      <c r="F5" s="290"/>
      <c r="G5" s="291" t="s">
        <v>5</v>
      </c>
      <c r="H5" s="292" t="s">
        <v>6</v>
      </c>
      <c r="I5" s="299"/>
      <c r="J5" s="300"/>
      <c r="K5" s="301" t="s">
        <v>66</v>
      </c>
      <c r="L5" s="302"/>
      <c r="M5" s="303" t="s">
        <v>5</v>
      </c>
      <c r="N5" s="304" t="s">
        <v>6</v>
      </c>
      <c r="O5" s="309"/>
      <c r="P5" s="310" t="s">
        <v>66</v>
      </c>
      <c r="Q5" s="311"/>
      <c r="R5" s="312" t="s">
        <v>5</v>
      </c>
      <c r="S5" s="313" t="s">
        <v>6</v>
      </c>
      <c r="T5" s="512"/>
      <c r="U5" s="589"/>
    </row>
    <row r="6" spans="1:21" ht="17.25" hidden="1" thickTop="1">
      <c r="A6" s="18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181">
        <v>253496</v>
      </c>
      <c r="T6" s="516"/>
      <c r="U6" s="517"/>
    </row>
    <row r="7" spans="1:21" hidden="1">
      <c r="A7" s="18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183">
        <v>14522</v>
      </c>
      <c r="T7" s="512"/>
      <c r="U7" s="518"/>
    </row>
    <row r="8" spans="1:21" hidden="1">
      <c r="A8" s="18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183">
        <v>22341</v>
      </c>
      <c r="T8" s="512"/>
      <c r="U8" s="518"/>
    </row>
    <row r="9" spans="1:21" hidden="1">
      <c r="A9" s="18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183">
        <v>28848</v>
      </c>
      <c r="T9" s="512"/>
      <c r="U9" s="518"/>
    </row>
    <row r="10" spans="1:21" hidden="1">
      <c r="A10" s="18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183">
        <v>18396</v>
      </c>
      <c r="T10" s="512"/>
      <c r="U10" s="518"/>
    </row>
    <row r="11" spans="1:21" hidden="1">
      <c r="A11" s="18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183">
        <v>18989</v>
      </c>
      <c r="T11" s="512"/>
      <c r="U11" s="518"/>
    </row>
    <row r="12" spans="1:21" hidden="1">
      <c r="A12" s="18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183">
        <v>22367</v>
      </c>
      <c r="T12" s="512"/>
      <c r="U12" s="518"/>
    </row>
    <row r="13" spans="1:21" hidden="1">
      <c r="A13" s="18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183">
        <v>28599</v>
      </c>
      <c r="T13" s="512"/>
      <c r="U13" s="518"/>
    </row>
    <row r="14" spans="1:21" hidden="1">
      <c r="A14" s="18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183">
        <v>17131</v>
      </c>
      <c r="T14" s="512"/>
      <c r="U14" s="518"/>
    </row>
    <row r="15" spans="1:21" hidden="1">
      <c r="A15" s="18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183">
        <v>14383</v>
      </c>
      <c r="T15" s="512"/>
      <c r="U15" s="518"/>
    </row>
    <row r="16" spans="1:21" hidden="1">
      <c r="A16" s="18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183">
        <v>25785</v>
      </c>
      <c r="T16" s="512"/>
      <c r="U16" s="518"/>
    </row>
    <row r="17" spans="1:21" hidden="1">
      <c r="A17" s="18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183">
        <v>19814</v>
      </c>
      <c r="T17" s="512"/>
      <c r="U17" s="518"/>
    </row>
    <row r="18" spans="1:21" hidden="1">
      <c r="A18" s="18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183">
        <v>35628</v>
      </c>
      <c r="T18" s="512"/>
      <c r="U18" s="518"/>
    </row>
    <row r="19" spans="1:21" hidden="1">
      <c r="A19" s="18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190">
        <v>266803</v>
      </c>
      <c r="T19" s="512"/>
      <c r="U19" s="518"/>
    </row>
    <row r="20" spans="1:21" hidden="1">
      <c r="A20" s="18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183">
        <v>16146</v>
      </c>
      <c r="T20" s="512"/>
      <c r="U20" s="518"/>
    </row>
    <row r="21" spans="1:21" hidden="1">
      <c r="A21" s="18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183">
        <v>16820</v>
      </c>
      <c r="T21" s="512"/>
      <c r="U21" s="518"/>
    </row>
    <row r="22" spans="1:21" hidden="1">
      <c r="A22" s="18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183">
        <v>21519</v>
      </c>
      <c r="T22" s="512"/>
      <c r="U22" s="518"/>
    </row>
    <row r="23" spans="1:21" hidden="1">
      <c r="A23" s="18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183">
        <v>20693</v>
      </c>
      <c r="T23" s="512"/>
      <c r="U23" s="518"/>
    </row>
    <row r="24" spans="1:21" hidden="1">
      <c r="A24" s="18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183">
        <v>25200</v>
      </c>
      <c r="T24" s="512"/>
      <c r="U24" s="518"/>
    </row>
    <row r="25" spans="1:21" hidden="1">
      <c r="A25" s="18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183">
        <v>31234</v>
      </c>
      <c r="T25" s="512"/>
      <c r="U25" s="518"/>
    </row>
    <row r="26" spans="1:21" hidden="1">
      <c r="A26" s="18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183">
        <v>17983</v>
      </c>
      <c r="T26" s="512"/>
      <c r="U26" s="518"/>
    </row>
    <row r="27" spans="1:21" hidden="1">
      <c r="A27" s="18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183">
        <v>19275</v>
      </c>
      <c r="T27" s="512"/>
      <c r="U27" s="518"/>
    </row>
    <row r="28" spans="1:21" hidden="1">
      <c r="A28" s="18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183">
        <v>16548</v>
      </c>
      <c r="T28" s="512"/>
      <c r="U28" s="518"/>
    </row>
    <row r="29" spans="1:21" hidden="1">
      <c r="A29" s="18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183">
        <v>17959</v>
      </c>
      <c r="T29" s="512"/>
      <c r="U29" s="518"/>
    </row>
    <row r="30" spans="1:21" hidden="1">
      <c r="A30" s="18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183">
        <v>23832</v>
      </c>
      <c r="T30" s="512"/>
      <c r="U30" s="518"/>
    </row>
    <row r="31" spans="1:21" hidden="1">
      <c r="A31" s="18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183">
        <v>32580</v>
      </c>
      <c r="T31" s="512"/>
      <c r="U31" s="518"/>
    </row>
    <row r="32" spans="1:21" hidden="1">
      <c r="A32" s="19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192">
        <v>259789</v>
      </c>
      <c r="T32" s="512"/>
      <c r="U32" s="518"/>
    </row>
    <row r="33" spans="1:21" hidden="1">
      <c r="A33" s="19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194">
        <v>24591</v>
      </c>
      <c r="T33" s="512"/>
      <c r="U33" s="518"/>
    </row>
    <row r="34" spans="1:21" hidden="1">
      <c r="A34" s="19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196">
        <v>12890</v>
      </c>
      <c r="T34" s="512"/>
      <c r="U34" s="518"/>
    </row>
    <row r="35" spans="1:21" hidden="1">
      <c r="A35" s="19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196">
        <v>14984.27</v>
      </c>
      <c r="T35" s="512"/>
      <c r="U35" s="518"/>
    </row>
    <row r="36" spans="1:21" hidden="1">
      <c r="A36" s="19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197">
        <v>16643.02</v>
      </c>
      <c r="T36" s="512"/>
      <c r="U36" s="518"/>
    </row>
    <row r="37" spans="1:21" hidden="1">
      <c r="A37" s="19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197">
        <v>28324.15184617952</v>
      </c>
      <c r="T37" s="512"/>
      <c r="U37" s="518"/>
    </row>
    <row r="38" spans="1:21" hidden="1">
      <c r="A38" s="19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197">
        <v>25647.960331849859</v>
      </c>
      <c r="T38" s="512"/>
      <c r="U38" s="518"/>
    </row>
    <row r="39" spans="1:21" hidden="1">
      <c r="A39" s="19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199">
        <v>20364.669999999998</v>
      </c>
      <c r="T39" s="512"/>
      <c r="U39" s="518"/>
    </row>
    <row r="40" spans="1:21" hidden="1">
      <c r="A40" s="19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197">
        <v>24775</v>
      </c>
      <c r="T40" s="512"/>
      <c r="U40" s="518"/>
    </row>
    <row r="41" spans="1:21" hidden="1">
      <c r="A41" s="20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197">
        <v>22465.98</v>
      </c>
      <c r="T41" s="512"/>
      <c r="U41" s="518"/>
    </row>
    <row r="42" spans="1:21" hidden="1">
      <c r="A42" s="20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197">
        <v>16126.14381794881</v>
      </c>
      <c r="T42" s="512"/>
      <c r="U42" s="518"/>
    </row>
    <row r="43" spans="1:21" hidden="1">
      <c r="A43" s="20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01">
        <v>20338.076050387677</v>
      </c>
      <c r="T43" s="512"/>
      <c r="U43" s="518"/>
    </row>
    <row r="44" spans="1:21" hidden="1">
      <c r="A44" s="20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02">
        <v>29446.64780664241</v>
      </c>
      <c r="T44" s="512"/>
      <c r="U44" s="518"/>
    </row>
    <row r="45" spans="1:21" hidden="1">
      <c r="A45" s="20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04">
        <v>256596.91985300829</v>
      </c>
      <c r="T45" s="512"/>
      <c r="U45" s="518"/>
    </row>
    <row r="46" spans="1:21" hidden="1">
      <c r="A46" s="20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06">
        <v>19464.611224220174</v>
      </c>
      <c r="T46" s="512">
        <v>84.9</v>
      </c>
      <c r="U46" s="519">
        <f t="shared" ref="U46:U77" si="0">B46/T46*100</f>
        <v>88436.966040175394</v>
      </c>
    </row>
    <row r="47" spans="1:21" hidden="1">
      <c r="A47" s="20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196">
        <v>21216.187350548844</v>
      </c>
      <c r="T47" s="512">
        <v>84.9</v>
      </c>
      <c r="U47" s="519">
        <f t="shared" si="0"/>
        <v>86534.520488691196</v>
      </c>
    </row>
    <row r="48" spans="1:21" hidden="1">
      <c r="A48" s="20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196">
        <v>32281.872995653568</v>
      </c>
      <c r="T48" s="512">
        <v>84.9</v>
      </c>
      <c r="U48" s="519">
        <f t="shared" si="0"/>
        <v>112352.57610569902</v>
      </c>
    </row>
    <row r="49" spans="1:21" hidden="1">
      <c r="A49" s="20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09">
        <v>23952.45826071145</v>
      </c>
      <c r="T49" s="512">
        <v>84.9</v>
      </c>
      <c r="U49" s="519">
        <f t="shared" si="0"/>
        <v>109735.71375113174</v>
      </c>
    </row>
    <row r="50" spans="1:21" hidden="1">
      <c r="A50" s="20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09">
        <v>22253.537438180825</v>
      </c>
      <c r="T50" s="512">
        <v>84.9</v>
      </c>
      <c r="U50" s="519">
        <f t="shared" si="0"/>
        <v>103372.19571463008</v>
      </c>
    </row>
    <row r="51" spans="1:21" hidden="1">
      <c r="A51" s="21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11">
        <v>22209.0052048535</v>
      </c>
      <c r="T51" s="512">
        <v>84.9</v>
      </c>
      <c r="U51" s="519">
        <f t="shared" si="0"/>
        <v>157955.57480177371</v>
      </c>
    </row>
    <row r="52" spans="1:21" hidden="1">
      <c r="A52" s="21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12">
        <v>28161.265081273814</v>
      </c>
      <c r="T52" s="512">
        <v>84.9</v>
      </c>
      <c r="U52" s="519">
        <f t="shared" si="0"/>
        <v>90509.000201634088</v>
      </c>
    </row>
    <row r="53" spans="1:21" hidden="1">
      <c r="A53" s="21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199">
        <v>24701.459074633578</v>
      </c>
      <c r="T53" s="512">
        <v>84.9</v>
      </c>
      <c r="U53" s="519">
        <f t="shared" si="0"/>
        <v>96057.936547916674</v>
      </c>
    </row>
    <row r="54" spans="1:21" hidden="1">
      <c r="A54" s="21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199">
        <v>21350.953141627768</v>
      </c>
      <c r="T54" s="512">
        <v>84.9</v>
      </c>
      <c r="U54" s="519">
        <f t="shared" si="0"/>
        <v>123678.26297163907</v>
      </c>
    </row>
    <row r="55" spans="1:21" hidden="1">
      <c r="A55" s="21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199">
        <v>27089.848571728056</v>
      </c>
      <c r="T55" s="512">
        <v>84.9</v>
      </c>
      <c r="U55" s="519">
        <f t="shared" si="0"/>
        <v>145885.32397313989</v>
      </c>
    </row>
    <row r="56" spans="1:21" hidden="1">
      <c r="A56" s="21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199">
        <v>35716.353609621292</v>
      </c>
      <c r="T56" s="512">
        <v>84.9</v>
      </c>
      <c r="U56" s="519">
        <f t="shared" si="0"/>
        <v>166874.70173467256</v>
      </c>
    </row>
    <row r="57" spans="1:21" hidden="1">
      <c r="A57" s="21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15">
        <v>57309.037328786741</v>
      </c>
      <c r="T57" s="512">
        <v>84.9</v>
      </c>
      <c r="U57" s="519">
        <f t="shared" si="0"/>
        <v>225224.19642822491</v>
      </c>
    </row>
    <row r="58" spans="1:21" s="100" customFormat="1" hidden="1">
      <c r="A58" s="21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17">
        <v>335706.58928183961</v>
      </c>
      <c r="T58" s="178">
        <v>84.9</v>
      </c>
      <c r="U58" s="520">
        <f t="shared" si="0"/>
        <v>1506616.9687593284</v>
      </c>
    </row>
    <row r="59" spans="1:21" hidden="1">
      <c r="A59" s="21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19">
        <v>22177.078399524835</v>
      </c>
      <c r="T59" s="512">
        <v>94.5</v>
      </c>
      <c r="U59" s="519">
        <f t="shared" si="0"/>
        <v>70430.515131750144</v>
      </c>
    </row>
    <row r="60" spans="1:21" hidden="1">
      <c r="A60" s="21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20">
        <v>16334.533324250247</v>
      </c>
      <c r="T60" s="512">
        <v>94.5</v>
      </c>
      <c r="U60" s="519">
        <f t="shared" si="0"/>
        <v>73836.592715688006</v>
      </c>
    </row>
    <row r="61" spans="1:21" hidden="1">
      <c r="A61" s="21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20">
        <v>20744.409705823022</v>
      </c>
      <c r="T61" s="512">
        <v>94.5</v>
      </c>
      <c r="U61" s="519">
        <f t="shared" si="0"/>
        <v>104987.1595630345</v>
      </c>
    </row>
    <row r="62" spans="1:21" hidden="1">
      <c r="A62" s="21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20">
        <v>32111.197460614163</v>
      </c>
      <c r="T62" s="512">
        <v>94.5</v>
      </c>
      <c r="U62" s="519">
        <f t="shared" si="0"/>
        <v>99816.631311690682</v>
      </c>
    </row>
    <row r="63" spans="1:21" hidden="1">
      <c r="A63" s="21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20">
        <v>37851.335127300677</v>
      </c>
      <c r="T63" s="512">
        <v>94.5</v>
      </c>
      <c r="U63" s="519">
        <f t="shared" si="0"/>
        <v>120522.01702329516</v>
      </c>
    </row>
    <row r="64" spans="1:21" hidden="1">
      <c r="A64" s="21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20">
        <v>36633.101503408623</v>
      </c>
      <c r="T64" s="512">
        <v>94.5</v>
      </c>
      <c r="U64" s="519">
        <f t="shared" si="0"/>
        <v>113718.87199862406</v>
      </c>
    </row>
    <row r="65" spans="1:21" hidden="1">
      <c r="A65" s="21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20">
        <v>23869.266538213371</v>
      </c>
      <c r="T65" s="512">
        <v>94.5</v>
      </c>
      <c r="U65" s="519">
        <f t="shared" si="0"/>
        <v>70747.32042888405</v>
      </c>
    </row>
    <row r="66" spans="1:21" hidden="1">
      <c r="A66" s="21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20">
        <v>19822.517384889885</v>
      </c>
      <c r="T66" s="512">
        <v>94.5</v>
      </c>
      <c r="U66" s="519">
        <f t="shared" si="0"/>
        <v>80660.809484864018</v>
      </c>
    </row>
    <row r="67" spans="1:21" hidden="1">
      <c r="A67" s="21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20">
        <v>25871.921551064625</v>
      </c>
      <c r="T67" s="512">
        <v>94.5</v>
      </c>
      <c r="U67" s="519">
        <f t="shared" si="0"/>
        <v>71634.274377748501</v>
      </c>
    </row>
    <row r="68" spans="1:21" hidden="1">
      <c r="A68" s="21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20">
        <v>25892.271371771683</v>
      </c>
      <c r="T68" s="512">
        <v>94.5</v>
      </c>
      <c r="U68" s="519">
        <f t="shared" si="0"/>
        <v>102880.0825918848</v>
      </c>
    </row>
    <row r="69" spans="1:21" hidden="1">
      <c r="A69" s="21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20">
        <v>16329.616410431345</v>
      </c>
      <c r="T69" s="512">
        <v>94.5</v>
      </c>
      <c r="U69" s="519">
        <f t="shared" si="0"/>
        <v>100622.05118730819</v>
      </c>
    </row>
    <row r="70" spans="1:21" hidden="1">
      <c r="A70" s="21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20">
        <v>64061.346761963068</v>
      </c>
      <c r="T70" s="512">
        <v>94.5</v>
      </c>
      <c r="U70" s="519">
        <f t="shared" si="0"/>
        <v>260885.8988345387</v>
      </c>
    </row>
    <row r="71" spans="1:21" hidden="1">
      <c r="A71" s="22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22">
        <v>341698.59553925553</v>
      </c>
      <c r="T71" s="512">
        <v>94.5</v>
      </c>
      <c r="U71" s="519">
        <f t="shared" si="0"/>
        <v>1270742.2246493108</v>
      </c>
    </row>
    <row r="72" spans="1:21" hidden="1">
      <c r="A72" s="22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24">
        <v>10809.645765765865</v>
      </c>
      <c r="T72" s="512">
        <v>96.1</v>
      </c>
      <c r="U72" s="519">
        <f t="shared" si="0"/>
        <v>64754.607466964408</v>
      </c>
    </row>
    <row r="73" spans="1:21" hidden="1">
      <c r="A73" s="21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20">
        <v>12490.814974180146</v>
      </c>
      <c r="T73" s="512">
        <v>96.1</v>
      </c>
      <c r="U73" s="519">
        <f t="shared" si="0"/>
        <v>64124.616087848553</v>
      </c>
    </row>
    <row r="74" spans="1:21" hidden="1">
      <c r="A74" s="22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26">
        <v>25608.109868093874</v>
      </c>
      <c r="T74" s="512">
        <v>96.1</v>
      </c>
      <c r="U74" s="519">
        <f t="shared" si="0"/>
        <v>88732.249071982238</v>
      </c>
    </row>
    <row r="75" spans="1:21" hidden="1">
      <c r="A75" s="21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20">
        <v>16697.111675266548</v>
      </c>
      <c r="T75" s="512">
        <v>96.1</v>
      </c>
      <c r="U75" s="519">
        <f t="shared" si="0"/>
        <v>91230.795990496888</v>
      </c>
    </row>
    <row r="76" spans="1:21" hidden="1">
      <c r="A76" s="21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20">
        <v>20403.595295156185</v>
      </c>
      <c r="T76" s="512">
        <v>96.1</v>
      </c>
      <c r="U76" s="519">
        <f t="shared" si="0"/>
        <v>85869.017524621479</v>
      </c>
    </row>
    <row r="77" spans="1:21" hidden="1">
      <c r="A77" s="21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20">
        <v>23879.172850772007</v>
      </c>
      <c r="T77" s="512">
        <v>96.1</v>
      </c>
      <c r="U77" s="519">
        <f t="shared" si="0"/>
        <v>133600.68484175816</v>
      </c>
    </row>
    <row r="78" spans="1:21" hidden="1">
      <c r="A78" s="21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20">
        <v>18291.192933817856</v>
      </c>
      <c r="T78" s="512">
        <v>96.1</v>
      </c>
      <c r="U78" s="519">
        <f t="shared" ref="U78:U109" si="1">B78/T78*100</f>
        <v>66594.226092327532</v>
      </c>
    </row>
    <row r="79" spans="1:21" hidden="1">
      <c r="A79" s="21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27">
        <v>14142.587621652543</v>
      </c>
      <c r="T79" s="512">
        <v>96.1</v>
      </c>
      <c r="U79" s="519">
        <f t="shared" si="1"/>
        <v>54758.674767897071</v>
      </c>
    </row>
    <row r="80" spans="1:21" hidden="1">
      <c r="A80" s="21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27">
        <v>18123.193185280597</v>
      </c>
      <c r="T80" s="512">
        <v>96.1</v>
      </c>
      <c r="U80" s="519">
        <f t="shared" si="1"/>
        <v>106708.02032384509</v>
      </c>
    </row>
    <row r="81" spans="1:21" hidden="1">
      <c r="A81" s="21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27">
        <v>17962.48292715356</v>
      </c>
      <c r="T81" s="512">
        <v>96.1</v>
      </c>
      <c r="U81" s="519">
        <f t="shared" si="1"/>
        <v>119073.0646689615</v>
      </c>
    </row>
    <row r="82" spans="1:21" hidden="1">
      <c r="A82" s="21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27">
        <v>46912.372939675712</v>
      </c>
      <c r="T82" s="512">
        <v>96.1</v>
      </c>
      <c r="U82" s="519">
        <f t="shared" si="1"/>
        <v>161758.57475452503</v>
      </c>
    </row>
    <row r="83" spans="1:21" hidden="1">
      <c r="A83" s="22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29">
        <v>29558.987833937477</v>
      </c>
      <c r="T83" s="512">
        <v>96.1</v>
      </c>
      <c r="U83" s="519">
        <f t="shared" si="1"/>
        <v>198114.48347273082</v>
      </c>
    </row>
    <row r="84" spans="1:21" hidden="1">
      <c r="A84" s="22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22">
        <v>254879.2678707524</v>
      </c>
      <c r="T84" s="512">
        <v>96.1</v>
      </c>
      <c r="U84" s="519">
        <f t="shared" si="1"/>
        <v>1235319.0150639587</v>
      </c>
    </row>
    <row r="85" spans="1:21" hidden="1">
      <c r="A85" s="21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27">
        <v>23627.978924921532</v>
      </c>
      <c r="T85" s="512">
        <v>100</v>
      </c>
      <c r="U85" s="519">
        <f t="shared" si="1"/>
        <v>73029.706861312996</v>
      </c>
    </row>
    <row r="86" spans="1:21" hidden="1">
      <c r="A86" s="21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27">
        <v>19447.312588243258</v>
      </c>
      <c r="T86" s="512">
        <v>100</v>
      </c>
      <c r="U86" s="519">
        <f t="shared" si="1"/>
        <v>61542.342426640003</v>
      </c>
    </row>
    <row r="87" spans="1:21" hidden="1">
      <c r="A87" s="21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27">
        <v>18846.83694872347</v>
      </c>
      <c r="T87" s="512">
        <v>100</v>
      </c>
      <c r="U87" s="519">
        <f t="shared" si="1"/>
        <v>73466.037792904099</v>
      </c>
    </row>
    <row r="88" spans="1:21" hidden="1">
      <c r="A88" s="21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27">
        <v>21501.251638589871</v>
      </c>
      <c r="T88" s="512">
        <v>100</v>
      </c>
      <c r="U88" s="519">
        <f t="shared" si="1"/>
        <v>81891.193403823272</v>
      </c>
    </row>
    <row r="89" spans="1:21" hidden="1">
      <c r="A89" s="21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27">
        <v>34836.391019445029</v>
      </c>
      <c r="T89" s="512">
        <v>100</v>
      </c>
      <c r="U89" s="519">
        <f t="shared" si="1"/>
        <v>98594.850234198006</v>
      </c>
    </row>
    <row r="90" spans="1:21" hidden="1">
      <c r="A90" s="21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27">
        <v>37491.570947682951</v>
      </c>
      <c r="T90" s="512">
        <v>100</v>
      </c>
      <c r="U90" s="519">
        <f t="shared" si="1"/>
        <v>118248.95332047481</v>
      </c>
    </row>
    <row r="91" spans="1:21" hidden="1">
      <c r="A91" s="21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20">
        <v>20448.877686262396</v>
      </c>
      <c r="T91" s="512">
        <v>100</v>
      </c>
      <c r="U91" s="519">
        <f t="shared" si="1"/>
        <v>86850.807702693332</v>
      </c>
    </row>
    <row r="92" spans="1:21" hidden="1">
      <c r="A92" s="21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27">
        <v>18727.72415619086</v>
      </c>
      <c r="T92" s="512">
        <v>100</v>
      </c>
      <c r="U92" s="519">
        <f t="shared" si="1"/>
        <v>48942.178610940784</v>
      </c>
    </row>
    <row r="93" spans="1:21" hidden="1">
      <c r="A93" s="21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27">
        <v>19658.789786091758</v>
      </c>
      <c r="T93" s="512">
        <v>100</v>
      </c>
      <c r="U93" s="519">
        <f t="shared" si="1"/>
        <v>85486.902151162052</v>
      </c>
    </row>
    <row r="94" spans="1:21" hidden="1">
      <c r="A94" s="21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15">
        <v>24939.72558905523</v>
      </c>
      <c r="T94" s="512">
        <v>100</v>
      </c>
      <c r="U94" s="519">
        <f t="shared" si="1"/>
        <v>55998.45100856114</v>
      </c>
    </row>
    <row r="95" spans="1:21" hidden="1">
      <c r="A95" s="23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31">
        <v>29991.101639385204</v>
      </c>
      <c r="T95" s="512">
        <v>100</v>
      </c>
      <c r="U95" s="519">
        <f t="shared" si="1"/>
        <v>88395.96790248758</v>
      </c>
    </row>
    <row r="96" spans="1:21" hidden="1">
      <c r="A96" s="21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15">
        <v>32835.045774475213</v>
      </c>
      <c r="T96" s="512">
        <v>100</v>
      </c>
      <c r="U96" s="519">
        <f t="shared" si="1"/>
        <v>159851.10658001815</v>
      </c>
    </row>
    <row r="97" spans="1:21" hidden="1">
      <c r="A97" s="22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32">
        <v>302352.60669906676</v>
      </c>
      <c r="T97" s="512">
        <v>100</v>
      </c>
      <c r="U97" s="521">
        <f t="shared" si="1"/>
        <v>1032298.4979952165</v>
      </c>
    </row>
    <row r="98" spans="1:21" hidden="1">
      <c r="A98" s="23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34">
        <v>16290.821830949415</v>
      </c>
      <c r="T98" s="512">
        <v>106.2</v>
      </c>
      <c r="U98" s="519">
        <f t="shared" si="1"/>
        <v>54383.887025133467</v>
      </c>
    </row>
    <row r="99" spans="1:21" hidden="1">
      <c r="A99" s="21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35">
        <v>16046.076056952134</v>
      </c>
      <c r="T99" s="512">
        <v>106.2</v>
      </c>
      <c r="U99" s="519">
        <f t="shared" si="1"/>
        <v>47980.486075300643</v>
      </c>
    </row>
    <row r="100" spans="1:21" hidden="1">
      <c r="A100" s="21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35">
        <v>31753</v>
      </c>
      <c r="T100" s="512">
        <v>106.2</v>
      </c>
      <c r="U100" s="519">
        <f t="shared" si="1"/>
        <v>84656.308851224108</v>
      </c>
    </row>
    <row r="101" spans="1:21" hidden="1">
      <c r="A101" s="23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35">
        <v>28361.007020280598</v>
      </c>
      <c r="T101" s="512">
        <v>106.2</v>
      </c>
      <c r="U101" s="519">
        <f t="shared" si="1"/>
        <v>81440.763508339442</v>
      </c>
    </row>
    <row r="102" spans="1:21" hidden="1">
      <c r="A102" s="23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35">
        <v>38886.6</v>
      </c>
      <c r="T102" s="512">
        <v>106.2</v>
      </c>
      <c r="U102" s="519">
        <f t="shared" si="1"/>
        <v>79721.996233521641</v>
      </c>
    </row>
    <row r="103" spans="1:21" hidden="1">
      <c r="A103" s="23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35">
        <v>41549.230000000003</v>
      </c>
      <c r="T103" s="512">
        <v>106.2</v>
      </c>
      <c r="U103" s="519">
        <f t="shared" si="1"/>
        <v>122316.70433145009</v>
      </c>
    </row>
    <row r="104" spans="1:21" hidden="1">
      <c r="A104" s="23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35">
        <v>19234.810000000001</v>
      </c>
      <c r="T104" s="512">
        <v>106.2</v>
      </c>
      <c r="U104" s="519">
        <f t="shared" si="1"/>
        <v>59830.433145009411</v>
      </c>
    </row>
    <row r="105" spans="1:21" hidden="1">
      <c r="A105" s="23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35">
        <v>25777</v>
      </c>
      <c r="T105" s="512">
        <v>106.2</v>
      </c>
      <c r="U105" s="519">
        <f t="shared" si="1"/>
        <v>80498.352165725039</v>
      </c>
    </row>
    <row r="106" spans="1:21" hidden="1">
      <c r="A106" s="23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39">
        <v>25974.82</v>
      </c>
      <c r="T106" s="512">
        <v>106.2</v>
      </c>
      <c r="U106" s="519">
        <f t="shared" si="1"/>
        <v>81736.826741996236</v>
      </c>
    </row>
    <row r="107" spans="1:21" hidden="1">
      <c r="A107" s="24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39">
        <v>20762.3</v>
      </c>
      <c r="T107" s="512">
        <v>106.2</v>
      </c>
      <c r="U107" s="519">
        <f t="shared" si="1"/>
        <v>76230.932203389835</v>
      </c>
    </row>
    <row r="108" spans="1:21" hidden="1">
      <c r="A108" s="24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42">
        <v>35780.129914045225</v>
      </c>
      <c r="T108" s="512">
        <v>106.2</v>
      </c>
      <c r="U108" s="519">
        <f t="shared" si="1"/>
        <v>99197.92746052549</v>
      </c>
    </row>
    <row r="109" spans="1:21" hidden="1">
      <c r="A109" s="24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44">
        <v>31442.923562845186</v>
      </c>
      <c r="T109" s="512">
        <v>106.2</v>
      </c>
      <c r="U109" s="519">
        <f t="shared" si="1"/>
        <v>174387.37086756842</v>
      </c>
    </row>
    <row r="110" spans="1:21" hidden="1">
      <c r="A110" s="21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45">
        <f>SUM(S98:S109)</f>
        <v>331858.71838507254</v>
      </c>
      <c r="T110" s="512">
        <v>106.2</v>
      </c>
      <c r="U110" s="522">
        <f t="shared" ref="U110:U141" si="3">B110/T110*100</f>
        <v>1042381.9886091838</v>
      </c>
    </row>
    <row r="111" spans="1:21" hidden="1">
      <c r="A111" s="24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46">
        <v>17309.451707274009</v>
      </c>
      <c r="T111" s="512">
        <v>108.4</v>
      </c>
      <c r="U111" s="519">
        <f t="shared" si="3"/>
        <v>73017.799372863577</v>
      </c>
    </row>
    <row r="112" spans="1:21" hidden="1">
      <c r="A112" s="24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48">
        <v>21495</v>
      </c>
      <c r="T112" s="512">
        <v>108.4</v>
      </c>
      <c r="U112" s="519">
        <f t="shared" si="3"/>
        <v>84782.287822878221</v>
      </c>
    </row>
    <row r="113" spans="1:21" hidden="1">
      <c r="A113" s="24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48">
        <v>32561</v>
      </c>
      <c r="T113" s="512">
        <v>108.4</v>
      </c>
      <c r="U113" s="519">
        <f t="shared" si="3"/>
        <v>76996.309963099629</v>
      </c>
    </row>
    <row r="114" spans="1:21" hidden="1">
      <c r="A114" s="24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48">
        <v>20950.774775619382</v>
      </c>
      <c r="T114" s="512">
        <v>108.4</v>
      </c>
      <c r="U114" s="519">
        <f t="shared" si="3"/>
        <v>71137.500420099313</v>
      </c>
    </row>
    <row r="115" spans="1:21" hidden="1">
      <c r="A115" s="24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48">
        <v>37144</v>
      </c>
      <c r="T115" s="512">
        <v>108.4</v>
      </c>
      <c r="U115" s="519">
        <f t="shared" si="3"/>
        <v>78589.483394833936</v>
      </c>
    </row>
    <row r="116" spans="1:21" hidden="1">
      <c r="A116" s="24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48">
        <v>31084</v>
      </c>
      <c r="T116" s="512">
        <v>108.4</v>
      </c>
      <c r="U116" s="519">
        <f t="shared" si="3"/>
        <v>121154.05904059039</v>
      </c>
    </row>
    <row r="117" spans="1:21" hidden="1">
      <c r="A117" s="24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48">
        <v>26966</v>
      </c>
      <c r="T117" s="512">
        <v>108.4</v>
      </c>
      <c r="U117" s="519">
        <f t="shared" si="3"/>
        <v>69518.450184501839</v>
      </c>
    </row>
    <row r="118" spans="1:21" hidden="1">
      <c r="A118" s="25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48">
        <v>16029</v>
      </c>
      <c r="T118" s="512">
        <v>108.4</v>
      </c>
      <c r="U118" s="519">
        <f t="shared" si="3"/>
        <v>56147.601476014759</v>
      </c>
    </row>
    <row r="119" spans="1:21" hidden="1">
      <c r="A119" s="25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48">
        <f t="shared" si="4"/>
        <v>21153</v>
      </c>
      <c r="T119" s="512">
        <v>108.4</v>
      </c>
      <c r="U119" s="519">
        <f t="shared" si="3"/>
        <v>66986.162361623603</v>
      </c>
    </row>
    <row r="120" spans="1:21" hidden="1">
      <c r="A120" s="25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48">
        <f t="shared" si="4"/>
        <v>24998.990321421203</v>
      </c>
      <c r="T120" s="512">
        <v>108.4</v>
      </c>
      <c r="U120" s="519">
        <f t="shared" si="3"/>
        <v>60427.419615105842</v>
      </c>
    </row>
    <row r="121" spans="1:21" hidden="1">
      <c r="A121" s="25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52">
        <f t="shared" si="4"/>
        <v>29356.596714272251</v>
      </c>
      <c r="T121" s="512">
        <v>108.4</v>
      </c>
      <c r="U121" s="519">
        <f t="shared" si="3"/>
        <v>77923.710373729817</v>
      </c>
    </row>
    <row r="122" spans="1:21" hidden="1">
      <c r="A122" s="25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52">
        <v>36229</v>
      </c>
      <c r="T122" s="512">
        <v>108.4</v>
      </c>
      <c r="U122" s="519">
        <f t="shared" si="3"/>
        <v>99722.324723247235</v>
      </c>
    </row>
    <row r="123" spans="1:21" s="100" customFormat="1" hidden="1">
      <c r="A123" s="25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54">
        <f t="shared" si="5"/>
        <v>315276.81351858686</v>
      </c>
      <c r="T123" s="523">
        <v>108.4</v>
      </c>
      <c r="U123" s="524">
        <f t="shared" si="3"/>
        <v>936403.10874858825</v>
      </c>
    </row>
    <row r="124" spans="1:21" hidden="1">
      <c r="A124" s="25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52">
        <v>15070</v>
      </c>
      <c r="T124" s="512">
        <v>108.5</v>
      </c>
      <c r="U124" s="519">
        <f t="shared" si="3"/>
        <v>40349.308755760372</v>
      </c>
    </row>
    <row r="125" spans="1:21" hidden="1">
      <c r="A125" s="25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52">
        <v>22292</v>
      </c>
      <c r="T125" s="512">
        <v>108.5</v>
      </c>
      <c r="U125" s="519">
        <f t="shared" si="3"/>
        <v>51704.147465437789</v>
      </c>
    </row>
    <row r="126" spans="1:21" hidden="1">
      <c r="A126" s="25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52">
        <v>28791</v>
      </c>
      <c r="T126" s="512">
        <v>108.5</v>
      </c>
      <c r="U126" s="519">
        <f t="shared" si="3"/>
        <v>60157.603686635943</v>
      </c>
    </row>
    <row r="127" spans="1:21" hidden="1">
      <c r="A127" s="25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52">
        <v>19600</v>
      </c>
      <c r="T127" s="512">
        <v>108.5</v>
      </c>
      <c r="U127" s="519">
        <f t="shared" si="3"/>
        <v>58942.857142857145</v>
      </c>
    </row>
    <row r="128" spans="1:21" hidden="1">
      <c r="A128" s="25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52">
        <v>25946</v>
      </c>
      <c r="T128" s="512">
        <v>108.5</v>
      </c>
      <c r="U128" s="519">
        <f t="shared" si="3"/>
        <v>68320.737327188937</v>
      </c>
    </row>
    <row r="129" spans="1:24" hidden="1">
      <c r="A129" s="25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57">
        <v>30151</v>
      </c>
      <c r="T129" s="512">
        <v>108.5</v>
      </c>
      <c r="U129" s="519">
        <f t="shared" si="3"/>
        <v>81367.741935483864</v>
      </c>
    </row>
    <row r="130" spans="1:24" hidden="1">
      <c r="A130" s="25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57">
        <v>23061</v>
      </c>
      <c r="T130" s="512">
        <v>108.5</v>
      </c>
      <c r="U130" s="519">
        <f t="shared" si="3"/>
        <v>62130.875576036866</v>
      </c>
    </row>
    <row r="131" spans="1:24" hidden="1">
      <c r="A131" s="25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59">
        <v>25401</v>
      </c>
      <c r="T131" s="512">
        <v>108.5</v>
      </c>
      <c r="U131" s="519">
        <f t="shared" si="3"/>
        <v>55003.686635944701</v>
      </c>
    </row>
    <row r="132" spans="1:24" hidden="1">
      <c r="A132" s="25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57">
        <v>25685</v>
      </c>
      <c r="T132" s="512">
        <v>108.5</v>
      </c>
      <c r="U132" s="519">
        <f t="shared" si="3"/>
        <v>66866.359447004608</v>
      </c>
    </row>
    <row r="133" spans="1:24" s="101" customFormat="1" hidden="1">
      <c r="A133" s="25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59">
        <v>24222</v>
      </c>
      <c r="T133" s="512">
        <v>108.5</v>
      </c>
      <c r="U133" s="519">
        <f t="shared" si="3"/>
        <v>87482.949308755764</v>
      </c>
    </row>
    <row r="134" spans="1:24" s="101" customFormat="1" hidden="1">
      <c r="A134" s="25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59">
        <v>27446</v>
      </c>
      <c r="T134" s="512">
        <v>108.5</v>
      </c>
      <c r="U134" s="519">
        <f t="shared" si="3"/>
        <v>76929.953917050691</v>
      </c>
    </row>
    <row r="135" spans="1:24" hidden="1">
      <c r="A135" s="25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57">
        <v>53453</v>
      </c>
      <c r="T135" s="512">
        <v>108.5</v>
      </c>
      <c r="U135" s="519">
        <f t="shared" si="3"/>
        <v>132282.02764976959</v>
      </c>
      <c r="X135" s="89"/>
    </row>
    <row r="136" spans="1:24" hidden="1">
      <c r="A136" s="25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54">
        <f t="shared" si="6"/>
        <v>321118</v>
      </c>
      <c r="T136" s="512">
        <v>108.5</v>
      </c>
      <c r="U136" s="524">
        <f t="shared" si="3"/>
        <v>841538.24884792627</v>
      </c>
    </row>
    <row r="137" spans="1:24" hidden="1">
      <c r="A137" s="25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57">
        <v>14755</v>
      </c>
      <c r="T137" s="514">
        <v>110.1</v>
      </c>
      <c r="U137" s="519">
        <f t="shared" si="3"/>
        <v>63058.128973660314</v>
      </c>
    </row>
    <row r="138" spans="1:24" hidden="1">
      <c r="A138" s="25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57">
        <v>24391</v>
      </c>
      <c r="T138" s="514">
        <v>110.1</v>
      </c>
      <c r="U138" s="519">
        <f t="shared" si="3"/>
        <v>70619.43687556767</v>
      </c>
    </row>
    <row r="139" spans="1:24" hidden="1">
      <c r="A139" s="25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57">
        <v>27920</v>
      </c>
      <c r="T139" s="514">
        <v>110.1</v>
      </c>
      <c r="U139" s="519">
        <f t="shared" si="3"/>
        <v>69449.591280653956</v>
      </c>
    </row>
    <row r="140" spans="1:24" hidden="1">
      <c r="A140" s="25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57">
        <v>22310</v>
      </c>
      <c r="T140" s="514">
        <v>110.1</v>
      </c>
      <c r="U140" s="519">
        <f t="shared" si="3"/>
        <v>82788.374205267944</v>
      </c>
    </row>
    <row r="141" spans="1:24" hidden="1">
      <c r="A141" s="25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57">
        <v>31943</v>
      </c>
      <c r="T141" s="514">
        <v>110.1</v>
      </c>
      <c r="U141" s="519">
        <f t="shared" si="3"/>
        <v>72074.477747502271</v>
      </c>
    </row>
    <row r="142" spans="1:24" hidden="1">
      <c r="A142" s="25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57">
        <v>33164</v>
      </c>
      <c r="T142" s="514">
        <v>110.1</v>
      </c>
      <c r="U142" s="519">
        <f t="shared" ref="U142:U162" si="7">B142/T142*100</f>
        <v>93009.990917347881</v>
      </c>
    </row>
    <row r="143" spans="1:24" hidden="1">
      <c r="A143" s="25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57">
        <v>34234</v>
      </c>
      <c r="T143" s="514">
        <v>110.1</v>
      </c>
      <c r="U143" s="519">
        <f t="shared" si="7"/>
        <v>74327.883742052683</v>
      </c>
    </row>
    <row r="144" spans="1:24" hidden="1">
      <c r="A144" s="25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57">
        <v>25651</v>
      </c>
      <c r="T144" s="514">
        <v>110.1</v>
      </c>
      <c r="U144" s="519">
        <f t="shared" si="7"/>
        <v>85740.236148955504</v>
      </c>
    </row>
    <row r="145" spans="1:24" hidden="1">
      <c r="A145" s="25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57">
        <v>29975</v>
      </c>
      <c r="T145" s="514">
        <v>110.1</v>
      </c>
      <c r="U145" s="519">
        <f t="shared" si="7"/>
        <v>87015.440508628526</v>
      </c>
    </row>
    <row r="146" spans="1:24" s="101" customFormat="1" hidden="1">
      <c r="A146" s="25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59">
        <v>25357</v>
      </c>
      <c r="T146" s="514">
        <v>110.1</v>
      </c>
      <c r="U146" s="519">
        <f t="shared" si="7"/>
        <v>80985.467756584927</v>
      </c>
    </row>
    <row r="147" spans="1:24" s="101" customFormat="1" hidden="1">
      <c r="A147" s="25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59">
        <v>30775</v>
      </c>
      <c r="T147" s="514">
        <v>110.1</v>
      </c>
      <c r="U147" s="519">
        <f t="shared" si="7"/>
        <v>66726.61217075387</v>
      </c>
    </row>
    <row r="148" spans="1:24" hidden="1">
      <c r="A148" s="25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57">
        <v>36029</v>
      </c>
      <c r="T148" s="514">
        <v>110.1</v>
      </c>
      <c r="U148" s="519">
        <f t="shared" si="7"/>
        <v>130284.28701180746</v>
      </c>
      <c r="X148" s="89"/>
    </row>
    <row r="149" spans="1:24" hidden="1">
      <c r="A149" s="25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54">
        <f t="shared" si="8"/>
        <v>336504</v>
      </c>
      <c r="T149" s="514">
        <v>110.1</v>
      </c>
      <c r="U149" s="524">
        <f t="shared" si="7"/>
        <v>976079.92733878293</v>
      </c>
    </row>
    <row r="150" spans="1:24" ht="18" hidden="1" customHeight="1">
      <c r="A150" s="26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61">
        <v>26621</v>
      </c>
      <c r="T150" s="513">
        <v>110</v>
      </c>
      <c r="U150" s="519">
        <f t="shared" si="7"/>
        <v>83744.545454545456</v>
      </c>
    </row>
    <row r="151" spans="1:24" ht="18" hidden="1" customHeight="1">
      <c r="A151" s="26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61">
        <v>21121</v>
      </c>
      <c r="T151" s="513">
        <v>110</v>
      </c>
      <c r="U151" s="519">
        <f t="shared" si="7"/>
        <v>73496.363636363647</v>
      </c>
    </row>
    <row r="152" spans="1:24" ht="18" hidden="1" customHeight="1">
      <c r="A152" s="26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63">
        <v>27857</v>
      </c>
      <c r="T152" s="513">
        <v>110</v>
      </c>
      <c r="U152" s="519">
        <f t="shared" si="7"/>
        <v>130928.18181818181</v>
      </c>
    </row>
    <row r="153" spans="1:24" ht="18" hidden="1" customHeight="1">
      <c r="A153" s="26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63">
        <v>33882</v>
      </c>
      <c r="T153" s="513">
        <v>108.6</v>
      </c>
      <c r="U153" s="519">
        <f t="shared" si="7"/>
        <v>99912.352235723534</v>
      </c>
    </row>
    <row r="154" spans="1:24" ht="18" hidden="1" customHeight="1">
      <c r="A154" s="26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64">
        <v>59330</v>
      </c>
      <c r="T154" s="513">
        <v>108.6</v>
      </c>
      <c r="U154" s="519">
        <f t="shared" si="7"/>
        <v>142685.08287292818</v>
      </c>
    </row>
    <row r="155" spans="1:24" s="140" customFormat="1" ht="18" hidden="1" customHeight="1">
      <c r="A155" s="262" t="s">
        <v>160</v>
      </c>
      <c r="B155" s="139">
        <v>158650</v>
      </c>
      <c r="C155" s="139">
        <v>55954</v>
      </c>
      <c r="D155" s="139">
        <v>46704</v>
      </c>
      <c r="E155" s="139">
        <v>680</v>
      </c>
      <c r="F155" s="139">
        <v>9251</v>
      </c>
      <c r="G155" s="139">
        <v>1590</v>
      </c>
      <c r="H155" s="139">
        <v>7661</v>
      </c>
      <c r="I155" s="139">
        <v>102696</v>
      </c>
      <c r="J155" s="139">
        <v>11783</v>
      </c>
      <c r="K155" s="139">
        <v>6058</v>
      </c>
      <c r="L155" s="139">
        <v>90912</v>
      </c>
      <c r="M155" s="139">
        <v>55019</v>
      </c>
      <c r="N155" s="139">
        <v>35893</v>
      </c>
      <c r="O155" s="139">
        <v>58487</v>
      </c>
      <c r="P155" s="139">
        <v>6738</v>
      </c>
      <c r="Q155" s="139">
        <v>100163</v>
      </c>
      <c r="R155" s="139">
        <v>56609</v>
      </c>
      <c r="S155" s="265">
        <v>43554</v>
      </c>
      <c r="T155" s="525">
        <v>108.6</v>
      </c>
      <c r="U155" s="526">
        <f t="shared" si="7"/>
        <v>146086.5561694291</v>
      </c>
    </row>
    <row r="156" spans="1:24" s="142" customFormat="1" ht="18" hidden="1" customHeight="1">
      <c r="A156" s="266" t="s">
        <v>163</v>
      </c>
      <c r="B156" s="141">
        <v>103387.79528973253</v>
      </c>
      <c r="C156" s="141">
        <v>25940.240000000002</v>
      </c>
      <c r="D156" s="141">
        <v>15778.12</v>
      </c>
      <c r="E156" s="141">
        <v>357.02</v>
      </c>
      <c r="F156" s="141">
        <v>10162.120000000001</v>
      </c>
      <c r="G156" s="141">
        <v>4191.2</v>
      </c>
      <c r="H156" s="141">
        <v>5970.92</v>
      </c>
      <c r="I156" s="141">
        <v>77447.55528973254</v>
      </c>
      <c r="J156" s="141">
        <v>3849.6755890755535</v>
      </c>
      <c r="K156" s="141">
        <v>2667.76</v>
      </c>
      <c r="L156" s="141">
        <v>73597.879700656995</v>
      </c>
      <c r="M156" s="141">
        <v>48000.741787599669</v>
      </c>
      <c r="N156" s="141">
        <v>25597.137913057319</v>
      </c>
      <c r="O156" s="141">
        <v>19627.795589075555</v>
      </c>
      <c r="P156" s="141">
        <v>3024.78</v>
      </c>
      <c r="Q156" s="141">
        <v>83759.999700656976</v>
      </c>
      <c r="R156" s="141">
        <v>52191.941787599673</v>
      </c>
      <c r="S156" s="267">
        <v>31568.057913057321</v>
      </c>
      <c r="T156" s="525">
        <v>111.2</v>
      </c>
      <c r="U156" s="526">
        <f t="shared" si="7"/>
        <v>92974.63605191774</v>
      </c>
    </row>
    <row r="157" spans="1:24" s="144" customFormat="1" ht="18" hidden="1" customHeight="1">
      <c r="A157" s="266" t="s">
        <v>164</v>
      </c>
      <c r="B157" s="143">
        <v>97783</v>
      </c>
      <c r="C157" s="143">
        <v>25315</v>
      </c>
      <c r="D157" s="143">
        <v>9505</v>
      </c>
      <c r="E157" s="143">
        <v>205</v>
      </c>
      <c r="F157" s="143">
        <v>15810</v>
      </c>
      <c r="G157" s="143">
        <v>11022</v>
      </c>
      <c r="H157" s="143">
        <v>4787</v>
      </c>
      <c r="I157" s="143">
        <v>72468</v>
      </c>
      <c r="J157" s="143">
        <v>6665</v>
      </c>
      <c r="K157" s="143">
        <v>1837</v>
      </c>
      <c r="L157" s="143">
        <v>65803</v>
      </c>
      <c r="M157" s="143">
        <v>43878</v>
      </c>
      <c r="N157" s="143">
        <v>21926</v>
      </c>
      <c r="O157" s="143">
        <v>16170</v>
      </c>
      <c r="P157" s="143">
        <v>2043</v>
      </c>
      <c r="Q157" s="143">
        <v>81613</v>
      </c>
      <c r="R157" s="143">
        <v>54900</v>
      </c>
      <c r="S157" s="268">
        <v>26713</v>
      </c>
      <c r="T157" s="525">
        <v>111.2</v>
      </c>
      <c r="U157" s="526">
        <f t="shared" si="7"/>
        <v>87934.352517985608</v>
      </c>
    </row>
    <row r="158" spans="1:24" s="144" customFormat="1" ht="18" hidden="1" customHeight="1">
      <c r="A158" s="266" t="s">
        <v>165</v>
      </c>
      <c r="B158" s="145">
        <v>204073.735782295</v>
      </c>
      <c r="C158" s="145">
        <v>19194.32</v>
      </c>
      <c r="D158" s="145">
        <v>13913.42</v>
      </c>
      <c r="E158" s="145">
        <v>605.86</v>
      </c>
      <c r="F158" s="145">
        <v>5280.9</v>
      </c>
      <c r="G158" s="145">
        <v>817.5</v>
      </c>
      <c r="H158" s="145">
        <v>4463.3999999999996</v>
      </c>
      <c r="I158" s="145">
        <v>184879.41578229493</v>
      </c>
      <c r="J158" s="145">
        <v>47522.600996772424</v>
      </c>
      <c r="K158" s="145">
        <v>38676.213526305888</v>
      </c>
      <c r="L158" s="145">
        <v>137356.81478552253</v>
      </c>
      <c r="M158" s="145">
        <v>84651.826343210822</v>
      </c>
      <c r="N158" s="145">
        <v>52704.988442311704</v>
      </c>
      <c r="O158" s="145">
        <v>61436.020996772422</v>
      </c>
      <c r="P158" s="145">
        <v>39282.073526305889</v>
      </c>
      <c r="Q158" s="145">
        <v>142637.71478552252</v>
      </c>
      <c r="R158" s="145">
        <v>85469.326343210822</v>
      </c>
      <c r="S158" s="269">
        <v>57168.388442311705</v>
      </c>
      <c r="T158" s="527">
        <v>111.2</v>
      </c>
      <c r="U158" s="526">
        <f t="shared" si="7"/>
        <v>183519.54656681206</v>
      </c>
    </row>
    <row r="159" spans="1:24" s="142" customFormat="1" ht="18" hidden="1" customHeight="1">
      <c r="A159" s="266" t="s">
        <v>166</v>
      </c>
      <c r="B159" s="145">
        <v>119967</v>
      </c>
      <c r="C159" s="145">
        <v>27953</v>
      </c>
      <c r="D159" s="145">
        <v>18362</v>
      </c>
      <c r="E159" s="145">
        <v>3467</v>
      </c>
      <c r="F159" s="145">
        <v>9592</v>
      </c>
      <c r="G159" s="145">
        <v>2260</v>
      </c>
      <c r="H159" s="145">
        <v>7332</v>
      </c>
      <c r="I159" s="145">
        <v>92014</v>
      </c>
      <c r="J159" s="145">
        <v>6292</v>
      </c>
      <c r="K159" s="145">
        <v>1451</v>
      </c>
      <c r="L159" s="145">
        <v>85722</v>
      </c>
      <c r="M159" s="145">
        <v>63063</v>
      </c>
      <c r="N159" s="145">
        <v>22659</v>
      </c>
      <c r="O159" s="145">
        <v>24653</v>
      </c>
      <c r="P159" s="145">
        <v>4919</v>
      </c>
      <c r="Q159" s="145">
        <v>95314</v>
      </c>
      <c r="R159" s="145">
        <v>65323</v>
      </c>
      <c r="S159" s="269">
        <v>29990</v>
      </c>
      <c r="T159" s="527"/>
      <c r="U159" s="526" t="e">
        <f t="shared" si="7"/>
        <v>#DIV/0!</v>
      </c>
    </row>
    <row r="160" spans="1:24" s="142" customFormat="1" ht="18" hidden="1" customHeight="1">
      <c r="A160" s="270" t="s">
        <v>167</v>
      </c>
      <c r="B160" s="146">
        <v>152871.87538101626</v>
      </c>
      <c r="C160" s="146">
        <v>44040.480000000003</v>
      </c>
      <c r="D160" s="146">
        <v>30603.279999999999</v>
      </c>
      <c r="E160" s="146">
        <v>971.49</v>
      </c>
      <c r="F160" s="146">
        <v>13437.2</v>
      </c>
      <c r="G160" s="146">
        <v>6851</v>
      </c>
      <c r="H160" s="146">
        <v>6586</v>
      </c>
      <c r="I160" s="146">
        <v>108831.39538101625</v>
      </c>
      <c r="J160" s="146">
        <v>14022.121081180474</v>
      </c>
      <c r="K160" s="146">
        <v>2742.28</v>
      </c>
      <c r="L160" s="146">
        <v>94809.274299835772</v>
      </c>
      <c r="M160" s="146">
        <v>61476.546817519302</v>
      </c>
      <c r="N160" s="146">
        <v>33332.727482316477</v>
      </c>
      <c r="O160" s="146">
        <v>44625.401081180476</v>
      </c>
      <c r="P160" s="146">
        <v>3713.77</v>
      </c>
      <c r="Q160" s="146">
        <v>108246.47429983577</v>
      </c>
      <c r="R160" s="146">
        <v>68328</v>
      </c>
      <c r="S160" s="271">
        <v>39919</v>
      </c>
      <c r="T160" s="527"/>
      <c r="U160" s="528" t="e">
        <f t="shared" si="7"/>
        <v>#DIV/0!</v>
      </c>
      <c r="X160" s="147"/>
    </row>
    <row r="161" spans="1:24" s="144" customFormat="1" ht="18" hidden="1" customHeight="1">
      <c r="A161" s="266" t="s">
        <v>169</v>
      </c>
      <c r="B161" s="145">
        <v>162655.79666666666</v>
      </c>
      <c r="C161" s="163">
        <v>70415.899999999994</v>
      </c>
      <c r="D161" s="163">
        <v>40728.94</v>
      </c>
      <c r="E161" s="163">
        <v>1824.28</v>
      </c>
      <c r="F161" s="163">
        <v>29686.959999999999</v>
      </c>
      <c r="G161" s="163">
        <v>13831.09</v>
      </c>
      <c r="H161" s="163">
        <v>15855.87</v>
      </c>
      <c r="I161" s="163">
        <v>92239.896666666667</v>
      </c>
      <c r="J161" s="163">
        <v>27609.826666666664</v>
      </c>
      <c r="K161" s="163">
        <v>225.79</v>
      </c>
      <c r="L161" s="163">
        <v>64630.07</v>
      </c>
      <c r="M161" s="163">
        <v>30106.016666666666</v>
      </c>
      <c r="N161" s="163">
        <v>34524.053333333337</v>
      </c>
      <c r="O161" s="145">
        <v>68338.766666666663</v>
      </c>
      <c r="P161" s="145">
        <v>2050.0700000000002</v>
      </c>
      <c r="Q161" s="145">
        <v>94317.03</v>
      </c>
      <c r="R161" s="145">
        <v>43937.106666666667</v>
      </c>
      <c r="S161" s="269">
        <v>50379.92333333334</v>
      </c>
      <c r="T161" s="527"/>
      <c r="U161" s="529" t="e">
        <f t="shared" si="7"/>
        <v>#DIV/0!</v>
      </c>
      <c r="X161" s="155"/>
    </row>
    <row r="162" spans="1:24" s="149" customFormat="1" ht="18" hidden="1" customHeight="1">
      <c r="A162" s="253" t="s">
        <v>173</v>
      </c>
      <c r="B162" s="148">
        <f t="shared" ref="B162:S162" si="9">SUM(B150:B161)</f>
        <v>1579836.0176477062</v>
      </c>
      <c r="C162" s="148">
        <f t="shared" si="9"/>
        <v>447328.93999999994</v>
      </c>
      <c r="D162" s="148">
        <f t="shared" si="9"/>
        <v>306618.76</v>
      </c>
      <c r="E162" s="148">
        <f t="shared" si="9"/>
        <v>13759.650000000001</v>
      </c>
      <c r="F162" s="148">
        <f t="shared" si="9"/>
        <v>140711.18</v>
      </c>
      <c r="G162" s="148">
        <f t="shared" si="9"/>
        <v>51613.789999999994</v>
      </c>
      <c r="H162" s="148">
        <f t="shared" si="9"/>
        <v>89095.19</v>
      </c>
      <c r="I162" s="148">
        <f t="shared" si="9"/>
        <v>1132507.2631197104</v>
      </c>
      <c r="J162" s="148">
        <f t="shared" si="9"/>
        <v>148285.22433369514</v>
      </c>
      <c r="K162" s="148">
        <f t="shared" si="9"/>
        <v>69984.04352630589</v>
      </c>
      <c r="L162" s="148">
        <f t="shared" si="9"/>
        <v>984221.03878601524</v>
      </c>
      <c r="M162" s="148">
        <f t="shared" si="9"/>
        <v>625215.13161499659</v>
      </c>
      <c r="N162" s="148">
        <f t="shared" si="9"/>
        <v>359006.90717101883</v>
      </c>
      <c r="O162" s="148">
        <f t="shared" si="9"/>
        <v>454903.98433369515</v>
      </c>
      <c r="P162" s="148">
        <f t="shared" si="9"/>
        <v>83744.693526305899</v>
      </c>
      <c r="Q162" s="148">
        <f t="shared" si="9"/>
        <v>1124931.2187860152</v>
      </c>
      <c r="R162" s="148">
        <f t="shared" si="9"/>
        <v>676829.37479747715</v>
      </c>
      <c r="S162" s="272">
        <f t="shared" si="9"/>
        <v>448103.3696887024</v>
      </c>
      <c r="T162" s="525">
        <v>110.16800000000001</v>
      </c>
      <c r="U162" s="530">
        <f t="shared" si="7"/>
        <v>1434024.415118461</v>
      </c>
      <c r="X162" s="150"/>
    </row>
    <row r="163" spans="1:24" s="137" customFormat="1" ht="18" hidden="1" customHeight="1">
      <c r="A163" s="266" t="s">
        <v>175</v>
      </c>
      <c r="B163" s="145">
        <v>78814.60647506715</v>
      </c>
      <c r="C163" s="151">
        <v>29437.54</v>
      </c>
      <c r="D163" s="151">
        <v>19304.73</v>
      </c>
      <c r="E163" s="151">
        <v>3106.93</v>
      </c>
      <c r="F163" s="151">
        <v>10132.81</v>
      </c>
      <c r="G163" s="151">
        <v>4609.59</v>
      </c>
      <c r="H163" s="151">
        <v>5523.22</v>
      </c>
      <c r="I163" s="151">
        <v>49377.066475067157</v>
      </c>
      <c r="J163" s="151">
        <v>4781.047842709002</v>
      </c>
      <c r="K163" s="151">
        <v>1748</v>
      </c>
      <c r="L163" s="151">
        <v>44596.018632358144</v>
      </c>
      <c r="M163" s="151">
        <v>24639.523583227863</v>
      </c>
      <c r="N163" s="151">
        <v>19956.495049130288</v>
      </c>
      <c r="O163" s="145">
        <v>24085.777842709002</v>
      </c>
      <c r="P163" s="145">
        <v>4854.93</v>
      </c>
      <c r="Q163" s="145">
        <v>54728.828632358141</v>
      </c>
      <c r="R163" s="145">
        <v>29249.113583227863</v>
      </c>
      <c r="S163" s="269">
        <v>25479.715049130289</v>
      </c>
      <c r="T163" s="136"/>
      <c r="U163" s="531"/>
      <c r="X163" s="138"/>
    </row>
    <row r="164" spans="1:24" s="142" customFormat="1" ht="18" hidden="1" customHeight="1">
      <c r="A164" s="266" t="s">
        <v>176</v>
      </c>
      <c r="B164" s="145">
        <v>110447.21469007744</v>
      </c>
      <c r="C164" s="151">
        <v>30454.22</v>
      </c>
      <c r="D164" s="151">
        <v>15153.86</v>
      </c>
      <c r="E164" s="151">
        <v>269.04000000000002</v>
      </c>
      <c r="F164" s="151">
        <v>15300.36</v>
      </c>
      <c r="G164" s="151">
        <v>8684.23</v>
      </c>
      <c r="H164" s="151">
        <v>6616.13</v>
      </c>
      <c r="I164" s="151">
        <v>79992.994690077438</v>
      </c>
      <c r="J164" s="151">
        <v>7497.6628790194964</v>
      </c>
      <c r="K164" s="151">
        <v>6507.03</v>
      </c>
      <c r="L164" s="151">
        <v>72495.331811057942</v>
      </c>
      <c r="M164" s="151">
        <v>39013.060793636883</v>
      </c>
      <c r="N164" s="151">
        <v>33482.271017421066</v>
      </c>
      <c r="O164" s="152">
        <v>22651.522879019496</v>
      </c>
      <c r="P164" s="152">
        <v>6776.07</v>
      </c>
      <c r="Q164" s="152">
        <v>87795.691811057943</v>
      </c>
      <c r="R164" s="152">
        <v>47697.290793636879</v>
      </c>
      <c r="S164" s="273">
        <v>40098.401017421063</v>
      </c>
      <c r="T164" s="153"/>
      <c r="U164" s="529"/>
      <c r="X164" s="147"/>
    </row>
    <row r="165" spans="1:24" s="144" customFormat="1" ht="18" hidden="1" customHeight="1">
      <c r="A165" s="266" t="s">
        <v>177</v>
      </c>
      <c r="B165" s="145">
        <v>132017.32222372183</v>
      </c>
      <c r="C165" s="145">
        <v>38756.1</v>
      </c>
      <c r="D165" s="145">
        <v>21588.17</v>
      </c>
      <c r="E165" s="145">
        <v>1043.79</v>
      </c>
      <c r="F165" s="145">
        <v>17167.93</v>
      </c>
      <c r="G165" s="145">
        <v>10141.959999999999</v>
      </c>
      <c r="H165" s="145">
        <v>7025.97</v>
      </c>
      <c r="I165" s="145">
        <v>93261.222223721838</v>
      </c>
      <c r="J165" s="145">
        <v>14298.15565411229</v>
      </c>
      <c r="K165" s="145">
        <v>6737.48</v>
      </c>
      <c r="L165" s="145">
        <v>78963.066569609553</v>
      </c>
      <c r="M165" s="145">
        <v>47198.682455490554</v>
      </c>
      <c r="N165" s="145">
        <v>31764.384114119002</v>
      </c>
      <c r="O165" s="152">
        <v>35886.32565411229</v>
      </c>
      <c r="P165" s="152">
        <v>7781.27</v>
      </c>
      <c r="Q165" s="152">
        <v>96130.996569609546</v>
      </c>
      <c r="R165" s="152">
        <v>57340.642455490561</v>
      </c>
      <c r="S165" s="273">
        <v>38790.354114119</v>
      </c>
      <c r="T165" s="154"/>
      <c r="U165" s="532"/>
      <c r="X165" s="155"/>
    </row>
    <row r="166" spans="1:24" s="144" customFormat="1" ht="18" hidden="1" customHeight="1">
      <c r="A166" s="266" t="s">
        <v>178</v>
      </c>
      <c r="B166" s="121">
        <v>120303.25663763564</v>
      </c>
      <c r="C166" s="156">
        <v>20870.69311692</v>
      </c>
      <c r="D166" s="157">
        <v>15759.23569892</v>
      </c>
      <c r="E166" s="156">
        <v>1467.17</v>
      </c>
      <c r="F166" s="156">
        <v>5111.457418</v>
      </c>
      <c r="G166" s="156">
        <v>1800.81</v>
      </c>
      <c r="H166" s="156">
        <v>3310.647418</v>
      </c>
      <c r="I166" s="156">
        <v>99432.563520715645</v>
      </c>
      <c r="J166" s="156">
        <v>7165.0688986645964</v>
      </c>
      <c r="K166" s="156">
        <v>569.90951551680644</v>
      </c>
      <c r="L166" s="156">
        <v>92267.494622051046</v>
      </c>
      <c r="M166" s="156">
        <v>62016.068573918405</v>
      </c>
      <c r="N166" s="156">
        <v>30251.426048132646</v>
      </c>
      <c r="O166" s="158">
        <v>22924.304597584596</v>
      </c>
      <c r="P166" s="158">
        <v>2037.0795155168066</v>
      </c>
      <c r="Q166" s="158">
        <v>97378.952040051052</v>
      </c>
      <c r="R166" s="158">
        <v>63816.87857391841</v>
      </c>
      <c r="S166" s="274">
        <v>33562.07346613265</v>
      </c>
      <c r="T166" s="154"/>
      <c r="U166" s="532"/>
      <c r="X166" s="155"/>
    </row>
    <row r="167" spans="1:24" s="142" customFormat="1" ht="18" hidden="1" customHeight="1">
      <c r="A167" s="266" t="s">
        <v>179</v>
      </c>
      <c r="B167" s="121">
        <v>109717.3168216382</v>
      </c>
      <c r="C167" s="156">
        <v>30351.01</v>
      </c>
      <c r="D167" s="157">
        <v>19066.310000000001</v>
      </c>
      <c r="E167" s="156">
        <v>603</v>
      </c>
      <c r="F167" s="156">
        <v>11284.7</v>
      </c>
      <c r="G167" s="156">
        <v>2436.46</v>
      </c>
      <c r="H167" s="156">
        <v>8848.24</v>
      </c>
      <c r="I167" s="156">
        <v>79366.306821638209</v>
      </c>
      <c r="J167" s="156">
        <v>5262.6004868198779</v>
      </c>
      <c r="K167" s="156">
        <v>2195.86</v>
      </c>
      <c r="L167" s="156">
        <v>74103.706334818329</v>
      </c>
      <c r="M167" s="156">
        <v>48265.997098407744</v>
      </c>
      <c r="N167" s="156">
        <v>25837.709236410592</v>
      </c>
      <c r="O167" s="158">
        <v>24328.910486819877</v>
      </c>
      <c r="P167" s="158">
        <v>2798.86</v>
      </c>
      <c r="Q167" s="158">
        <v>85388.406334818341</v>
      </c>
      <c r="R167" s="158">
        <v>50702.457098407744</v>
      </c>
      <c r="S167" s="274">
        <v>34685.949236410583</v>
      </c>
      <c r="T167" s="153"/>
      <c r="U167" s="529"/>
      <c r="X167" s="147"/>
    </row>
    <row r="168" spans="1:24" s="334" customFormat="1" ht="18" hidden="1" customHeight="1">
      <c r="A168" s="262" t="s">
        <v>180</v>
      </c>
      <c r="B168" s="336">
        <v>139117.74935301309</v>
      </c>
      <c r="C168" s="337">
        <v>37212.53</v>
      </c>
      <c r="D168" s="338">
        <v>22850.61</v>
      </c>
      <c r="E168" s="337">
        <v>439.24</v>
      </c>
      <c r="F168" s="337">
        <v>14361.92</v>
      </c>
      <c r="G168" s="337">
        <v>3602.83</v>
      </c>
      <c r="H168" s="337">
        <v>10759.09</v>
      </c>
      <c r="I168" s="337">
        <v>101905.21935301309</v>
      </c>
      <c r="J168" s="337">
        <v>9941.6281920838192</v>
      </c>
      <c r="K168" s="337">
        <v>3375.37</v>
      </c>
      <c r="L168" s="337">
        <v>91963.591160929282</v>
      </c>
      <c r="M168" s="337">
        <v>58093.197029596668</v>
      </c>
      <c r="N168" s="337">
        <v>33870.394131332607</v>
      </c>
      <c r="O168" s="339">
        <v>32792.238192083816</v>
      </c>
      <c r="P168" s="339">
        <v>3814.61</v>
      </c>
      <c r="Q168" s="339">
        <v>106325.51116092928</v>
      </c>
      <c r="R168" s="339">
        <v>61696.027029596669</v>
      </c>
      <c r="S168" s="340">
        <v>44629.484131332611</v>
      </c>
      <c r="T168" s="341"/>
      <c r="U168" s="530"/>
      <c r="X168" s="335"/>
    </row>
    <row r="169" spans="1:24" s="144" customFormat="1" ht="18" hidden="1" customHeight="1">
      <c r="A169" s="266" t="s">
        <v>192</v>
      </c>
      <c r="B169" s="121">
        <v>147473.12541402047</v>
      </c>
      <c r="C169" s="156">
        <v>45637.43</v>
      </c>
      <c r="D169" s="157">
        <v>24798.59</v>
      </c>
      <c r="E169" s="156">
        <v>4077.6</v>
      </c>
      <c r="F169" s="156">
        <v>20838.84</v>
      </c>
      <c r="G169" s="156">
        <v>10507.12</v>
      </c>
      <c r="H169" s="156">
        <v>10331.719999999999</v>
      </c>
      <c r="I169" s="156">
        <v>101835.69541402046</v>
      </c>
      <c r="J169" s="156">
        <v>9246.6027586500495</v>
      </c>
      <c r="K169" s="156">
        <v>1627.2963718911155</v>
      </c>
      <c r="L169" s="156">
        <v>92589.092655370405</v>
      </c>
      <c r="M169" s="156">
        <v>57396.053575016471</v>
      </c>
      <c r="N169" s="156">
        <v>35193.039080353941</v>
      </c>
      <c r="O169" s="158">
        <v>34045.192758650046</v>
      </c>
      <c r="P169" s="158">
        <v>5704.8963718911155</v>
      </c>
      <c r="Q169" s="158">
        <v>113427.9326553704</v>
      </c>
      <c r="R169" s="158">
        <v>67903.173575016466</v>
      </c>
      <c r="S169" s="274">
        <v>45524.759080353935</v>
      </c>
      <c r="T169" s="154"/>
      <c r="U169" s="532"/>
      <c r="X169" s="155"/>
    </row>
    <row r="170" spans="1:24" s="144" customFormat="1" ht="18" hidden="1" customHeight="1">
      <c r="A170" s="266" t="s">
        <v>195</v>
      </c>
      <c r="B170" s="121">
        <v>153809.39476147969</v>
      </c>
      <c r="C170" s="156">
        <v>48283.37</v>
      </c>
      <c r="D170" s="157">
        <v>21054.27</v>
      </c>
      <c r="E170" s="156">
        <v>317.63</v>
      </c>
      <c r="F170" s="156">
        <v>27229.1</v>
      </c>
      <c r="G170" s="156">
        <v>13900.56</v>
      </c>
      <c r="H170" s="156">
        <v>13328.54</v>
      </c>
      <c r="I170" s="156">
        <v>105526.0247614797</v>
      </c>
      <c r="J170" s="156">
        <v>19227.33181339757</v>
      </c>
      <c r="K170" s="156">
        <v>6375.76</v>
      </c>
      <c r="L170" s="156">
        <v>86298.692948082127</v>
      </c>
      <c r="M170" s="156">
        <v>57097.830399849525</v>
      </c>
      <c r="N170" s="156">
        <v>29200.862548232599</v>
      </c>
      <c r="O170" s="158">
        <v>40281.601813397574</v>
      </c>
      <c r="P170" s="158">
        <v>6693.39</v>
      </c>
      <c r="Q170" s="158">
        <v>113527.79294808213</v>
      </c>
      <c r="R170" s="158">
        <v>70998.390399849523</v>
      </c>
      <c r="S170" s="274">
        <v>42529.402548232603</v>
      </c>
      <c r="T170" s="154"/>
      <c r="U170" s="532"/>
      <c r="X170" s="155"/>
    </row>
    <row r="171" spans="1:24" s="144" customFormat="1" ht="18" hidden="1" customHeight="1">
      <c r="A171" s="266" t="s">
        <v>196</v>
      </c>
      <c r="B171" s="121">
        <v>132506.74182587379</v>
      </c>
      <c r="C171" s="156">
        <v>30405.59</v>
      </c>
      <c r="D171" s="157">
        <v>16204.34</v>
      </c>
      <c r="E171" s="156">
        <v>58.26</v>
      </c>
      <c r="F171" s="156">
        <v>14201.25</v>
      </c>
      <c r="G171" s="156">
        <v>2898.57</v>
      </c>
      <c r="H171" s="156">
        <v>11302.68</v>
      </c>
      <c r="I171" s="156">
        <v>102101.15182587378</v>
      </c>
      <c r="J171" s="156">
        <v>9434.5732353187577</v>
      </c>
      <c r="K171" s="156">
        <v>0</v>
      </c>
      <c r="L171" s="156">
        <v>92666.578590555029</v>
      </c>
      <c r="M171" s="156">
        <v>71603.624879877068</v>
      </c>
      <c r="N171" s="156">
        <v>21062.95371067795</v>
      </c>
      <c r="O171" s="158">
        <v>25638.91323531876</v>
      </c>
      <c r="P171" s="158">
        <v>58.26</v>
      </c>
      <c r="Q171" s="158">
        <v>106867.82859055503</v>
      </c>
      <c r="R171" s="158">
        <v>74502.194879877075</v>
      </c>
      <c r="S171" s="274">
        <v>32365.63371067795</v>
      </c>
      <c r="T171" s="159"/>
      <c r="U171" s="533"/>
      <c r="X171" s="155"/>
    </row>
    <row r="172" spans="1:24" s="142" customFormat="1" ht="18" hidden="1" customHeight="1">
      <c r="A172" s="262" t="s">
        <v>197</v>
      </c>
      <c r="B172" s="336">
        <v>168155.86559022707</v>
      </c>
      <c r="C172" s="337">
        <v>38841.589999999997</v>
      </c>
      <c r="D172" s="338">
        <v>29453.17</v>
      </c>
      <c r="E172" s="337">
        <v>1361.1</v>
      </c>
      <c r="F172" s="337">
        <v>9388.42</v>
      </c>
      <c r="G172" s="337">
        <v>2528.4</v>
      </c>
      <c r="H172" s="337">
        <v>6860.02</v>
      </c>
      <c r="I172" s="337">
        <v>129314.27559022707</v>
      </c>
      <c r="J172" s="337">
        <v>7469.4033823992058</v>
      </c>
      <c r="K172" s="337">
        <v>2402.89</v>
      </c>
      <c r="L172" s="337">
        <v>121844.87220782787</v>
      </c>
      <c r="M172" s="337">
        <v>76098.300985062699</v>
      </c>
      <c r="N172" s="337">
        <v>45746.571222765167</v>
      </c>
      <c r="O172" s="339">
        <v>36922.573382399205</v>
      </c>
      <c r="P172" s="339">
        <v>3763.99</v>
      </c>
      <c r="Q172" s="339">
        <v>131233.29220782788</v>
      </c>
      <c r="R172" s="339">
        <v>78626.700985062693</v>
      </c>
      <c r="S172" s="340">
        <v>52606.591222765164</v>
      </c>
      <c r="T172" s="153"/>
      <c r="U172" s="529"/>
      <c r="X172" s="147"/>
    </row>
    <row r="173" spans="1:24" s="142" customFormat="1" ht="18" hidden="1" customHeight="1">
      <c r="A173" s="266" t="s">
        <v>198</v>
      </c>
      <c r="B173" s="121">
        <v>134384.65064459771</v>
      </c>
      <c r="C173" s="156">
        <v>37522.17</v>
      </c>
      <c r="D173" s="157">
        <v>18722.22</v>
      </c>
      <c r="E173" s="156">
        <v>1104.23</v>
      </c>
      <c r="F173" s="156">
        <v>18799.95</v>
      </c>
      <c r="G173" s="156">
        <v>7858.32</v>
      </c>
      <c r="H173" s="156">
        <v>10941.63</v>
      </c>
      <c r="I173" s="156">
        <v>96862.48064459773</v>
      </c>
      <c r="J173" s="156">
        <v>5741.159643090813</v>
      </c>
      <c r="K173" s="156">
        <v>3723.32</v>
      </c>
      <c r="L173" s="156">
        <v>91121.32100150692</v>
      </c>
      <c r="M173" s="156">
        <v>63477.413315859689</v>
      </c>
      <c r="N173" s="156">
        <v>27643.90768564722</v>
      </c>
      <c r="O173" s="158">
        <v>24463.379643090815</v>
      </c>
      <c r="P173" s="158">
        <v>4827.55</v>
      </c>
      <c r="Q173" s="158">
        <v>109921.27100150692</v>
      </c>
      <c r="R173" s="158">
        <v>71335.733315859688</v>
      </c>
      <c r="S173" s="274">
        <v>38585.537685647221</v>
      </c>
      <c r="T173" s="153"/>
      <c r="U173" s="529"/>
      <c r="X173" s="147"/>
    </row>
    <row r="174" spans="1:24" s="334" customFormat="1" ht="18" hidden="1" customHeight="1">
      <c r="A174" s="262" t="s">
        <v>199</v>
      </c>
      <c r="B174" s="372">
        <v>222009.90099150129</v>
      </c>
      <c r="C174" s="373">
        <v>86333.41</v>
      </c>
      <c r="D174" s="374">
        <v>48557.59</v>
      </c>
      <c r="E174" s="373">
        <v>2691.28</v>
      </c>
      <c r="F174" s="373">
        <v>37775.82</v>
      </c>
      <c r="G174" s="373">
        <v>20869.509999999998</v>
      </c>
      <c r="H174" s="373">
        <v>16906.310000000001</v>
      </c>
      <c r="I174" s="373">
        <v>135676.49099150128</v>
      </c>
      <c r="J174" s="373">
        <v>9380.3349945277114</v>
      </c>
      <c r="K174" s="373">
        <v>5183.4799999999996</v>
      </c>
      <c r="L174" s="373">
        <v>126296.15599697357</v>
      </c>
      <c r="M174" s="373">
        <v>64733.935477132967</v>
      </c>
      <c r="N174" s="373">
        <v>61562.220519840615</v>
      </c>
      <c r="O174" s="375">
        <v>57937.924994527719</v>
      </c>
      <c r="P174" s="375">
        <v>7874.76</v>
      </c>
      <c r="Q174" s="375">
        <v>164071.97599697358</v>
      </c>
      <c r="R174" s="375">
        <v>85603.445477132962</v>
      </c>
      <c r="S174" s="376">
        <v>78468.530519840613</v>
      </c>
      <c r="T174" s="341">
        <v>109.85471669665</v>
      </c>
      <c r="U174" s="530"/>
      <c r="X174" s="335"/>
    </row>
    <row r="175" spans="1:24" s="142" customFormat="1" ht="18" hidden="1" customHeight="1">
      <c r="A175" s="275" t="s">
        <v>200</v>
      </c>
      <c r="B175" s="160">
        <f t="shared" ref="B175:S175" si="10">SUM(B163:B174)</f>
        <v>1648757.1454288536</v>
      </c>
      <c r="C175" s="160">
        <f t="shared" si="10"/>
        <v>474105.65311692003</v>
      </c>
      <c r="D175" s="160">
        <f t="shared" si="10"/>
        <v>272513.09569891996</v>
      </c>
      <c r="E175" s="160">
        <f t="shared" si="10"/>
        <v>16539.27</v>
      </c>
      <c r="F175" s="160">
        <f t="shared" si="10"/>
        <v>201592.55741800001</v>
      </c>
      <c r="G175" s="160">
        <f t="shared" si="10"/>
        <v>89838.36</v>
      </c>
      <c r="H175" s="160">
        <f t="shared" si="10"/>
        <v>111754.19741800001</v>
      </c>
      <c r="I175" s="160">
        <f t="shared" si="10"/>
        <v>1174651.4923119335</v>
      </c>
      <c r="J175" s="160">
        <f t="shared" si="10"/>
        <v>109445.5697807932</v>
      </c>
      <c r="K175" s="160">
        <f t="shared" si="10"/>
        <v>40446.395887407925</v>
      </c>
      <c r="L175" s="160">
        <f t="shared" si="10"/>
        <v>1065205.92253114</v>
      </c>
      <c r="M175" s="160">
        <f t="shared" si="10"/>
        <v>669633.68816707656</v>
      </c>
      <c r="N175" s="160">
        <f t="shared" si="10"/>
        <v>395572.23436406365</v>
      </c>
      <c r="O175" s="160">
        <f t="shared" si="10"/>
        <v>381958.66547971324</v>
      </c>
      <c r="P175" s="160">
        <f t="shared" si="10"/>
        <v>56985.665887407929</v>
      </c>
      <c r="Q175" s="160">
        <f t="shared" si="10"/>
        <v>1266798.4799491405</v>
      </c>
      <c r="R175" s="160">
        <f t="shared" si="10"/>
        <v>759472.04816707643</v>
      </c>
      <c r="S175" s="276">
        <f t="shared" si="10"/>
        <v>507326.43178206362</v>
      </c>
      <c r="T175" s="154">
        <v>109.85471669665</v>
      </c>
      <c r="U175" s="530">
        <f>B175/T175*100</f>
        <v>1500852.3939683805</v>
      </c>
      <c r="X175" s="147"/>
    </row>
    <row r="176" spans="1:24" s="142" customFormat="1" ht="18" hidden="1" customHeight="1">
      <c r="A176" s="266" t="s">
        <v>201</v>
      </c>
      <c r="B176" s="145">
        <v>99647.191052631591</v>
      </c>
      <c r="C176" s="145">
        <v>30166.57</v>
      </c>
      <c r="D176" s="145">
        <v>18421.47</v>
      </c>
      <c r="E176" s="145">
        <v>3404.03</v>
      </c>
      <c r="F176" s="145">
        <v>11745.1</v>
      </c>
      <c r="G176" s="145">
        <v>5609.72</v>
      </c>
      <c r="H176" s="145">
        <v>6135.38</v>
      </c>
      <c r="I176" s="145">
        <v>69480.621052631584</v>
      </c>
      <c r="J176" s="145">
        <v>5560.2215789473685</v>
      </c>
      <c r="K176" s="145">
        <v>1869.08</v>
      </c>
      <c r="L176" s="145">
        <v>63920.399473684207</v>
      </c>
      <c r="M176" s="145">
        <v>41917.648421052632</v>
      </c>
      <c r="N176" s="145">
        <v>22002.751052631578</v>
      </c>
      <c r="O176" s="145">
        <v>23981.691578947371</v>
      </c>
      <c r="P176" s="145">
        <v>5273.11</v>
      </c>
      <c r="Q176" s="145">
        <v>75665.499473684205</v>
      </c>
      <c r="R176" s="145">
        <v>47527.368421052626</v>
      </c>
      <c r="S176" s="269">
        <v>28138.131052631579</v>
      </c>
      <c r="T176" s="153"/>
      <c r="U176" s="529"/>
      <c r="X176" s="147"/>
    </row>
    <row r="177" spans="1:24" s="334" customFormat="1" ht="18" hidden="1" customHeight="1">
      <c r="A177" s="262" t="s">
        <v>202</v>
      </c>
      <c r="B177" s="330">
        <v>136392.20697052075</v>
      </c>
      <c r="C177" s="330">
        <v>39068.629999999997</v>
      </c>
      <c r="D177" s="330">
        <v>15501.02</v>
      </c>
      <c r="E177" s="330">
        <v>426.22</v>
      </c>
      <c r="F177" s="330">
        <v>23567.61</v>
      </c>
      <c r="G177" s="330">
        <v>12570.18</v>
      </c>
      <c r="H177" s="330">
        <v>10997.43</v>
      </c>
      <c r="I177" s="330">
        <v>97323.576970520779</v>
      </c>
      <c r="J177" s="330">
        <v>38640.049328656787</v>
      </c>
      <c r="K177" s="330">
        <v>3538.82</v>
      </c>
      <c r="L177" s="330">
        <v>58683.527641863991</v>
      </c>
      <c r="M177" s="330">
        <v>36122.482023492666</v>
      </c>
      <c r="N177" s="330">
        <v>22561.045618371318</v>
      </c>
      <c r="O177" s="330">
        <v>54141.069328656784</v>
      </c>
      <c r="P177" s="330">
        <v>3965.04</v>
      </c>
      <c r="Q177" s="330">
        <v>82251.137641863985</v>
      </c>
      <c r="R177" s="330">
        <v>48692.662023492667</v>
      </c>
      <c r="S177" s="331">
        <v>33558.475618371318</v>
      </c>
      <c r="T177" s="341"/>
      <c r="U177" s="530"/>
      <c r="X177" s="335"/>
    </row>
    <row r="178" spans="1:24" s="142" customFormat="1" ht="18" hidden="1" customHeight="1">
      <c r="A178" s="393">
        <v>2017.3</v>
      </c>
      <c r="B178" s="394">
        <v>104599</v>
      </c>
      <c r="C178" s="394">
        <v>30221</v>
      </c>
      <c r="D178" s="394">
        <v>20586</v>
      </c>
      <c r="E178" s="394">
        <v>575</v>
      </c>
      <c r="F178" s="394">
        <v>9635</v>
      </c>
      <c r="G178" s="394">
        <v>3521</v>
      </c>
      <c r="H178" s="394">
        <v>6115</v>
      </c>
      <c r="I178" s="394">
        <v>74377</v>
      </c>
      <c r="J178" s="394">
        <v>12865</v>
      </c>
      <c r="K178" s="394">
        <v>2627</v>
      </c>
      <c r="L178" s="394">
        <v>61512</v>
      </c>
      <c r="M178" s="394">
        <v>34562</v>
      </c>
      <c r="N178" s="394">
        <v>26950</v>
      </c>
      <c r="O178" s="394">
        <v>33451</v>
      </c>
      <c r="P178" s="394">
        <v>3202</v>
      </c>
      <c r="Q178" s="394">
        <v>71148</v>
      </c>
      <c r="R178" s="394">
        <v>38083</v>
      </c>
      <c r="S178" s="395">
        <v>33065</v>
      </c>
      <c r="T178" s="153">
        <v>32261.136029994068</v>
      </c>
      <c r="U178" s="529"/>
      <c r="X178" s="147"/>
    </row>
    <row r="179" spans="1:24" s="142" customFormat="1" ht="18" hidden="1" customHeight="1">
      <c r="A179" s="266">
        <v>2017.4</v>
      </c>
      <c r="B179" s="145">
        <v>158022</v>
      </c>
      <c r="C179" s="145">
        <v>31810</v>
      </c>
      <c r="D179" s="145">
        <v>23551</v>
      </c>
      <c r="E179" s="145">
        <v>243</v>
      </c>
      <c r="F179" s="145">
        <v>8259</v>
      </c>
      <c r="G179" s="145">
        <v>1201</v>
      </c>
      <c r="H179" s="145">
        <v>7058</v>
      </c>
      <c r="I179" s="145">
        <v>126212</v>
      </c>
      <c r="J179" s="145">
        <v>16683</v>
      </c>
      <c r="K179" s="145">
        <v>8385</v>
      </c>
      <c r="L179" s="145">
        <v>109529</v>
      </c>
      <c r="M179" s="145">
        <v>52806</v>
      </c>
      <c r="N179" s="145">
        <v>56722</v>
      </c>
      <c r="O179" s="145">
        <v>40234.078930835494</v>
      </c>
      <c r="P179" s="145">
        <v>8628.33</v>
      </c>
      <c r="Q179" s="145">
        <v>117787.63444291307</v>
      </c>
      <c r="R179" s="145">
        <v>54007.814848323018</v>
      </c>
      <c r="S179" s="269">
        <v>63779.819594590052</v>
      </c>
      <c r="T179" s="153"/>
      <c r="U179" s="529"/>
      <c r="X179" s="147"/>
    </row>
    <row r="180" spans="1:24" s="334" customFormat="1" ht="18" hidden="1" customHeight="1">
      <c r="A180" s="262">
        <v>2017.5</v>
      </c>
      <c r="B180" s="330">
        <v>138305</v>
      </c>
      <c r="C180" s="330">
        <v>34179</v>
      </c>
      <c r="D180" s="330">
        <v>22469</v>
      </c>
      <c r="E180" s="330">
        <v>484</v>
      </c>
      <c r="F180" s="330">
        <v>11709</v>
      </c>
      <c r="G180" s="330">
        <v>1880</v>
      </c>
      <c r="H180" s="330">
        <v>9829</v>
      </c>
      <c r="I180" s="330">
        <v>104127</v>
      </c>
      <c r="J180" s="330">
        <v>17384</v>
      </c>
      <c r="K180" s="330">
        <v>8117</v>
      </c>
      <c r="L180" s="330">
        <v>86743</v>
      </c>
      <c r="M180" s="330">
        <v>59645</v>
      </c>
      <c r="N180" s="330">
        <v>27098</v>
      </c>
      <c r="O180" s="330">
        <v>39854</v>
      </c>
      <c r="P180" s="330">
        <v>8601</v>
      </c>
      <c r="Q180" s="330">
        <v>98452</v>
      </c>
      <c r="R180" s="330">
        <v>61525</v>
      </c>
      <c r="S180" s="331">
        <v>36927</v>
      </c>
      <c r="T180" s="341"/>
      <c r="U180" s="530"/>
      <c r="X180" s="335"/>
    </row>
    <row r="181" spans="1:24" s="334" customFormat="1" ht="18" hidden="1" customHeight="1">
      <c r="A181" s="262">
        <v>2017.6</v>
      </c>
      <c r="B181" s="330">
        <v>144907</v>
      </c>
      <c r="C181" s="330">
        <v>53924</v>
      </c>
      <c r="D181" s="330">
        <v>36613</v>
      </c>
      <c r="E181" s="330">
        <v>765</v>
      </c>
      <c r="F181" s="330">
        <v>17311</v>
      </c>
      <c r="G181" s="330">
        <v>6740</v>
      </c>
      <c r="H181" s="330">
        <v>10571</v>
      </c>
      <c r="I181" s="330">
        <v>90984</v>
      </c>
      <c r="J181" s="330">
        <v>3814</v>
      </c>
      <c r="K181" s="330">
        <v>1935</v>
      </c>
      <c r="L181" s="330">
        <v>87170</v>
      </c>
      <c r="M181" s="330">
        <v>54651</v>
      </c>
      <c r="N181" s="330">
        <v>32520</v>
      </c>
      <c r="O181" s="330">
        <v>40426</v>
      </c>
      <c r="P181" s="330">
        <v>2700</v>
      </c>
      <c r="Q181" s="330">
        <v>104481</v>
      </c>
      <c r="R181" s="330">
        <v>61390</v>
      </c>
      <c r="S181" s="331">
        <v>43091</v>
      </c>
      <c r="T181" s="341"/>
      <c r="U181" s="530"/>
      <c r="X181" s="335"/>
    </row>
    <row r="182" spans="1:24" s="142" customFormat="1" ht="18" hidden="1" customHeight="1">
      <c r="A182" s="266">
        <v>2017.7</v>
      </c>
      <c r="B182" s="145">
        <v>97985</v>
      </c>
      <c r="C182" s="145">
        <v>26446</v>
      </c>
      <c r="D182" s="145">
        <v>16471</v>
      </c>
      <c r="E182" s="145">
        <v>725</v>
      </c>
      <c r="F182" s="145">
        <v>9975</v>
      </c>
      <c r="G182" s="145">
        <v>1931</v>
      </c>
      <c r="H182" s="145">
        <v>8044</v>
      </c>
      <c r="I182" s="145">
        <v>71539</v>
      </c>
      <c r="J182" s="145">
        <v>3497</v>
      </c>
      <c r="K182" s="145">
        <v>1718</v>
      </c>
      <c r="L182" s="145">
        <v>68042</v>
      </c>
      <c r="M182" s="145">
        <v>43831</v>
      </c>
      <c r="N182" s="145">
        <v>24211</v>
      </c>
      <c r="O182" s="145">
        <v>19968</v>
      </c>
      <c r="P182" s="145">
        <v>2443</v>
      </c>
      <c r="Q182" s="145">
        <v>78017</v>
      </c>
      <c r="R182" s="145">
        <v>45762</v>
      </c>
      <c r="S182" s="269">
        <v>32255</v>
      </c>
      <c r="T182" s="153"/>
      <c r="U182" s="529"/>
      <c r="X182" s="147"/>
    </row>
    <row r="183" spans="1:24" s="144" customFormat="1" ht="18" hidden="1" customHeight="1">
      <c r="A183" s="266">
        <v>2017.8</v>
      </c>
      <c r="B183" s="145">
        <v>144577</v>
      </c>
      <c r="C183" s="145">
        <v>40024</v>
      </c>
      <c r="D183" s="145">
        <v>25864</v>
      </c>
      <c r="E183" s="145">
        <v>1548</v>
      </c>
      <c r="F183" s="145">
        <v>14161</v>
      </c>
      <c r="G183" s="145">
        <v>8497</v>
      </c>
      <c r="H183" s="145">
        <v>5664</v>
      </c>
      <c r="I183" s="145">
        <v>104553</v>
      </c>
      <c r="J183" s="145">
        <v>9082</v>
      </c>
      <c r="K183" s="145">
        <v>7393</v>
      </c>
      <c r="L183" s="145">
        <v>95470</v>
      </c>
      <c r="M183" s="145">
        <v>64265</v>
      </c>
      <c r="N183" s="145">
        <v>31206</v>
      </c>
      <c r="O183" s="145">
        <v>34945.71395390822</v>
      </c>
      <c r="P183" s="145">
        <v>8941.2998115830596</v>
      </c>
      <c r="Q183" s="145">
        <v>109631.24924668217</v>
      </c>
      <c r="R183" s="145">
        <v>72761.670902756072</v>
      </c>
      <c r="S183" s="269">
        <v>36869.578343926107</v>
      </c>
      <c r="T183" s="159"/>
      <c r="U183" s="533"/>
      <c r="X183" s="155"/>
    </row>
    <row r="184" spans="1:24" s="142" customFormat="1" ht="18" hidden="1" customHeight="1">
      <c r="A184" s="266">
        <v>2017.9</v>
      </c>
      <c r="B184" s="145">
        <v>130687</v>
      </c>
      <c r="C184" s="145">
        <v>30143</v>
      </c>
      <c r="D184" s="145">
        <v>16971</v>
      </c>
      <c r="E184" s="145">
        <v>1020</v>
      </c>
      <c r="F184" s="145">
        <v>13171</v>
      </c>
      <c r="G184" s="145">
        <v>6592</v>
      </c>
      <c r="H184" s="145">
        <v>6579</v>
      </c>
      <c r="I184" s="145">
        <v>100544</v>
      </c>
      <c r="J184" s="145">
        <v>5886</v>
      </c>
      <c r="K184" s="145">
        <v>2411</v>
      </c>
      <c r="L184" s="145">
        <v>94658</v>
      </c>
      <c r="M184" s="145">
        <v>57267</v>
      </c>
      <c r="N184" s="145">
        <v>37390</v>
      </c>
      <c r="O184" s="145">
        <v>22857</v>
      </c>
      <c r="P184" s="145">
        <v>3430</v>
      </c>
      <c r="Q184" s="145">
        <v>107829</v>
      </c>
      <c r="R184" s="145">
        <v>63859</v>
      </c>
      <c r="S184" s="269">
        <v>43970</v>
      </c>
      <c r="T184" s="153"/>
      <c r="U184" s="529"/>
      <c r="X184" s="147"/>
    </row>
    <row r="185" spans="1:24" s="137" customFormat="1" ht="18" hidden="1" customHeight="1">
      <c r="A185" s="443" t="s">
        <v>203</v>
      </c>
      <c r="B185" s="371">
        <v>93467</v>
      </c>
      <c r="C185" s="371">
        <v>17077</v>
      </c>
      <c r="D185" s="371">
        <v>8826</v>
      </c>
      <c r="E185" s="371">
        <v>781</v>
      </c>
      <c r="F185" s="371">
        <v>8251</v>
      </c>
      <c r="G185" s="371">
        <v>1738</v>
      </c>
      <c r="H185" s="371">
        <v>6513</v>
      </c>
      <c r="I185" s="371">
        <v>76390</v>
      </c>
      <c r="J185" s="371">
        <v>11618</v>
      </c>
      <c r="K185" s="371">
        <v>6724</v>
      </c>
      <c r="L185" s="371">
        <v>64772</v>
      </c>
      <c r="M185" s="371">
        <v>26561</v>
      </c>
      <c r="N185" s="371">
        <v>38211</v>
      </c>
      <c r="O185" s="371">
        <v>20444</v>
      </c>
      <c r="P185" s="371">
        <v>7505</v>
      </c>
      <c r="Q185" s="371">
        <v>73023</v>
      </c>
      <c r="R185" s="371">
        <v>28298</v>
      </c>
      <c r="S185" s="444">
        <v>44724</v>
      </c>
      <c r="T185" s="136"/>
      <c r="U185" s="531"/>
      <c r="X185" s="138"/>
    </row>
    <row r="186" spans="1:24" s="429" customFormat="1" ht="18" hidden="1" customHeight="1">
      <c r="A186" s="441" t="s">
        <v>204</v>
      </c>
      <c r="B186" s="394">
        <v>131559</v>
      </c>
      <c r="C186" s="394">
        <v>35993</v>
      </c>
      <c r="D186" s="394">
        <v>22922</v>
      </c>
      <c r="E186" s="394">
        <v>358</v>
      </c>
      <c r="F186" s="394">
        <v>13071</v>
      </c>
      <c r="G186" s="394">
        <v>2270</v>
      </c>
      <c r="H186" s="394">
        <v>10801</v>
      </c>
      <c r="I186" s="394">
        <v>95566</v>
      </c>
      <c r="J186" s="394">
        <v>9197</v>
      </c>
      <c r="K186" s="394">
        <v>5015</v>
      </c>
      <c r="L186" s="394">
        <v>86369</v>
      </c>
      <c r="M186" s="394">
        <v>52669</v>
      </c>
      <c r="N186" s="394">
        <v>33699</v>
      </c>
      <c r="O186" s="394">
        <v>32119</v>
      </c>
      <c r="P186" s="394">
        <v>5374</v>
      </c>
      <c r="Q186" s="394">
        <v>99440</v>
      </c>
      <c r="R186" s="394">
        <v>54939</v>
      </c>
      <c r="S186" s="395">
        <v>44501</v>
      </c>
      <c r="T186" s="442"/>
      <c r="U186" s="534"/>
      <c r="X186" s="430"/>
    </row>
    <row r="187" spans="1:24" s="429" customFormat="1" ht="18" hidden="1" customHeight="1">
      <c r="A187" s="439" t="s">
        <v>205</v>
      </c>
      <c r="B187" s="145">
        <v>225135</v>
      </c>
      <c r="C187" s="145">
        <v>102985</v>
      </c>
      <c r="D187" s="145">
        <v>47100</v>
      </c>
      <c r="E187" s="145">
        <v>946</v>
      </c>
      <c r="F187" s="145">
        <v>55885</v>
      </c>
      <c r="G187" s="145">
        <v>34500</v>
      </c>
      <c r="H187" s="145">
        <v>21385</v>
      </c>
      <c r="I187" s="145">
        <v>122150</v>
      </c>
      <c r="J187" s="145">
        <v>11596</v>
      </c>
      <c r="K187" s="145">
        <v>8066</v>
      </c>
      <c r="L187" s="145">
        <v>110554</v>
      </c>
      <c r="M187" s="145">
        <v>73397</v>
      </c>
      <c r="N187" s="145">
        <v>37156</v>
      </c>
      <c r="O187" s="145">
        <v>58696</v>
      </c>
      <c r="P187" s="145">
        <v>9012</v>
      </c>
      <c r="Q187" s="145">
        <v>166439</v>
      </c>
      <c r="R187" s="145">
        <v>107897</v>
      </c>
      <c r="S187" s="269">
        <v>58541</v>
      </c>
      <c r="T187" s="442"/>
      <c r="U187" s="534"/>
      <c r="X187" s="430"/>
    </row>
    <row r="188" spans="1:24" s="142" customFormat="1" ht="18" hidden="1" customHeight="1">
      <c r="A188" s="275" t="s">
        <v>206</v>
      </c>
      <c r="B188" s="160">
        <f t="shared" ref="B188:S188" si="11">SUM(B176:B187)</f>
        <v>1605282.3980231523</v>
      </c>
      <c r="C188" s="160">
        <f t="shared" si="11"/>
        <v>472037.2</v>
      </c>
      <c r="D188" s="160">
        <f t="shared" si="11"/>
        <v>275295.49</v>
      </c>
      <c r="E188" s="160">
        <f t="shared" si="11"/>
        <v>11275.25</v>
      </c>
      <c r="F188" s="160">
        <f t="shared" si="11"/>
        <v>196740.71</v>
      </c>
      <c r="G188" s="160">
        <f t="shared" si="11"/>
        <v>87049.9</v>
      </c>
      <c r="H188" s="160">
        <f t="shared" si="11"/>
        <v>109691.81</v>
      </c>
      <c r="I188" s="160">
        <f t="shared" si="11"/>
        <v>1133246.1980231523</v>
      </c>
      <c r="J188" s="160">
        <f t="shared" si="11"/>
        <v>145822.27090760416</v>
      </c>
      <c r="K188" s="160">
        <f t="shared" si="11"/>
        <v>57798.9</v>
      </c>
      <c r="L188" s="160">
        <f t="shared" si="11"/>
        <v>987422.92711554817</v>
      </c>
      <c r="M188" s="160">
        <f t="shared" si="11"/>
        <v>597694.1304445453</v>
      </c>
      <c r="N188" s="160">
        <f t="shared" si="11"/>
        <v>389726.79667100287</v>
      </c>
      <c r="O188" s="160">
        <f t="shared" si="11"/>
        <v>421117.5537923479</v>
      </c>
      <c r="P188" s="160">
        <f t="shared" si="11"/>
        <v>69074.779811583052</v>
      </c>
      <c r="Q188" s="160">
        <f t="shared" si="11"/>
        <v>1184164.5208051433</v>
      </c>
      <c r="R188" s="160">
        <f t="shared" si="11"/>
        <v>684742.51619562437</v>
      </c>
      <c r="S188" s="276">
        <f t="shared" si="11"/>
        <v>499420.00460951903</v>
      </c>
      <c r="T188" s="154"/>
      <c r="U188" s="530"/>
      <c r="X188" s="147"/>
    </row>
    <row r="189" spans="1:24" s="142" customFormat="1" ht="18" hidden="1" customHeight="1">
      <c r="A189" s="277" t="s">
        <v>207</v>
      </c>
      <c r="B189" s="145">
        <v>125445</v>
      </c>
      <c r="C189" s="145">
        <v>19455</v>
      </c>
      <c r="D189" s="145">
        <v>11863</v>
      </c>
      <c r="E189" s="145">
        <v>1400</v>
      </c>
      <c r="F189" s="145">
        <v>7592</v>
      </c>
      <c r="G189" s="145">
        <v>1850</v>
      </c>
      <c r="H189" s="145">
        <v>5741</v>
      </c>
      <c r="I189" s="145">
        <v>105990</v>
      </c>
      <c r="J189" s="145">
        <v>50155</v>
      </c>
      <c r="K189" s="145">
        <v>3991</v>
      </c>
      <c r="L189" s="145">
        <v>55835</v>
      </c>
      <c r="M189" s="145">
        <v>30761</v>
      </c>
      <c r="N189" s="145">
        <v>25074</v>
      </c>
      <c r="O189" s="145">
        <v>62018</v>
      </c>
      <c r="P189" s="145">
        <v>5391</v>
      </c>
      <c r="Q189" s="145">
        <v>63427</v>
      </c>
      <c r="R189" s="145">
        <v>32612</v>
      </c>
      <c r="S189" s="269">
        <v>30815</v>
      </c>
      <c r="T189" s="159"/>
      <c r="U189" s="529"/>
      <c r="X189" s="147"/>
    </row>
    <row r="190" spans="1:24" s="142" customFormat="1" ht="18" hidden="1" customHeight="1">
      <c r="A190" s="277" t="s">
        <v>208</v>
      </c>
      <c r="B190" s="145">
        <v>95013</v>
      </c>
      <c r="C190" s="145">
        <v>30865</v>
      </c>
      <c r="D190" s="145">
        <v>24359</v>
      </c>
      <c r="E190" s="145">
        <v>89</v>
      </c>
      <c r="F190" s="145">
        <v>6506</v>
      </c>
      <c r="G190" s="145">
        <v>874</v>
      </c>
      <c r="H190" s="145">
        <v>5632</v>
      </c>
      <c r="I190" s="145">
        <v>64149</v>
      </c>
      <c r="J190" s="145">
        <v>9151</v>
      </c>
      <c r="K190" s="145">
        <v>4882</v>
      </c>
      <c r="L190" s="145">
        <v>54998</v>
      </c>
      <c r="M190" s="145">
        <v>23192</v>
      </c>
      <c r="N190" s="145">
        <v>31806</v>
      </c>
      <c r="O190" s="145">
        <v>33510</v>
      </c>
      <c r="P190" s="145">
        <v>4971</v>
      </c>
      <c r="Q190" s="145">
        <v>61503</v>
      </c>
      <c r="R190" s="145">
        <v>24065</v>
      </c>
      <c r="S190" s="269">
        <v>37438</v>
      </c>
      <c r="T190" s="159"/>
      <c r="U190" s="529"/>
      <c r="X190" s="147"/>
    </row>
    <row r="191" spans="1:24" s="142" customFormat="1" ht="18" hidden="1" customHeight="1">
      <c r="A191" s="277" t="s">
        <v>209</v>
      </c>
      <c r="B191" s="145">
        <v>117597.29229790138</v>
      </c>
      <c r="C191" s="145">
        <v>23176.34</v>
      </c>
      <c r="D191" s="145">
        <v>14099.3</v>
      </c>
      <c r="E191" s="145">
        <v>146.86000000000001</v>
      </c>
      <c r="F191" s="145">
        <v>9077.0400000000009</v>
      </c>
      <c r="G191" s="145">
        <v>1582</v>
      </c>
      <c r="H191" s="145">
        <v>7495.04</v>
      </c>
      <c r="I191" s="145">
        <v>94420.952297901385</v>
      </c>
      <c r="J191" s="145">
        <v>9265.2182277916218</v>
      </c>
      <c r="K191" s="145">
        <v>4908.4399999999996</v>
      </c>
      <c r="L191" s="145">
        <v>85155.734070109756</v>
      </c>
      <c r="M191" s="145">
        <v>53682.453758850461</v>
      </c>
      <c r="N191" s="145">
        <v>31473.280311259292</v>
      </c>
      <c r="O191" s="145">
        <v>23364.518227791617</v>
      </c>
      <c r="P191" s="145">
        <v>5055.3</v>
      </c>
      <c r="Q191" s="145">
        <v>94232.774070109765</v>
      </c>
      <c r="R191" s="145">
        <v>55264.453758850461</v>
      </c>
      <c r="S191" s="269">
        <v>38968.320311259289</v>
      </c>
      <c r="T191" s="159"/>
      <c r="U191" s="529"/>
      <c r="X191" s="147"/>
    </row>
    <row r="192" spans="1:24" s="142" customFormat="1" ht="18" hidden="1" customHeight="1">
      <c r="A192" s="277" t="s">
        <v>210</v>
      </c>
      <c r="B192" s="145">
        <v>108491</v>
      </c>
      <c r="C192" s="145">
        <v>26178</v>
      </c>
      <c r="D192" s="145">
        <v>15244</v>
      </c>
      <c r="E192" s="145">
        <v>269</v>
      </c>
      <c r="F192" s="145">
        <v>10934</v>
      </c>
      <c r="G192" s="145">
        <v>4435</v>
      </c>
      <c r="H192" s="145">
        <v>6500</v>
      </c>
      <c r="I192" s="145">
        <v>82313</v>
      </c>
      <c r="J192" s="145">
        <v>2132</v>
      </c>
      <c r="K192" s="145">
        <v>514</v>
      </c>
      <c r="L192" s="145">
        <v>80181</v>
      </c>
      <c r="M192" s="145">
        <v>39898</v>
      </c>
      <c r="N192" s="145">
        <v>40283</v>
      </c>
      <c r="O192" s="145">
        <v>17376</v>
      </c>
      <c r="P192" s="145">
        <v>783</v>
      </c>
      <c r="Q192" s="145">
        <v>91115</v>
      </c>
      <c r="R192" s="145">
        <v>44333</v>
      </c>
      <c r="S192" s="269">
        <v>46782</v>
      </c>
      <c r="T192" s="159"/>
      <c r="U192" s="529"/>
      <c r="X192" s="147"/>
    </row>
    <row r="193" spans="1:24" s="142" customFormat="1" ht="18" hidden="1" customHeight="1">
      <c r="A193" s="277" t="s">
        <v>211</v>
      </c>
      <c r="B193" s="145">
        <v>142152</v>
      </c>
      <c r="C193" s="145">
        <v>37806</v>
      </c>
      <c r="D193" s="145">
        <v>24201</v>
      </c>
      <c r="E193" s="145">
        <v>881</v>
      </c>
      <c r="F193" s="145">
        <v>13605</v>
      </c>
      <c r="G193" s="145">
        <v>4765</v>
      </c>
      <c r="H193" s="145">
        <v>8839</v>
      </c>
      <c r="I193" s="145">
        <v>104346</v>
      </c>
      <c r="J193" s="145">
        <v>20983</v>
      </c>
      <c r="K193" s="145">
        <v>11052</v>
      </c>
      <c r="L193" s="145">
        <v>83362</v>
      </c>
      <c r="M193" s="145">
        <v>44948</v>
      </c>
      <c r="N193" s="145">
        <v>38415</v>
      </c>
      <c r="O193" s="145">
        <v>45185</v>
      </c>
      <c r="P193" s="145">
        <v>11932</v>
      </c>
      <c r="Q193" s="145">
        <v>96967</v>
      </c>
      <c r="R193" s="145">
        <v>49713</v>
      </c>
      <c r="S193" s="269">
        <v>47254</v>
      </c>
      <c r="T193" s="159"/>
      <c r="U193" s="529"/>
      <c r="X193" s="147"/>
    </row>
    <row r="194" spans="1:24" s="142" customFormat="1" ht="18" hidden="1" customHeight="1">
      <c r="A194" s="277" t="s">
        <v>212</v>
      </c>
      <c r="B194" s="145">
        <f>C194+I194</f>
        <v>125520.68449638804</v>
      </c>
      <c r="C194" s="145">
        <v>34956.81</v>
      </c>
      <c r="D194" s="145">
        <v>18545.63</v>
      </c>
      <c r="E194" s="145">
        <v>840.75</v>
      </c>
      <c r="F194" s="145">
        <v>16411.18</v>
      </c>
      <c r="G194" s="145">
        <v>8850.34</v>
      </c>
      <c r="H194" s="145">
        <v>7560.84</v>
      </c>
      <c r="I194" s="145">
        <v>90563.874496388045</v>
      </c>
      <c r="J194" s="145">
        <v>13832.854750144281</v>
      </c>
      <c r="K194" s="145">
        <v>5544.88</v>
      </c>
      <c r="L194" s="145">
        <v>76731.019746243765</v>
      </c>
      <c r="M194" s="145">
        <v>40301.278693442997</v>
      </c>
      <c r="N194" s="145">
        <v>36429.741052800768</v>
      </c>
      <c r="O194" s="145">
        <f t="shared" ref="O194:T194" si="12">D194+J194</f>
        <v>32378.484750144282</v>
      </c>
      <c r="P194" s="145">
        <f t="shared" si="12"/>
        <v>6385.63</v>
      </c>
      <c r="Q194" s="145">
        <f t="shared" si="12"/>
        <v>93142.199746243772</v>
      </c>
      <c r="R194" s="145">
        <f t="shared" si="12"/>
        <v>49151.618693443001</v>
      </c>
      <c r="S194" s="269">
        <f t="shared" si="12"/>
        <v>43990.581052800771</v>
      </c>
      <c r="T194" s="332">
        <f t="shared" si="12"/>
        <v>122942.35924653233</v>
      </c>
      <c r="U194" s="269">
        <f t="shared" ref="U194" si="13">J194+P194</f>
        <v>20218.484750144282</v>
      </c>
      <c r="X194" s="147"/>
    </row>
    <row r="195" spans="1:24" s="142" customFormat="1" ht="18" hidden="1" customHeight="1">
      <c r="A195" s="404" t="s">
        <v>213</v>
      </c>
      <c r="B195" s="146">
        <f>C195+I195</f>
        <v>125385.9240058673</v>
      </c>
      <c r="C195" s="146">
        <v>27410.32</v>
      </c>
      <c r="D195" s="405">
        <v>15258.62</v>
      </c>
      <c r="E195" s="405">
        <v>110.38</v>
      </c>
      <c r="F195" s="146">
        <v>12151.7</v>
      </c>
      <c r="G195" s="405">
        <v>4358.1000000000004</v>
      </c>
      <c r="H195" s="405">
        <v>7793.6</v>
      </c>
      <c r="I195" s="146">
        <v>97975.604005867295</v>
      </c>
      <c r="J195" s="405">
        <v>33823.235223295844</v>
      </c>
      <c r="K195" s="405">
        <v>1482.41</v>
      </c>
      <c r="L195" s="405">
        <v>64152.368782571451</v>
      </c>
      <c r="M195" s="405">
        <v>29999.658918388057</v>
      </c>
      <c r="N195" s="405">
        <v>34152.709864183395</v>
      </c>
      <c r="O195" s="405">
        <v>49081.855223295846</v>
      </c>
      <c r="P195" s="405">
        <v>1592.79</v>
      </c>
      <c r="Q195" s="405">
        <v>76304.068782571456</v>
      </c>
      <c r="R195" s="405">
        <v>34357.758918388055</v>
      </c>
      <c r="S195" s="406">
        <v>41946.309864183393</v>
      </c>
      <c r="T195" s="332"/>
      <c r="U195" s="269"/>
      <c r="X195" s="147"/>
    </row>
    <row r="196" spans="1:24" s="142" customFormat="1" ht="18" hidden="1" customHeight="1">
      <c r="A196" s="277" t="s">
        <v>214</v>
      </c>
      <c r="B196" s="145">
        <f>C196+I196</f>
        <v>105677.64262005127</v>
      </c>
      <c r="C196" s="145">
        <v>28666.22</v>
      </c>
      <c r="D196" s="358">
        <v>14862.85</v>
      </c>
      <c r="E196" s="358">
        <v>254.03</v>
      </c>
      <c r="F196" s="358">
        <v>13803.37</v>
      </c>
      <c r="G196" s="358">
        <v>8415.4699999999993</v>
      </c>
      <c r="H196" s="358">
        <v>5387.9</v>
      </c>
      <c r="I196" s="358">
        <v>77011.422620051264</v>
      </c>
      <c r="J196" s="358">
        <v>17137.330317770487</v>
      </c>
      <c r="K196" s="358">
        <v>2855.88</v>
      </c>
      <c r="L196" s="358">
        <v>59874.092302280776</v>
      </c>
      <c r="M196" s="358">
        <v>37227.064577347388</v>
      </c>
      <c r="N196" s="358">
        <v>22647.027724933392</v>
      </c>
      <c r="O196" s="358">
        <v>32000.18031777049</v>
      </c>
      <c r="P196" s="358">
        <v>3109.91</v>
      </c>
      <c r="Q196" s="358">
        <v>73677.462302280779</v>
      </c>
      <c r="R196" s="358">
        <v>45642.534577347382</v>
      </c>
      <c r="S196" s="359">
        <v>28034.92772493339</v>
      </c>
      <c r="T196" s="332"/>
      <c r="U196" s="269"/>
      <c r="X196" s="147"/>
    </row>
    <row r="197" spans="1:24" s="142" customFormat="1" ht="18" hidden="1" customHeight="1">
      <c r="A197" s="404" t="s">
        <v>215</v>
      </c>
      <c r="B197" s="383">
        <v>127234</v>
      </c>
      <c r="C197" s="383">
        <v>32259</v>
      </c>
      <c r="D197" s="384">
        <v>21097</v>
      </c>
      <c r="E197" s="384">
        <v>205</v>
      </c>
      <c r="F197" s="384">
        <v>11162</v>
      </c>
      <c r="G197" s="384">
        <v>6121</v>
      </c>
      <c r="H197" s="384">
        <v>5041</v>
      </c>
      <c r="I197" s="384">
        <v>94975</v>
      </c>
      <c r="J197" s="384">
        <v>20503</v>
      </c>
      <c r="K197" s="384">
        <v>17178</v>
      </c>
      <c r="L197" s="384">
        <v>74472</v>
      </c>
      <c r="M197" s="384">
        <v>44015</v>
      </c>
      <c r="N197" s="384">
        <v>30458</v>
      </c>
      <c r="O197" s="384">
        <v>41600</v>
      </c>
      <c r="P197" s="384">
        <v>17383</v>
      </c>
      <c r="Q197" s="384">
        <v>85635</v>
      </c>
      <c r="R197" s="384">
        <v>50136</v>
      </c>
      <c r="S197" s="406">
        <v>35499</v>
      </c>
      <c r="T197" s="332"/>
      <c r="U197" s="269"/>
      <c r="X197" s="147"/>
    </row>
    <row r="198" spans="1:24" s="142" customFormat="1" ht="18" hidden="1" customHeight="1">
      <c r="A198" s="363" t="s">
        <v>216</v>
      </c>
      <c r="B198" s="145">
        <v>117065.46324823919</v>
      </c>
      <c r="C198" s="145">
        <v>27166.65</v>
      </c>
      <c r="D198" s="358">
        <v>14290.5</v>
      </c>
      <c r="E198" s="358">
        <v>419.49</v>
      </c>
      <c r="F198" s="358">
        <v>12876.15</v>
      </c>
      <c r="G198" s="358">
        <v>5379.16</v>
      </c>
      <c r="H198" s="358">
        <v>7496.99</v>
      </c>
      <c r="I198" s="358">
        <v>89898.813248239196</v>
      </c>
      <c r="J198" s="358">
        <v>8561.8147796550074</v>
      </c>
      <c r="K198" s="358">
        <v>6033.57</v>
      </c>
      <c r="L198" s="358">
        <v>81336.998468584192</v>
      </c>
      <c r="M198" s="358">
        <v>42794.937716292414</v>
      </c>
      <c r="N198" s="358">
        <v>38542.060752291793</v>
      </c>
      <c r="O198" s="358">
        <v>22852.314779655007</v>
      </c>
      <c r="P198" s="358">
        <v>6453.06</v>
      </c>
      <c r="Q198" s="358">
        <v>94213.148468584201</v>
      </c>
      <c r="R198" s="358">
        <v>48174.09771629241</v>
      </c>
      <c r="S198" s="359">
        <v>46039.050752291791</v>
      </c>
      <c r="T198" s="332"/>
      <c r="U198" s="269"/>
      <c r="X198" s="147"/>
    </row>
    <row r="199" spans="1:24" s="142" customFormat="1" ht="18" hidden="1" customHeight="1">
      <c r="A199" s="363" t="s">
        <v>217</v>
      </c>
      <c r="B199" s="357">
        <v>131458</v>
      </c>
      <c r="C199" s="357">
        <v>39573</v>
      </c>
      <c r="D199" s="364">
        <v>22494</v>
      </c>
      <c r="E199" s="364">
        <v>1478</v>
      </c>
      <c r="F199" s="364">
        <v>17079</v>
      </c>
      <c r="G199" s="364">
        <v>7809</v>
      </c>
      <c r="H199" s="364">
        <v>9269</v>
      </c>
      <c r="I199" s="364">
        <v>91885</v>
      </c>
      <c r="J199" s="364">
        <v>6801</v>
      </c>
      <c r="K199" s="364">
        <v>3030</v>
      </c>
      <c r="L199" s="364">
        <v>85085</v>
      </c>
      <c r="M199" s="364">
        <v>36720</v>
      </c>
      <c r="N199" s="364">
        <v>48364</v>
      </c>
      <c r="O199" s="364">
        <v>29295</v>
      </c>
      <c r="P199" s="364">
        <v>4508</v>
      </c>
      <c r="Q199" s="364">
        <v>102163</v>
      </c>
      <c r="R199" s="364">
        <v>44530</v>
      </c>
      <c r="S199" s="359">
        <v>57633</v>
      </c>
      <c r="T199" s="356"/>
      <c r="U199" s="503"/>
      <c r="X199" s="147"/>
    </row>
    <row r="200" spans="1:24" s="137" customFormat="1" ht="18" hidden="1" customHeight="1">
      <c r="A200" s="471" t="s">
        <v>218</v>
      </c>
      <c r="B200" s="423">
        <v>224237</v>
      </c>
      <c r="C200" s="423">
        <v>95935</v>
      </c>
      <c r="D200" s="456">
        <v>53030</v>
      </c>
      <c r="E200" s="456">
        <v>1015</v>
      </c>
      <c r="F200" s="456">
        <v>42904</v>
      </c>
      <c r="G200" s="456">
        <v>26483</v>
      </c>
      <c r="H200" s="456">
        <v>16421</v>
      </c>
      <c r="I200" s="456">
        <v>128303</v>
      </c>
      <c r="J200" s="456">
        <v>22227</v>
      </c>
      <c r="K200" s="456">
        <v>15087</v>
      </c>
      <c r="L200" s="456">
        <v>106076</v>
      </c>
      <c r="M200" s="456">
        <v>60495</v>
      </c>
      <c r="N200" s="456">
        <v>45581</v>
      </c>
      <c r="O200" s="456">
        <v>75257</v>
      </c>
      <c r="P200" s="456">
        <v>16102</v>
      </c>
      <c r="Q200" s="456">
        <v>148980</v>
      </c>
      <c r="R200" s="456">
        <v>86978</v>
      </c>
      <c r="S200" s="457">
        <v>62002</v>
      </c>
      <c r="T200" s="440"/>
      <c r="U200" s="499"/>
      <c r="X200" s="138"/>
    </row>
    <row r="201" spans="1:24" s="334" customFormat="1" ht="18" hidden="1" customHeight="1">
      <c r="A201" s="275" t="s">
        <v>220</v>
      </c>
      <c r="B201" s="381">
        <f t="shared" ref="B201:S201" si="14">SUM(B189:B200)</f>
        <v>1545277.0066684473</v>
      </c>
      <c r="C201" s="381">
        <f t="shared" si="14"/>
        <v>423447.34</v>
      </c>
      <c r="D201" s="381">
        <f t="shared" si="14"/>
        <v>249344.9</v>
      </c>
      <c r="E201" s="381">
        <f t="shared" si="14"/>
        <v>7108.51</v>
      </c>
      <c r="F201" s="381">
        <f t="shared" si="14"/>
        <v>174101.44</v>
      </c>
      <c r="G201" s="381">
        <f t="shared" si="14"/>
        <v>80922.070000000007</v>
      </c>
      <c r="H201" s="381">
        <f t="shared" si="14"/>
        <v>93177.37000000001</v>
      </c>
      <c r="I201" s="381">
        <f t="shared" si="14"/>
        <v>1121831.6666684472</v>
      </c>
      <c r="J201" s="381">
        <f t="shared" si="14"/>
        <v>214572.45329865726</v>
      </c>
      <c r="K201" s="381">
        <f t="shared" si="14"/>
        <v>76559.179999999993</v>
      </c>
      <c r="L201" s="381">
        <f t="shared" si="14"/>
        <v>907259.21336979</v>
      </c>
      <c r="M201" s="381">
        <f t="shared" si="14"/>
        <v>484034.39366432128</v>
      </c>
      <c r="N201" s="381">
        <f t="shared" si="14"/>
        <v>423225.81970546866</v>
      </c>
      <c r="O201" s="381">
        <f t="shared" si="14"/>
        <v>463918.35329865728</v>
      </c>
      <c r="P201" s="381">
        <f t="shared" si="14"/>
        <v>83666.69</v>
      </c>
      <c r="Q201" s="381">
        <f t="shared" si="14"/>
        <v>1081359.6533697899</v>
      </c>
      <c r="R201" s="381">
        <f t="shared" si="14"/>
        <v>564957.46366432135</v>
      </c>
      <c r="S201" s="386">
        <f t="shared" si="14"/>
        <v>516402.1897054686</v>
      </c>
      <c r="T201" s="377"/>
      <c r="U201" s="501"/>
      <c r="X201" s="335"/>
    </row>
    <row r="202" spans="1:24" s="142" customFormat="1" ht="18" hidden="1" customHeight="1">
      <c r="A202" s="382" t="s">
        <v>219</v>
      </c>
      <c r="B202" s="383">
        <v>94616</v>
      </c>
      <c r="C202" s="383">
        <v>33478</v>
      </c>
      <c r="D202" s="384">
        <v>20951</v>
      </c>
      <c r="E202" s="384">
        <v>535</v>
      </c>
      <c r="F202" s="384">
        <v>12527</v>
      </c>
      <c r="G202" s="384">
        <v>6430</v>
      </c>
      <c r="H202" s="384">
        <v>6097</v>
      </c>
      <c r="I202" s="384">
        <v>61139</v>
      </c>
      <c r="J202" s="384">
        <v>12957</v>
      </c>
      <c r="K202" s="384">
        <v>5152</v>
      </c>
      <c r="L202" s="384">
        <v>48182</v>
      </c>
      <c r="M202" s="384">
        <v>27508</v>
      </c>
      <c r="N202" s="384">
        <v>20674</v>
      </c>
      <c r="O202" s="384">
        <v>33908</v>
      </c>
      <c r="P202" s="384">
        <v>5686</v>
      </c>
      <c r="Q202" s="384">
        <v>60709</v>
      </c>
      <c r="R202" s="384">
        <v>33938</v>
      </c>
      <c r="S202" s="385">
        <v>26771</v>
      </c>
      <c r="T202" s="356"/>
      <c r="U202" s="503"/>
      <c r="X202" s="147"/>
    </row>
    <row r="203" spans="1:24" s="142" customFormat="1" ht="18" hidden="1" customHeight="1">
      <c r="A203" s="363" t="s">
        <v>221</v>
      </c>
      <c r="B203" s="145">
        <v>85927.019510711427</v>
      </c>
      <c r="C203" s="358">
        <v>28257.33</v>
      </c>
      <c r="D203" s="358">
        <v>19142.16</v>
      </c>
      <c r="E203" s="358">
        <v>1876.55</v>
      </c>
      <c r="F203" s="358">
        <v>9115.17</v>
      </c>
      <c r="G203" s="358">
        <v>1627.69</v>
      </c>
      <c r="H203" s="358">
        <v>7487.48</v>
      </c>
      <c r="I203" s="358">
        <v>57669.68951071144</v>
      </c>
      <c r="J203" s="358">
        <v>8242.087003426599</v>
      </c>
      <c r="K203" s="358">
        <v>3242.4</v>
      </c>
      <c r="L203" s="358">
        <v>49427.602507284842</v>
      </c>
      <c r="M203" s="358">
        <v>24998.723768429321</v>
      </c>
      <c r="N203" s="358">
        <v>24428.878738855514</v>
      </c>
      <c r="O203" s="358">
        <v>27384.247003426597</v>
      </c>
      <c r="P203" s="358">
        <v>5118.95</v>
      </c>
      <c r="Q203" s="358">
        <v>58542.772507284841</v>
      </c>
      <c r="R203" s="358">
        <v>26626.413768429324</v>
      </c>
      <c r="S203" s="359">
        <v>31916.358738855513</v>
      </c>
      <c r="T203" s="356"/>
      <c r="U203" s="503"/>
      <c r="X203" s="147"/>
    </row>
    <row r="204" spans="1:24" s="142" customFormat="1" ht="18" hidden="1" customHeight="1">
      <c r="A204" s="363" t="s">
        <v>222</v>
      </c>
      <c r="B204" s="357">
        <v>159783</v>
      </c>
      <c r="C204" s="364">
        <v>34428</v>
      </c>
      <c r="D204" s="364">
        <v>23516</v>
      </c>
      <c r="E204" s="364">
        <v>1919</v>
      </c>
      <c r="F204" s="364">
        <v>10912</v>
      </c>
      <c r="G204" s="364">
        <v>3304</v>
      </c>
      <c r="H204" s="364">
        <v>7608</v>
      </c>
      <c r="I204" s="364">
        <v>125355</v>
      </c>
      <c r="J204" s="364">
        <v>38869</v>
      </c>
      <c r="K204" s="364">
        <v>8907</v>
      </c>
      <c r="L204" s="364">
        <v>86486</v>
      </c>
      <c r="M204" s="364">
        <v>55539</v>
      </c>
      <c r="N204" s="364">
        <v>30947</v>
      </c>
      <c r="O204" s="364">
        <v>62385</v>
      </c>
      <c r="P204" s="364">
        <v>10825</v>
      </c>
      <c r="Q204" s="364">
        <v>97398</v>
      </c>
      <c r="R204" s="364">
        <v>58844</v>
      </c>
      <c r="S204" s="407">
        <v>38554</v>
      </c>
      <c r="T204" s="356"/>
      <c r="U204" s="503"/>
      <c r="X204" s="147"/>
    </row>
    <row r="205" spans="1:24" s="142" customFormat="1" ht="18" hidden="1" customHeight="1">
      <c r="A205" s="363" t="s">
        <v>223</v>
      </c>
      <c r="B205" s="357">
        <v>140188</v>
      </c>
      <c r="C205" s="364">
        <v>28746</v>
      </c>
      <c r="D205" s="364">
        <v>19652</v>
      </c>
      <c r="E205" s="364">
        <v>345</v>
      </c>
      <c r="F205" s="364">
        <v>9094</v>
      </c>
      <c r="G205" s="364">
        <v>2403</v>
      </c>
      <c r="H205" s="364">
        <v>6691</v>
      </c>
      <c r="I205" s="364">
        <v>111442</v>
      </c>
      <c r="J205" s="364">
        <v>10456</v>
      </c>
      <c r="K205" s="364">
        <v>6071</v>
      </c>
      <c r="L205" s="364">
        <v>100985</v>
      </c>
      <c r="M205" s="364">
        <v>61146</v>
      </c>
      <c r="N205" s="364">
        <v>39839</v>
      </c>
      <c r="O205" s="364">
        <v>30108</v>
      </c>
      <c r="P205" s="364">
        <v>6416</v>
      </c>
      <c r="Q205" s="364">
        <v>110080</v>
      </c>
      <c r="R205" s="364">
        <v>63549</v>
      </c>
      <c r="S205" s="407">
        <v>46531</v>
      </c>
      <c r="T205" s="356"/>
      <c r="U205" s="503"/>
      <c r="X205" s="147"/>
    </row>
    <row r="206" spans="1:24" s="142" customFormat="1" ht="18" hidden="1" customHeight="1">
      <c r="A206" s="363" t="s">
        <v>224</v>
      </c>
      <c r="B206" s="357">
        <v>111384</v>
      </c>
      <c r="C206" s="364">
        <v>25130</v>
      </c>
      <c r="D206" s="364">
        <v>16376</v>
      </c>
      <c r="E206" s="364">
        <v>398</v>
      </c>
      <c r="F206" s="364">
        <v>8753</v>
      </c>
      <c r="G206" s="364">
        <v>2211</v>
      </c>
      <c r="H206" s="364">
        <v>6542</v>
      </c>
      <c r="I206" s="364">
        <v>86254</v>
      </c>
      <c r="J206" s="364">
        <v>11872</v>
      </c>
      <c r="K206" s="364">
        <v>3100</v>
      </c>
      <c r="L206" s="364">
        <v>74382</v>
      </c>
      <c r="M206" s="364">
        <v>42691</v>
      </c>
      <c r="N206" s="364">
        <v>31691</v>
      </c>
      <c r="O206" s="364">
        <v>28248</v>
      </c>
      <c r="P206" s="364">
        <v>3498</v>
      </c>
      <c r="Q206" s="364">
        <v>83136</v>
      </c>
      <c r="R206" s="364">
        <v>44902</v>
      </c>
      <c r="S206" s="407">
        <v>38233</v>
      </c>
      <c r="T206" s="356"/>
      <c r="U206" s="503"/>
      <c r="X206" s="147"/>
    </row>
    <row r="207" spans="1:24" s="142" customFormat="1" ht="18" hidden="1" customHeight="1">
      <c r="A207" s="363" t="s">
        <v>225</v>
      </c>
      <c r="B207" s="357">
        <v>128926.25406726528</v>
      </c>
      <c r="C207" s="364">
        <v>34546</v>
      </c>
      <c r="D207" s="364">
        <v>23066.1</v>
      </c>
      <c r="E207" s="364">
        <v>537.94000000000005</v>
      </c>
      <c r="F207" s="364">
        <v>11479.9</v>
      </c>
      <c r="G207" s="364">
        <v>2237.1999999999998</v>
      </c>
      <c r="H207" s="364">
        <v>9242.7000000000007</v>
      </c>
      <c r="I207" s="364">
        <v>94380.254067265283</v>
      </c>
      <c r="J207" s="364">
        <v>12010.710843488983</v>
      </c>
      <c r="K207" s="364">
        <v>8318.85</v>
      </c>
      <c r="L207" s="364">
        <v>82369.543223776302</v>
      </c>
      <c r="M207" s="364">
        <v>41087.409653282397</v>
      </c>
      <c r="N207" s="364">
        <v>41282.133570493897</v>
      </c>
      <c r="O207" s="364">
        <v>35076.810843488987</v>
      </c>
      <c r="P207" s="364">
        <v>8856.7900000000009</v>
      </c>
      <c r="Q207" s="364">
        <v>93849.443223776296</v>
      </c>
      <c r="R207" s="364">
        <v>43324.609653282401</v>
      </c>
      <c r="S207" s="407">
        <v>50524.833570493895</v>
      </c>
      <c r="T207" s="356"/>
      <c r="U207" s="503"/>
      <c r="X207" s="147"/>
    </row>
    <row r="208" spans="1:24" s="142" customFormat="1" ht="18" hidden="1" customHeight="1">
      <c r="A208" s="409" t="s">
        <v>226</v>
      </c>
      <c r="B208" s="357">
        <v>103291.68269506968</v>
      </c>
      <c r="C208" s="364">
        <v>26836.94</v>
      </c>
      <c r="D208" s="364">
        <v>12674.39</v>
      </c>
      <c r="E208" s="364">
        <v>598.71</v>
      </c>
      <c r="F208" s="364">
        <v>14162.55</v>
      </c>
      <c r="G208" s="364">
        <v>6054.9</v>
      </c>
      <c r="H208" s="364">
        <v>8107.65</v>
      </c>
      <c r="I208" s="364">
        <v>76454.742695069697</v>
      </c>
      <c r="J208" s="364">
        <v>8362.2768959554778</v>
      </c>
      <c r="K208" s="364">
        <v>2531.02</v>
      </c>
      <c r="L208" s="364">
        <v>68092.465799114216</v>
      </c>
      <c r="M208" s="364">
        <v>30521.842459997089</v>
      </c>
      <c r="N208" s="364">
        <v>37570.623339117126</v>
      </c>
      <c r="O208" s="364">
        <v>21036.666895955481</v>
      </c>
      <c r="P208" s="364">
        <v>3129.73</v>
      </c>
      <c r="Q208" s="364">
        <v>82255.015799114219</v>
      </c>
      <c r="R208" s="364">
        <v>36576.742459997091</v>
      </c>
      <c r="S208" s="407">
        <v>45678.273339117135</v>
      </c>
      <c r="T208" s="356"/>
      <c r="U208" s="503"/>
      <c r="X208" s="147"/>
    </row>
    <row r="209" spans="1:24" s="142" customFormat="1" ht="18" hidden="1" customHeight="1">
      <c r="A209" s="409" t="s">
        <v>227</v>
      </c>
      <c r="B209" s="357">
        <v>89985.290612361903</v>
      </c>
      <c r="C209" s="364">
        <v>28810.92</v>
      </c>
      <c r="D209" s="364">
        <v>11055.31</v>
      </c>
      <c r="E209" s="364">
        <v>899.95398558943998</v>
      </c>
      <c r="F209" s="364">
        <v>17755.61</v>
      </c>
      <c r="G209" s="364">
        <v>11130.5</v>
      </c>
      <c r="H209" s="364">
        <v>6625.11</v>
      </c>
      <c r="I209" s="364">
        <v>61174.370612361898</v>
      </c>
      <c r="J209" s="364">
        <v>15066.894072410207</v>
      </c>
      <c r="K209" s="364">
        <v>9224.6139855894398</v>
      </c>
      <c r="L209" s="364">
        <v>46107.476539951691</v>
      </c>
      <c r="M209" s="364">
        <v>22096.155732286497</v>
      </c>
      <c r="N209" s="364">
        <v>24011.32080766519</v>
      </c>
      <c r="O209" s="364">
        <v>26122.204072410204</v>
      </c>
      <c r="P209" s="364">
        <v>10124.56797117888</v>
      </c>
      <c r="Q209" s="364">
        <v>63863.086539951692</v>
      </c>
      <c r="R209" s="364">
        <v>33226.655732286497</v>
      </c>
      <c r="S209" s="407">
        <v>30636.430807665191</v>
      </c>
      <c r="T209" s="356"/>
      <c r="U209" s="503"/>
      <c r="X209" s="147"/>
    </row>
    <row r="210" spans="1:24" s="142" customFormat="1" ht="18" hidden="1" customHeight="1">
      <c r="A210" s="409" t="s">
        <v>228</v>
      </c>
      <c r="B210" s="357">
        <v>152749</v>
      </c>
      <c r="C210" s="364">
        <v>37936</v>
      </c>
      <c r="D210" s="364">
        <v>23735</v>
      </c>
      <c r="E210" s="364">
        <v>292</v>
      </c>
      <c r="F210" s="364">
        <v>14201</v>
      </c>
      <c r="G210" s="364">
        <v>4152</v>
      </c>
      <c r="H210" s="364">
        <v>10049</v>
      </c>
      <c r="I210" s="364">
        <v>114813</v>
      </c>
      <c r="J210" s="364">
        <v>37839</v>
      </c>
      <c r="K210" s="364">
        <v>1364</v>
      </c>
      <c r="L210" s="364">
        <v>76973</v>
      </c>
      <c r="M210" s="364">
        <v>44258</v>
      </c>
      <c r="N210" s="364">
        <v>32715</v>
      </c>
      <c r="O210" s="364">
        <v>61575</v>
      </c>
      <c r="P210" s="364">
        <v>1656</v>
      </c>
      <c r="Q210" s="364">
        <v>91174</v>
      </c>
      <c r="R210" s="364">
        <v>48410</v>
      </c>
      <c r="S210" s="407">
        <v>42764</v>
      </c>
      <c r="T210" s="356"/>
      <c r="U210" s="503"/>
      <c r="X210" s="147"/>
    </row>
    <row r="211" spans="1:24" s="142" customFormat="1" ht="18" hidden="1" customHeight="1">
      <c r="A211" s="409" t="s">
        <v>286</v>
      </c>
      <c r="B211" s="357">
        <v>159252.84726493817</v>
      </c>
      <c r="C211" s="364">
        <v>27698.9</v>
      </c>
      <c r="D211" s="364">
        <v>16801.77</v>
      </c>
      <c r="E211" s="364">
        <v>8560.4</v>
      </c>
      <c r="F211" s="364">
        <v>10897.13</v>
      </c>
      <c r="G211" s="364">
        <v>688.9</v>
      </c>
      <c r="H211" s="364">
        <v>10208.23</v>
      </c>
      <c r="I211" s="364">
        <v>131553.94726493818</v>
      </c>
      <c r="J211" s="364">
        <v>14616.888800767627</v>
      </c>
      <c r="K211" s="364">
        <v>430.15</v>
      </c>
      <c r="L211" s="364">
        <v>116937.05846417056</v>
      </c>
      <c r="M211" s="364">
        <v>76985.136406871665</v>
      </c>
      <c r="N211" s="364">
        <v>39951.922057298907</v>
      </c>
      <c r="O211" s="364">
        <v>31418.658800767629</v>
      </c>
      <c r="P211" s="364">
        <v>8990.5499999999993</v>
      </c>
      <c r="Q211" s="364">
        <v>127834.18846417057</v>
      </c>
      <c r="R211" s="364">
        <v>77674.036406871659</v>
      </c>
      <c r="S211" s="407">
        <v>50160.152057298903</v>
      </c>
      <c r="T211" s="356"/>
      <c r="U211" s="503"/>
      <c r="X211" s="147"/>
    </row>
    <row r="212" spans="1:24" s="142" customFormat="1" ht="18" hidden="1" customHeight="1">
      <c r="A212" s="409" t="s">
        <v>287</v>
      </c>
      <c r="B212" s="357">
        <v>152972</v>
      </c>
      <c r="C212" s="364">
        <v>41406</v>
      </c>
      <c r="D212" s="364">
        <v>21184</v>
      </c>
      <c r="E212" s="364">
        <v>719</v>
      </c>
      <c r="F212" s="364">
        <v>20222</v>
      </c>
      <c r="G212" s="364">
        <v>9514</v>
      </c>
      <c r="H212" s="364">
        <v>10708</v>
      </c>
      <c r="I212" s="364">
        <v>111566</v>
      </c>
      <c r="J212" s="364">
        <v>19773</v>
      </c>
      <c r="K212" s="364">
        <v>13722</v>
      </c>
      <c r="L212" s="364">
        <v>91793</v>
      </c>
      <c r="M212" s="364">
        <v>48563</v>
      </c>
      <c r="N212" s="364">
        <v>43229.784235800595</v>
      </c>
      <c r="O212" s="364">
        <v>40957</v>
      </c>
      <c r="P212" s="364">
        <v>14441</v>
      </c>
      <c r="Q212" s="364">
        <v>112015</v>
      </c>
      <c r="R212" s="364">
        <v>58077</v>
      </c>
      <c r="S212" s="407">
        <v>53938</v>
      </c>
      <c r="T212" s="356"/>
      <c r="U212" s="503"/>
      <c r="X212" s="147"/>
    </row>
    <row r="213" spans="1:24" s="142" customFormat="1" ht="18" hidden="1" customHeight="1">
      <c r="A213" s="409" t="s">
        <v>288</v>
      </c>
      <c r="B213" s="357">
        <v>281276.93506546778</v>
      </c>
      <c r="C213" s="364">
        <v>133417.93</v>
      </c>
      <c r="D213" s="364">
        <v>72482.52</v>
      </c>
      <c r="E213" s="364">
        <v>1948.29</v>
      </c>
      <c r="F213" s="364">
        <v>60935.41</v>
      </c>
      <c r="G213" s="364">
        <v>38120.589999999997</v>
      </c>
      <c r="H213" s="364">
        <v>22814.82</v>
      </c>
      <c r="I213" s="364">
        <v>147859.00506546779</v>
      </c>
      <c r="J213" s="364">
        <v>24108.657206381969</v>
      </c>
      <c r="K213" s="364">
        <v>13997.79</v>
      </c>
      <c r="L213" s="364">
        <v>123750.34785908581</v>
      </c>
      <c r="M213" s="364">
        <v>91021.763453225431</v>
      </c>
      <c r="N213" s="364">
        <v>32728.584405860369</v>
      </c>
      <c r="O213" s="364">
        <v>96591.177206381966</v>
      </c>
      <c r="P213" s="364">
        <v>15946.08</v>
      </c>
      <c r="Q213" s="364">
        <v>184685.7578590858</v>
      </c>
      <c r="R213" s="364">
        <v>129142.35345322544</v>
      </c>
      <c r="S213" s="407">
        <v>55543.404405860369</v>
      </c>
      <c r="T213" s="356"/>
      <c r="U213" s="503"/>
      <c r="X213" s="147"/>
    </row>
    <row r="214" spans="1:24" s="142" customFormat="1" ht="18" hidden="1" customHeight="1">
      <c r="A214" s="275" t="s">
        <v>295</v>
      </c>
      <c r="B214" s="381">
        <f t="shared" ref="B214:U214" si="15">SUM(B202:B213)</f>
        <v>1660352.0292158141</v>
      </c>
      <c r="C214" s="381">
        <f t="shared" si="15"/>
        <v>480692.02</v>
      </c>
      <c r="D214" s="381">
        <f t="shared" si="15"/>
        <v>280636.25</v>
      </c>
      <c r="E214" s="381">
        <f t="shared" si="15"/>
        <v>18629.843985589439</v>
      </c>
      <c r="F214" s="381">
        <f t="shared" si="15"/>
        <v>200054.77</v>
      </c>
      <c r="G214" s="381">
        <f t="shared" si="15"/>
        <v>87873.78</v>
      </c>
      <c r="H214" s="381">
        <f t="shared" si="15"/>
        <v>112180.98999999999</v>
      </c>
      <c r="I214" s="381">
        <f t="shared" si="15"/>
        <v>1179661.0092158145</v>
      </c>
      <c r="J214" s="381">
        <f t="shared" si="15"/>
        <v>214173.51482243085</v>
      </c>
      <c r="K214" s="381">
        <f t="shared" si="15"/>
        <v>76060.823985589435</v>
      </c>
      <c r="L214" s="381">
        <f t="shared" si="15"/>
        <v>965485.49439338327</v>
      </c>
      <c r="M214" s="381">
        <f t="shared" si="15"/>
        <v>566416.03147409239</v>
      </c>
      <c r="N214" s="381">
        <f t="shared" si="15"/>
        <v>399069.24715509161</v>
      </c>
      <c r="O214" s="381">
        <f t="shared" si="15"/>
        <v>494810.76482243085</v>
      </c>
      <c r="P214" s="381">
        <f t="shared" si="15"/>
        <v>94688.667971178889</v>
      </c>
      <c r="Q214" s="381">
        <f t="shared" si="15"/>
        <v>1165542.2643933834</v>
      </c>
      <c r="R214" s="381">
        <f t="shared" si="15"/>
        <v>654290.81147409242</v>
      </c>
      <c r="S214" s="386">
        <f t="shared" si="15"/>
        <v>511250.45291929098</v>
      </c>
      <c r="T214" s="455">
        <f t="shared" si="15"/>
        <v>0</v>
      </c>
      <c r="U214" s="386">
        <f t="shared" si="15"/>
        <v>0</v>
      </c>
      <c r="X214" s="147"/>
    </row>
    <row r="215" spans="1:24" s="142" customFormat="1" ht="18" hidden="1" customHeight="1">
      <c r="A215" s="409" t="s">
        <v>294</v>
      </c>
      <c r="B215" s="357">
        <v>107903.04807281136</v>
      </c>
      <c r="C215" s="364">
        <v>32931.82</v>
      </c>
      <c r="D215" s="364">
        <v>18939.189999999999</v>
      </c>
      <c r="E215" s="364">
        <v>2827.32</v>
      </c>
      <c r="F215" s="364">
        <v>13992.63</v>
      </c>
      <c r="G215" s="364">
        <v>8249.2999999999993</v>
      </c>
      <c r="H215" s="364">
        <v>5743.33</v>
      </c>
      <c r="I215" s="364">
        <v>74971.228072811369</v>
      </c>
      <c r="J215" s="364">
        <v>12559.917424903806</v>
      </c>
      <c r="K215" s="364">
        <v>10056.9</v>
      </c>
      <c r="L215" s="364">
        <v>62411.310647907558</v>
      </c>
      <c r="M215" s="364">
        <v>32862.398711431451</v>
      </c>
      <c r="N215" s="364">
        <v>29548.911936476099</v>
      </c>
      <c r="O215" s="364">
        <v>31499.107424903807</v>
      </c>
      <c r="P215" s="364">
        <v>12884.22</v>
      </c>
      <c r="Q215" s="364">
        <v>76403.940647907555</v>
      </c>
      <c r="R215" s="364">
        <v>41111.698711431454</v>
      </c>
      <c r="S215" s="407">
        <v>35292.241936476101</v>
      </c>
      <c r="T215" s="356"/>
      <c r="U215" s="503"/>
      <c r="X215" s="147"/>
    </row>
    <row r="216" spans="1:24" s="142" customFormat="1" ht="18" hidden="1" customHeight="1">
      <c r="A216" s="409" t="s">
        <v>296</v>
      </c>
      <c r="B216" s="357">
        <v>116648.09672740579</v>
      </c>
      <c r="C216" s="364">
        <v>35024</v>
      </c>
      <c r="D216" s="364">
        <v>16035.32</v>
      </c>
      <c r="E216" s="364">
        <v>1929.5</v>
      </c>
      <c r="F216" s="364">
        <v>18988.68</v>
      </c>
      <c r="G216" s="364">
        <v>1830.35</v>
      </c>
      <c r="H216" s="364">
        <v>17158.330000000002</v>
      </c>
      <c r="I216" s="364">
        <v>81624.096727405791</v>
      </c>
      <c r="J216" s="364">
        <v>7381.723076634773</v>
      </c>
      <c r="K216" s="364">
        <v>3861.17</v>
      </c>
      <c r="L216" s="364">
        <v>74242.373650771013</v>
      </c>
      <c r="M216" s="364">
        <v>43663.376181086387</v>
      </c>
      <c r="N216" s="364">
        <v>30578.997469684629</v>
      </c>
      <c r="O216" s="364">
        <v>23417.043076634771</v>
      </c>
      <c r="P216" s="364">
        <v>5790.67</v>
      </c>
      <c r="Q216" s="364">
        <v>93231.053650771006</v>
      </c>
      <c r="R216" s="364">
        <v>45493.726181086386</v>
      </c>
      <c r="S216" s="407">
        <v>47737.327469684627</v>
      </c>
      <c r="T216" s="356"/>
      <c r="U216" s="503"/>
      <c r="X216" s="147"/>
    </row>
    <row r="217" spans="1:24" s="142" customFormat="1" ht="18" hidden="1" customHeight="1">
      <c r="A217" s="409" t="s">
        <v>297</v>
      </c>
      <c r="B217" s="383">
        <v>138773.44004732501</v>
      </c>
      <c r="C217" s="384">
        <v>33126.800000000003</v>
      </c>
      <c r="D217" s="384">
        <v>23527.13</v>
      </c>
      <c r="E217" s="384">
        <v>1444.87</v>
      </c>
      <c r="F217" s="384">
        <v>9599.67</v>
      </c>
      <c r="G217" s="384">
        <v>1367.32</v>
      </c>
      <c r="H217" s="384">
        <v>8232.35</v>
      </c>
      <c r="I217" s="384">
        <v>105646.64004732546</v>
      </c>
      <c r="J217" s="384">
        <v>9802.1882261875744</v>
      </c>
      <c r="K217" s="384">
        <v>1820.5</v>
      </c>
      <c r="L217" s="384">
        <v>95844.451821137889</v>
      </c>
      <c r="M217" s="384">
        <v>54587.295192505037</v>
      </c>
      <c r="N217" s="364">
        <v>41257.156628632853</v>
      </c>
      <c r="O217" s="364">
        <v>33329.318226187577</v>
      </c>
      <c r="P217" s="364">
        <v>3265.37</v>
      </c>
      <c r="Q217" s="364">
        <v>105444.12182113789</v>
      </c>
      <c r="R217" s="364">
        <v>55954.615192505036</v>
      </c>
      <c r="S217" s="359">
        <v>49489.506628632851</v>
      </c>
      <c r="T217" s="356"/>
      <c r="U217" s="503"/>
      <c r="X217" s="147"/>
    </row>
    <row r="218" spans="1:24" s="142" customFormat="1" ht="18" hidden="1" customHeight="1">
      <c r="A218" s="409" t="s">
        <v>299</v>
      </c>
      <c r="B218" s="145">
        <v>96269.756505826706</v>
      </c>
      <c r="C218" s="458">
        <v>24012.86</v>
      </c>
      <c r="D218" s="458">
        <v>15447.48</v>
      </c>
      <c r="E218" s="458">
        <v>1357.69</v>
      </c>
      <c r="F218" s="458">
        <v>8565.3799999999992</v>
      </c>
      <c r="G218" s="458">
        <v>2156.36</v>
      </c>
      <c r="H218" s="458">
        <v>6409.02</v>
      </c>
      <c r="I218" s="458">
        <v>72256.896505826706</v>
      </c>
      <c r="J218" s="458">
        <v>4197.1797522618936</v>
      </c>
      <c r="K218" s="458">
        <v>1348.06</v>
      </c>
      <c r="L218" s="358">
        <v>68059.716753564819</v>
      </c>
      <c r="M218" s="358">
        <v>49639.308046110382</v>
      </c>
      <c r="N218" s="364">
        <v>18420.408707454433</v>
      </c>
      <c r="O218" s="364">
        <v>19644.659752261894</v>
      </c>
      <c r="P218" s="364">
        <v>2705.75</v>
      </c>
      <c r="Q218" s="364">
        <v>76625.096753564823</v>
      </c>
      <c r="R218" s="364">
        <v>51795.668046110382</v>
      </c>
      <c r="S218" s="407">
        <v>24829.428707454434</v>
      </c>
      <c r="T218" s="356"/>
      <c r="U218" s="503"/>
      <c r="X218" s="147"/>
    </row>
    <row r="219" spans="1:24" s="468" customFormat="1" ht="18" hidden="1" customHeight="1">
      <c r="A219" s="409" t="s">
        <v>300</v>
      </c>
      <c r="B219" s="463">
        <v>153019.22476222855</v>
      </c>
      <c r="C219" s="464">
        <v>28120.44</v>
      </c>
      <c r="D219" s="464">
        <v>18857.5</v>
      </c>
      <c r="E219" s="464">
        <v>3271.77</v>
      </c>
      <c r="F219" s="464">
        <v>9262.94</v>
      </c>
      <c r="G219" s="464">
        <v>2130.4299999999998</v>
      </c>
      <c r="H219" s="464">
        <v>7132.51</v>
      </c>
      <c r="I219" s="464">
        <v>124898.78476222856</v>
      </c>
      <c r="J219" s="464">
        <v>8766.7843607673203</v>
      </c>
      <c r="K219" s="464">
        <v>6299.64</v>
      </c>
      <c r="L219" s="465">
        <v>116132.00040146124</v>
      </c>
      <c r="M219" s="465">
        <v>88818.199825997348</v>
      </c>
      <c r="N219" s="465">
        <v>27313.80057546388</v>
      </c>
      <c r="O219" s="465">
        <v>27624.284360767324</v>
      </c>
      <c r="P219" s="465">
        <v>9571.41</v>
      </c>
      <c r="Q219" s="465">
        <v>125394.94040146124</v>
      </c>
      <c r="R219" s="465">
        <v>90948.629825997356</v>
      </c>
      <c r="S219" s="466">
        <v>34446.310575463882</v>
      </c>
      <c r="T219" s="467"/>
      <c r="U219" s="535"/>
      <c r="X219" s="469"/>
    </row>
    <row r="220" spans="1:24" s="468" customFormat="1" ht="18" hidden="1" customHeight="1">
      <c r="A220" s="409" t="s">
        <v>301</v>
      </c>
      <c r="B220" s="463">
        <v>214570.34888169545</v>
      </c>
      <c r="C220" s="464">
        <v>57032.15</v>
      </c>
      <c r="D220" s="464">
        <v>35430.339999999997</v>
      </c>
      <c r="E220" s="464">
        <v>1301.96</v>
      </c>
      <c r="F220" s="464">
        <v>21601.81</v>
      </c>
      <c r="G220" s="464">
        <v>3131.04</v>
      </c>
      <c r="H220" s="464">
        <v>18470.77</v>
      </c>
      <c r="I220" s="464">
        <v>157538.19888169543</v>
      </c>
      <c r="J220" s="464">
        <v>10989.82408578954</v>
      </c>
      <c r="K220" s="464">
        <v>9127.68</v>
      </c>
      <c r="L220" s="465">
        <v>146548.3747959059</v>
      </c>
      <c r="M220" s="465">
        <v>88023.824362438216</v>
      </c>
      <c r="N220" s="465">
        <v>58524.550433467703</v>
      </c>
      <c r="O220" s="465">
        <v>46420.16408578954</v>
      </c>
      <c r="P220" s="465">
        <v>10429.64</v>
      </c>
      <c r="Q220" s="465">
        <v>168150.18479590592</v>
      </c>
      <c r="R220" s="465">
        <v>91154.864362438209</v>
      </c>
      <c r="S220" s="274">
        <v>76995.320433467699</v>
      </c>
      <c r="T220" s="467"/>
      <c r="U220" s="535"/>
      <c r="X220" s="469"/>
    </row>
    <row r="221" spans="1:24" s="468" customFormat="1" ht="18" hidden="1" customHeight="1">
      <c r="A221" s="409" t="s">
        <v>303</v>
      </c>
      <c r="B221" s="463">
        <v>175393.0935308683</v>
      </c>
      <c r="C221" s="464">
        <v>32167.33</v>
      </c>
      <c r="D221" s="464">
        <v>23155.86</v>
      </c>
      <c r="E221" s="464">
        <v>544.76</v>
      </c>
      <c r="F221" s="464">
        <v>9011.4699999999993</v>
      </c>
      <c r="G221" s="464">
        <v>1628.2</v>
      </c>
      <c r="H221" s="464">
        <v>7383.27</v>
      </c>
      <c r="I221" s="464">
        <v>143225.76353086831</v>
      </c>
      <c r="J221" s="464">
        <v>26731.201675381395</v>
      </c>
      <c r="K221" s="464">
        <v>23894.47</v>
      </c>
      <c r="L221" s="465">
        <v>116494.56185548691</v>
      </c>
      <c r="M221" s="465">
        <v>82304.091957413344</v>
      </c>
      <c r="N221" s="465">
        <v>34190.469898073577</v>
      </c>
      <c r="O221" s="465">
        <v>49887.061675381403</v>
      </c>
      <c r="P221" s="465">
        <v>24439.23</v>
      </c>
      <c r="Q221" s="465">
        <v>125506.03185548692</v>
      </c>
      <c r="R221" s="465">
        <v>83932.291957413327</v>
      </c>
      <c r="S221" s="466">
        <v>41573.739898073574</v>
      </c>
      <c r="T221" s="467"/>
      <c r="U221" s="535"/>
      <c r="X221" s="469"/>
    </row>
    <row r="222" spans="1:24" s="468" customFormat="1" ht="18" hidden="1" customHeight="1">
      <c r="A222" s="409" t="s">
        <v>304</v>
      </c>
      <c r="B222" s="463">
        <v>136720.5484097545</v>
      </c>
      <c r="C222" s="464">
        <v>25059.73</v>
      </c>
      <c r="D222" s="464">
        <v>11618.12</v>
      </c>
      <c r="E222" s="464">
        <v>1017.42</v>
      </c>
      <c r="F222" s="464">
        <v>13441.61</v>
      </c>
      <c r="G222" s="464">
        <v>5719.03</v>
      </c>
      <c r="H222" s="464">
        <v>7722.58</v>
      </c>
      <c r="I222" s="464">
        <v>111660.8184097545</v>
      </c>
      <c r="J222" s="464">
        <v>6240.302173854202</v>
      </c>
      <c r="K222" s="464">
        <v>5020</v>
      </c>
      <c r="L222" s="465">
        <v>105420.5162359003</v>
      </c>
      <c r="M222" s="465">
        <v>79161.505315891089</v>
      </c>
      <c r="N222" s="465">
        <v>26259.010920009205</v>
      </c>
      <c r="O222" s="465">
        <v>17858.4221738542</v>
      </c>
      <c r="P222" s="465">
        <v>6037.42</v>
      </c>
      <c r="Q222" s="465">
        <v>118862.1262359003</v>
      </c>
      <c r="R222" s="465">
        <v>84880.535315891088</v>
      </c>
      <c r="S222" s="466">
        <v>33981.590920009206</v>
      </c>
      <c r="T222" s="467"/>
      <c r="U222" s="535"/>
      <c r="X222" s="469"/>
    </row>
    <row r="223" spans="1:24" s="468" customFormat="1" ht="18" hidden="1" customHeight="1">
      <c r="A223" s="409" t="s">
        <v>305</v>
      </c>
      <c r="B223" s="463">
        <v>168809.39298813083</v>
      </c>
      <c r="C223" s="464">
        <v>37401.64</v>
      </c>
      <c r="D223" s="464">
        <v>18068.919999999998</v>
      </c>
      <c r="E223" s="464">
        <v>1358.59</v>
      </c>
      <c r="F223" s="464">
        <v>19332.72</v>
      </c>
      <c r="G223" s="464">
        <v>9590.5</v>
      </c>
      <c r="H223" s="464">
        <v>9742.2199999999993</v>
      </c>
      <c r="I223" s="464">
        <v>131407.75298813084</v>
      </c>
      <c r="J223" s="464">
        <v>16686.540776930364</v>
      </c>
      <c r="K223" s="464">
        <v>10162.61</v>
      </c>
      <c r="L223" s="465">
        <v>114721.21221120049</v>
      </c>
      <c r="M223" s="465">
        <v>69155.216533085317</v>
      </c>
      <c r="N223" s="465">
        <v>45565.99567811517</v>
      </c>
      <c r="O223" s="465">
        <v>34755.460776930362</v>
      </c>
      <c r="P223" s="465">
        <v>11521.2</v>
      </c>
      <c r="Q223" s="465">
        <v>134053.93221120001</v>
      </c>
      <c r="R223" s="465">
        <v>78745.716533085317</v>
      </c>
      <c r="S223" s="466">
        <v>55308.215678115172</v>
      </c>
      <c r="T223" s="467"/>
      <c r="U223" s="535"/>
      <c r="X223" s="469"/>
    </row>
    <row r="224" spans="1:24" s="468" customFormat="1" ht="18" hidden="1" customHeight="1">
      <c r="A224" s="409" t="s">
        <v>307</v>
      </c>
      <c r="B224" s="463">
        <v>146783.60856964035</v>
      </c>
      <c r="C224" s="464">
        <v>32849.08</v>
      </c>
      <c r="D224" s="464">
        <v>19496.400000000001</v>
      </c>
      <c r="E224" s="464">
        <v>4872.54</v>
      </c>
      <c r="F224" s="464">
        <v>13352.68</v>
      </c>
      <c r="G224" s="464">
        <v>6078.68</v>
      </c>
      <c r="H224" s="464">
        <v>7274</v>
      </c>
      <c r="I224" s="464">
        <v>113934.52856964034</v>
      </c>
      <c r="J224" s="464">
        <v>10665.734168657676</v>
      </c>
      <c r="K224" s="464">
        <v>1782.31</v>
      </c>
      <c r="L224" s="465">
        <v>103268.79440098268</v>
      </c>
      <c r="M224" s="465">
        <v>65246.827275307391</v>
      </c>
      <c r="N224" s="465">
        <v>38021.967125675284</v>
      </c>
      <c r="O224" s="465">
        <v>30162.134168657678</v>
      </c>
      <c r="P224" s="465">
        <v>6654.85</v>
      </c>
      <c r="Q224" s="465">
        <v>116621.47440098267</v>
      </c>
      <c r="R224" s="465">
        <v>71325.507275307391</v>
      </c>
      <c r="S224" s="466">
        <v>45295.967125675284</v>
      </c>
      <c r="T224" s="467"/>
      <c r="U224" s="535"/>
      <c r="X224" s="469"/>
    </row>
    <row r="225" spans="1:24" s="468" customFormat="1" ht="18" hidden="1" customHeight="1">
      <c r="A225" s="409" t="s">
        <v>308</v>
      </c>
      <c r="B225" s="463">
        <v>191002.47578631446</v>
      </c>
      <c r="C225" s="464">
        <v>61314.64</v>
      </c>
      <c r="D225" s="464">
        <v>28117.15</v>
      </c>
      <c r="E225" s="464">
        <v>9137.0499999999993</v>
      </c>
      <c r="F225" s="464">
        <v>33197.49</v>
      </c>
      <c r="G225" s="464">
        <v>19310.73</v>
      </c>
      <c r="H225" s="464">
        <v>13886.76</v>
      </c>
      <c r="I225" s="464">
        <v>129687.83578631443</v>
      </c>
      <c r="J225" s="464">
        <v>22867.917872471196</v>
      </c>
      <c r="K225" s="464">
        <v>6577.91</v>
      </c>
      <c r="L225" s="465">
        <v>106819.91791384324</v>
      </c>
      <c r="M225" s="465">
        <v>67121.951623115077</v>
      </c>
      <c r="N225" s="465">
        <v>39697.966290728167</v>
      </c>
      <c r="O225" s="465">
        <v>50985.067872471198</v>
      </c>
      <c r="P225" s="465">
        <v>15714.96</v>
      </c>
      <c r="Q225" s="465">
        <v>140017.40791384326</v>
      </c>
      <c r="R225" s="465">
        <v>86432.681623115073</v>
      </c>
      <c r="S225" s="274">
        <v>53584.726290728169</v>
      </c>
      <c r="T225" s="467"/>
      <c r="U225" s="535"/>
      <c r="X225" s="469"/>
    </row>
    <row r="226" spans="1:24" s="468" customFormat="1" ht="18" hidden="1" customHeight="1">
      <c r="A226" s="409" t="s">
        <v>309</v>
      </c>
      <c r="B226" s="463">
        <v>294856.85925903195</v>
      </c>
      <c r="C226" s="464">
        <v>121912.92</v>
      </c>
      <c r="D226" s="464">
        <v>63951.78</v>
      </c>
      <c r="E226" s="464">
        <v>1330.4570157974167</v>
      </c>
      <c r="F226" s="464">
        <v>57961.14</v>
      </c>
      <c r="G226" s="464">
        <v>37048.35</v>
      </c>
      <c r="H226" s="464">
        <v>20912.79</v>
      </c>
      <c r="I226" s="464">
        <v>172943.93925903193</v>
      </c>
      <c r="J226" s="464">
        <v>17057.511679258714</v>
      </c>
      <c r="K226" s="464">
        <v>6979.6470157974163</v>
      </c>
      <c r="L226" s="465">
        <v>155886.42757977324</v>
      </c>
      <c r="M226" s="465">
        <v>109314.34287869184</v>
      </c>
      <c r="N226" s="465">
        <v>46572.084701081403</v>
      </c>
      <c r="O226" s="465">
        <v>81009.29167925872</v>
      </c>
      <c r="P226" s="465">
        <v>8310.1040315948339</v>
      </c>
      <c r="Q226" s="465">
        <v>213847.56757977323</v>
      </c>
      <c r="R226" s="465">
        <v>146362.69287869183</v>
      </c>
      <c r="S226" s="466">
        <v>67484.874701081397</v>
      </c>
      <c r="T226" s="467"/>
      <c r="U226" s="535"/>
      <c r="X226" s="469"/>
    </row>
    <row r="227" spans="1:24" s="142" customFormat="1" ht="18" hidden="1" customHeight="1">
      <c r="A227" s="275" t="s">
        <v>313</v>
      </c>
      <c r="B227" s="381">
        <f t="shared" ref="B227:U227" si="16">SUM(B215:B226)</f>
        <v>1940749.8935410336</v>
      </c>
      <c r="C227" s="381">
        <f t="shared" si="16"/>
        <v>520953.41000000003</v>
      </c>
      <c r="D227" s="381">
        <f t="shared" si="16"/>
        <v>292645.18999999994</v>
      </c>
      <c r="E227" s="381">
        <f t="shared" si="16"/>
        <v>30393.927015797417</v>
      </c>
      <c r="F227" s="381">
        <f t="shared" si="16"/>
        <v>228308.21999999997</v>
      </c>
      <c r="G227" s="381">
        <f t="shared" si="16"/>
        <v>98240.290000000008</v>
      </c>
      <c r="H227" s="381">
        <f t="shared" si="16"/>
        <v>130067.93</v>
      </c>
      <c r="I227" s="381">
        <f t="shared" si="16"/>
        <v>1419796.4835410339</v>
      </c>
      <c r="J227" s="381">
        <f t="shared" si="16"/>
        <v>153946.82527309848</v>
      </c>
      <c r="K227" s="381">
        <f t="shared" si="16"/>
        <v>86930.897015797411</v>
      </c>
      <c r="L227" s="381">
        <f t="shared" si="16"/>
        <v>1265849.6582679353</v>
      </c>
      <c r="M227" s="381">
        <f t="shared" si="16"/>
        <v>829898.33790307294</v>
      </c>
      <c r="N227" s="381">
        <f t="shared" si="16"/>
        <v>435951.32036486245</v>
      </c>
      <c r="O227" s="381">
        <f t="shared" si="16"/>
        <v>446592.01527309837</v>
      </c>
      <c r="P227" s="381">
        <f t="shared" si="16"/>
        <v>117324.82403159484</v>
      </c>
      <c r="Q227" s="381">
        <f t="shared" si="16"/>
        <v>1494157.8782679348</v>
      </c>
      <c r="R227" s="381">
        <f t="shared" si="16"/>
        <v>928138.62790307286</v>
      </c>
      <c r="S227" s="386">
        <f t="shared" si="16"/>
        <v>566019.25036486238</v>
      </c>
      <c r="T227" s="455">
        <f t="shared" si="16"/>
        <v>0</v>
      </c>
      <c r="U227" s="386">
        <f t="shared" si="16"/>
        <v>0</v>
      </c>
      <c r="X227" s="147"/>
    </row>
    <row r="228" spans="1:24" s="468" customFormat="1" ht="18" hidden="1" customHeight="1">
      <c r="A228" s="409" t="s">
        <v>311</v>
      </c>
      <c r="B228" s="463">
        <v>148028.12741674576</v>
      </c>
      <c r="C228" s="464">
        <v>45704.9</v>
      </c>
      <c r="D228" s="464">
        <v>34636.5</v>
      </c>
      <c r="E228" s="464">
        <v>885.42</v>
      </c>
      <c r="F228" s="464">
        <v>11068.4</v>
      </c>
      <c r="G228" s="464">
        <v>923.51</v>
      </c>
      <c r="H228" s="464">
        <v>10144.89</v>
      </c>
      <c r="I228" s="464">
        <v>102323.22741674574</v>
      </c>
      <c r="J228" s="464">
        <v>10685.449674484706</v>
      </c>
      <c r="K228" s="464">
        <v>6942.8</v>
      </c>
      <c r="L228" s="465">
        <v>91637.777742261052</v>
      </c>
      <c r="M228" s="465">
        <v>60240.894307233182</v>
      </c>
      <c r="N228" s="465">
        <v>31396.883435027863</v>
      </c>
      <c r="O228" s="465">
        <v>45321.949674484713</v>
      </c>
      <c r="P228" s="465">
        <v>7828.22</v>
      </c>
      <c r="Q228" s="465">
        <v>102706.17774226105</v>
      </c>
      <c r="R228" s="465">
        <v>61164.404307233177</v>
      </c>
      <c r="S228" s="466">
        <v>41541.773435027862</v>
      </c>
      <c r="T228" s="467"/>
      <c r="U228" s="535"/>
      <c r="X228" s="469"/>
    </row>
    <row r="229" spans="1:24" s="468" customFormat="1" ht="18" hidden="1" customHeight="1">
      <c r="A229" s="409" t="s">
        <v>312</v>
      </c>
      <c r="B229" s="463">
        <v>134679.85283867101</v>
      </c>
      <c r="C229" s="464">
        <v>44027.97</v>
      </c>
      <c r="D229" s="464">
        <v>26904.41</v>
      </c>
      <c r="E229" s="464">
        <v>448.31</v>
      </c>
      <c r="F229" s="464">
        <v>17123.560000000001</v>
      </c>
      <c r="G229" s="464">
        <v>1327.91</v>
      </c>
      <c r="H229" s="464">
        <v>15795.65</v>
      </c>
      <c r="I229" s="464">
        <v>90651.882838670703</v>
      </c>
      <c r="J229" s="464">
        <v>8453.608741381242</v>
      </c>
      <c r="K229" s="464">
        <v>4431.3999999999996</v>
      </c>
      <c r="L229" s="465">
        <v>82198.274097289468</v>
      </c>
      <c r="M229" s="465">
        <v>42786.422942030178</v>
      </c>
      <c r="N229" s="465">
        <v>39411.851155259283</v>
      </c>
      <c r="O229" s="465">
        <v>35358.018741381245</v>
      </c>
      <c r="P229" s="465">
        <v>4879.71</v>
      </c>
      <c r="Q229" s="465">
        <v>99321.834097289466</v>
      </c>
      <c r="R229" s="465">
        <v>44114.332942030182</v>
      </c>
      <c r="S229" s="466">
        <v>55207.501155259284</v>
      </c>
      <c r="T229" s="467"/>
      <c r="U229" s="535"/>
      <c r="X229" s="469"/>
    </row>
    <row r="230" spans="1:24" s="468" customFormat="1" ht="18" hidden="1" customHeight="1">
      <c r="A230" s="409" t="s">
        <v>314</v>
      </c>
      <c r="B230" s="463">
        <v>196000.37794788845</v>
      </c>
      <c r="C230" s="464">
        <v>45055.68</v>
      </c>
      <c r="D230" s="464">
        <v>32381.77</v>
      </c>
      <c r="E230" s="464">
        <v>1130.10475815464</v>
      </c>
      <c r="F230" s="464">
        <v>12673.91</v>
      </c>
      <c r="G230" s="464">
        <v>2580.4699999999998</v>
      </c>
      <c r="H230" s="464">
        <v>10093.44</v>
      </c>
      <c r="I230" s="464">
        <v>150944.69794788843</v>
      </c>
      <c r="J230" s="464">
        <v>18062.756246097044</v>
      </c>
      <c r="K230" s="464">
        <v>12154.04475815464</v>
      </c>
      <c r="L230" s="465">
        <v>132881.94170179139</v>
      </c>
      <c r="M230" s="465">
        <v>63413.676628344292</v>
      </c>
      <c r="N230" s="465">
        <v>69468.265073447095</v>
      </c>
      <c r="O230" s="465">
        <v>50444.526246097041</v>
      </c>
      <c r="P230" s="465">
        <v>13284.14951630928</v>
      </c>
      <c r="Q230" s="465">
        <v>145555.8517017914</v>
      </c>
      <c r="R230" s="465">
        <v>65994.146628344286</v>
      </c>
      <c r="S230" s="466">
        <v>79561.705073447098</v>
      </c>
      <c r="T230" s="467"/>
      <c r="U230" s="535"/>
      <c r="X230" s="469"/>
    </row>
    <row r="231" spans="1:24" s="468" customFormat="1" ht="18" hidden="1" customHeight="1">
      <c r="A231" s="409" t="s">
        <v>318</v>
      </c>
      <c r="B231" s="463">
        <v>188476.63056902017</v>
      </c>
      <c r="C231" s="464">
        <v>41661.360000000001</v>
      </c>
      <c r="D231" s="464">
        <v>30435.81</v>
      </c>
      <c r="E231" s="464">
        <v>768.27</v>
      </c>
      <c r="F231" s="464">
        <v>11225.55</v>
      </c>
      <c r="G231" s="464">
        <v>2133.12</v>
      </c>
      <c r="H231" s="464">
        <v>9092.43</v>
      </c>
      <c r="I231" s="464">
        <v>146815.27056902018</v>
      </c>
      <c r="J231" s="464">
        <v>12378.165718701981</v>
      </c>
      <c r="K231" s="464">
        <v>3704.11</v>
      </c>
      <c r="L231" s="465">
        <v>134437.1048503182</v>
      </c>
      <c r="M231" s="465">
        <v>75959.94459491114</v>
      </c>
      <c r="N231" s="465">
        <v>58477.160255407071</v>
      </c>
      <c r="O231" s="465">
        <v>42813.975718701986</v>
      </c>
      <c r="P231" s="465">
        <v>4472.38</v>
      </c>
      <c r="Q231" s="465">
        <v>145662.65485031821</v>
      </c>
      <c r="R231" s="465">
        <v>78093.064594911135</v>
      </c>
      <c r="S231" s="466">
        <v>67569.590255407064</v>
      </c>
      <c r="T231" s="467"/>
      <c r="U231" s="535"/>
      <c r="X231" s="469"/>
    </row>
    <row r="232" spans="1:24" s="468" customFormat="1" ht="18" hidden="1" customHeight="1">
      <c r="A232" s="409" t="s">
        <v>319</v>
      </c>
      <c r="B232" s="463">
        <v>164954.58904236046</v>
      </c>
      <c r="C232" s="464">
        <v>45330.68</v>
      </c>
      <c r="D232" s="464">
        <v>31395.07</v>
      </c>
      <c r="E232" s="464">
        <v>1216.1806970230787</v>
      </c>
      <c r="F232" s="464">
        <v>13935.61</v>
      </c>
      <c r="G232" s="464">
        <v>2811.05</v>
      </c>
      <c r="H232" s="464">
        <v>11124.56</v>
      </c>
      <c r="I232" s="464">
        <v>119623.90904236046</v>
      </c>
      <c r="J232" s="464">
        <v>11620.377780324678</v>
      </c>
      <c r="K232" s="464">
        <v>3974.0206970230788</v>
      </c>
      <c r="L232" s="465">
        <v>108003.53126203577</v>
      </c>
      <c r="M232" s="465">
        <v>51249.988178494532</v>
      </c>
      <c r="N232" s="465">
        <v>56753.543083541255</v>
      </c>
      <c r="O232" s="465">
        <v>43015.447780324677</v>
      </c>
      <c r="P232" s="465">
        <v>5190.2013940461575</v>
      </c>
      <c r="Q232" s="465">
        <v>121939.14126203577</v>
      </c>
      <c r="R232" s="465">
        <v>54061.038178494535</v>
      </c>
      <c r="S232" s="466">
        <v>67878.103083541238</v>
      </c>
      <c r="T232" s="467"/>
      <c r="U232" s="535"/>
      <c r="X232" s="469"/>
    </row>
    <row r="233" spans="1:24" s="566" customFormat="1" ht="18" hidden="1" customHeight="1">
      <c r="A233" s="409" t="s">
        <v>320</v>
      </c>
      <c r="B233" s="563">
        <v>197289.92779131504</v>
      </c>
      <c r="C233" s="464">
        <v>45780.11</v>
      </c>
      <c r="D233" s="464">
        <v>29794.68</v>
      </c>
      <c r="E233" s="464">
        <v>653.59796332342023</v>
      </c>
      <c r="F233" s="464">
        <v>15985.43</v>
      </c>
      <c r="G233" s="464">
        <v>1470.9</v>
      </c>
      <c r="H233" s="464">
        <v>14514.53</v>
      </c>
      <c r="I233" s="464">
        <v>151509.81779131506</v>
      </c>
      <c r="J233" s="464">
        <v>10572.56687334874</v>
      </c>
      <c r="K233" s="464">
        <v>6563.0479633234208</v>
      </c>
      <c r="L233" s="465">
        <v>140937.25091796633</v>
      </c>
      <c r="M233" s="465">
        <v>84216.269212573185</v>
      </c>
      <c r="N233" s="465">
        <v>56720.981705393133</v>
      </c>
      <c r="O233" s="465">
        <v>40367.24687334874</v>
      </c>
      <c r="P233" s="465">
        <v>7216.645926646841</v>
      </c>
      <c r="Q233" s="465">
        <v>156922.68091796633</v>
      </c>
      <c r="R233" s="465">
        <v>85687.169212573193</v>
      </c>
      <c r="S233" s="466">
        <v>71235.511705393132</v>
      </c>
      <c r="T233" s="564"/>
      <c r="U233" s="565"/>
      <c r="X233" s="567"/>
    </row>
    <row r="234" spans="1:24" s="468" customFormat="1" ht="18" hidden="1" customHeight="1">
      <c r="A234" s="409" t="s">
        <v>323</v>
      </c>
      <c r="B234" s="463">
        <v>152226.15647184101</v>
      </c>
      <c r="C234" s="464">
        <v>33956.76</v>
      </c>
      <c r="D234" s="464">
        <v>23718.01</v>
      </c>
      <c r="E234" s="464">
        <v>6952.26</v>
      </c>
      <c r="F234" s="464">
        <v>10238.75</v>
      </c>
      <c r="G234" s="464">
        <v>2367.1999999999998</v>
      </c>
      <c r="H234" s="464">
        <v>7871.55</v>
      </c>
      <c r="I234" s="464">
        <v>118269.39647184132</v>
      </c>
      <c r="J234" s="464">
        <v>22404.789913965771</v>
      </c>
      <c r="K234" s="464">
        <v>5797.16</v>
      </c>
      <c r="L234" s="465">
        <v>95864.606557875537</v>
      </c>
      <c r="M234" s="465">
        <v>63079.139006183163</v>
      </c>
      <c r="N234" s="465">
        <v>32785.467551692367</v>
      </c>
      <c r="O234" s="465">
        <v>46122.79991396577</v>
      </c>
      <c r="P234" s="465">
        <v>12749.42</v>
      </c>
      <c r="Q234" s="465">
        <v>106103.35655787554</v>
      </c>
      <c r="R234" s="465">
        <v>65446.339006183167</v>
      </c>
      <c r="S234" s="466">
        <v>40657.01755169237</v>
      </c>
      <c r="T234" s="467"/>
      <c r="U234" s="535"/>
      <c r="X234" s="469"/>
    </row>
    <row r="235" spans="1:24" s="468" customFormat="1" ht="18" hidden="1" customHeight="1">
      <c r="A235" s="568" t="s">
        <v>324</v>
      </c>
      <c r="B235" s="463">
        <v>161008.69232427303</v>
      </c>
      <c r="C235" s="569">
        <v>28092.14</v>
      </c>
      <c r="D235" s="569">
        <v>14334.68</v>
      </c>
      <c r="E235" s="569">
        <v>747.8</v>
      </c>
      <c r="F235" s="569">
        <v>13757.46</v>
      </c>
      <c r="G235" s="569">
        <v>5144.03</v>
      </c>
      <c r="H235" s="569">
        <v>8613.43</v>
      </c>
      <c r="I235" s="569">
        <v>132916.55232427301</v>
      </c>
      <c r="J235" s="569">
        <v>8193.0537144717637</v>
      </c>
      <c r="K235" s="569">
        <v>5203.33</v>
      </c>
      <c r="L235" s="570">
        <v>124723.49860980125</v>
      </c>
      <c r="M235" s="570">
        <v>58000.228548050203</v>
      </c>
      <c r="N235" s="570">
        <v>66723.270061751042</v>
      </c>
      <c r="O235" s="570">
        <v>22527.73371447176</v>
      </c>
      <c r="P235" s="570">
        <v>5951.13</v>
      </c>
      <c r="Q235" s="570">
        <v>138480.95860980125</v>
      </c>
      <c r="R235" s="570">
        <v>63144.258548050209</v>
      </c>
      <c r="S235" s="571">
        <v>75336.700061751049</v>
      </c>
      <c r="T235" s="467"/>
      <c r="U235" s="535"/>
      <c r="X235" s="469"/>
    </row>
    <row r="236" spans="1:24" s="468" customFormat="1" ht="18" hidden="1" customHeight="1">
      <c r="A236" s="409" t="s">
        <v>325</v>
      </c>
      <c r="B236" s="463">
        <v>138326.89080448711</v>
      </c>
      <c r="C236" s="464">
        <v>30217.119999999999</v>
      </c>
      <c r="D236" s="464">
        <v>16084.18</v>
      </c>
      <c r="E236" s="464">
        <v>591.78</v>
      </c>
      <c r="F236" s="464">
        <v>14132.94</v>
      </c>
      <c r="G236" s="464">
        <v>2531.0500000000002</v>
      </c>
      <c r="H236" s="464">
        <v>11601.89</v>
      </c>
      <c r="I236" s="464">
        <v>108109.7708044871</v>
      </c>
      <c r="J236" s="464">
        <v>8402.84257288546</v>
      </c>
      <c r="K236" s="464">
        <v>5548.18</v>
      </c>
      <c r="L236" s="465">
        <v>99706.928231601647</v>
      </c>
      <c r="M236" s="465">
        <v>59302.503367854486</v>
      </c>
      <c r="N236" s="465">
        <v>40404.424863747146</v>
      </c>
      <c r="O236" s="465">
        <v>24487.022572885457</v>
      </c>
      <c r="P236" s="465">
        <v>6139.96</v>
      </c>
      <c r="Q236" s="465">
        <v>113839.86823160163</v>
      </c>
      <c r="R236" s="465">
        <v>61833.553367854489</v>
      </c>
      <c r="S236" s="466">
        <v>52006.314863747146</v>
      </c>
      <c r="T236" s="467">
        <v>52006.314863747146</v>
      </c>
      <c r="U236" s="535"/>
      <c r="X236" s="469"/>
    </row>
    <row r="237" spans="1:24" s="468" customFormat="1" ht="18" hidden="1" customHeight="1">
      <c r="A237" s="409" t="s">
        <v>328</v>
      </c>
      <c r="B237" s="463">
        <v>159272.6894982669</v>
      </c>
      <c r="C237" s="464">
        <v>36896.879999999997</v>
      </c>
      <c r="D237" s="464">
        <v>24701.1</v>
      </c>
      <c r="E237" s="464">
        <v>654.57000000000005</v>
      </c>
      <c r="F237" s="464">
        <v>12195.78</v>
      </c>
      <c r="G237" s="464">
        <v>1906.79</v>
      </c>
      <c r="H237" s="464">
        <v>10288.99</v>
      </c>
      <c r="I237" s="464">
        <v>122375.80949826691</v>
      </c>
      <c r="J237" s="464">
        <v>10860.391036631092</v>
      </c>
      <c r="K237" s="464">
        <v>5559.59</v>
      </c>
      <c r="L237" s="465">
        <v>111515.41846163583</v>
      </c>
      <c r="M237" s="465">
        <v>74963.068441072144</v>
      </c>
      <c r="N237" s="465">
        <v>36552.350020563688</v>
      </c>
      <c r="O237" s="465">
        <v>35561.491036631094</v>
      </c>
      <c r="P237" s="465">
        <v>6214.16</v>
      </c>
      <c r="Q237" s="465">
        <v>123711.19846163582</v>
      </c>
      <c r="R237" s="465">
        <v>76869.858441072138</v>
      </c>
      <c r="S237" s="466">
        <v>46841.340020563686</v>
      </c>
      <c r="T237" s="467"/>
      <c r="U237" s="535"/>
      <c r="X237" s="469"/>
    </row>
    <row r="238" spans="1:24" s="468" customFormat="1" ht="18" hidden="1" customHeight="1">
      <c r="A238" s="409" t="s">
        <v>329</v>
      </c>
      <c r="B238" s="463">
        <v>178747.92022788993</v>
      </c>
      <c r="C238" s="464">
        <v>42978.5</v>
      </c>
      <c r="D238" s="464">
        <v>26886.240000000002</v>
      </c>
      <c r="E238" s="464">
        <v>861.8</v>
      </c>
      <c r="F238" s="464">
        <v>16092.26</v>
      </c>
      <c r="G238" s="464">
        <v>4009.07</v>
      </c>
      <c r="H238" s="464">
        <v>12083.19</v>
      </c>
      <c r="I238" s="464">
        <v>135769.42022788993</v>
      </c>
      <c r="J238" s="464">
        <v>29005.979646617448</v>
      </c>
      <c r="K238" s="464">
        <v>10325.19</v>
      </c>
      <c r="L238" s="465">
        <v>106763.4405812725</v>
      </c>
      <c r="M238" s="465">
        <v>58221.251095789106</v>
      </c>
      <c r="N238" s="465">
        <v>48542.189485483395</v>
      </c>
      <c r="O238" s="465">
        <v>55892.21964661745</v>
      </c>
      <c r="P238" s="465">
        <v>11186.99</v>
      </c>
      <c r="Q238" s="465">
        <v>122855.70058127251</v>
      </c>
      <c r="R238" s="465">
        <v>62230.321095789106</v>
      </c>
      <c r="S238" s="466">
        <v>60625.37948548339</v>
      </c>
      <c r="T238" s="467"/>
      <c r="U238" s="535"/>
      <c r="X238" s="469"/>
    </row>
    <row r="239" spans="1:24" s="468" customFormat="1" ht="18" hidden="1" customHeight="1">
      <c r="A239" s="409" t="s">
        <v>330</v>
      </c>
      <c r="B239" s="463">
        <v>300869.87037148635</v>
      </c>
      <c r="C239" s="464">
        <v>120475.36</v>
      </c>
      <c r="D239" s="464">
        <v>64998.69</v>
      </c>
      <c r="E239" s="464">
        <v>1434.37</v>
      </c>
      <c r="F239" s="464">
        <v>55476.67</v>
      </c>
      <c r="G239" s="464">
        <v>19530.18</v>
      </c>
      <c r="H239" s="464">
        <v>35946.49</v>
      </c>
      <c r="I239" s="464">
        <v>180394.51037148637</v>
      </c>
      <c r="J239" s="464">
        <v>29161.692577335125</v>
      </c>
      <c r="K239" s="464">
        <v>18462.740000000002</v>
      </c>
      <c r="L239" s="465">
        <v>151232.81779415125</v>
      </c>
      <c r="M239" s="465">
        <v>94208.017635415599</v>
      </c>
      <c r="N239" s="465">
        <v>57024.800158735641</v>
      </c>
      <c r="O239" s="465">
        <v>94160.382577335127</v>
      </c>
      <c r="P239" s="465">
        <v>19897.11</v>
      </c>
      <c r="Q239" s="465">
        <v>206709.48779415124</v>
      </c>
      <c r="R239" s="465">
        <v>113738.19763541561</v>
      </c>
      <c r="S239" s="466">
        <v>92971.290158735646</v>
      </c>
      <c r="T239" s="467"/>
      <c r="U239" s="535"/>
      <c r="X239" s="469"/>
    </row>
    <row r="240" spans="1:24" s="475" customFormat="1" ht="18" customHeight="1" thickTop="1">
      <c r="A240" s="275" t="s">
        <v>334</v>
      </c>
      <c r="B240" s="473">
        <f t="shared" ref="B240:S240" si="17">SUM(B228:B239)</f>
        <v>2119881.725304245</v>
      </c>
      <c r="C240" s="473">
        <f t="shared" si="17"/>
        <v>560177.46</v>
      </c>
      <c r="D240" s="473">
        <f t="shared" si="17"/>
        <v>356271.13999999996</v>
      </c>
      <c r="E240" s="473">
        <f t="shared" si="17"/>
        <v>16344.463418501138</v>
      </c>
      <c r="F240" s="473">
        <f t="shared" si="17"/>
        <v>203906.32</v>
      </c>
      <c r="G240" s="473">
        <f t="shared" si="17"/>
        <v>46735.28</v>
      </c>
      <c r="H240" s="473">
        <f t="shared" si="17"/>
        <v>157171.04</v>
      </c>
      <c r="I240" s="473">
        <f t="shared" si="17"/>
        <v>1559704.2653042453</v>
      </c>
      <c r="J240" s="473">
        <f t="shared" si="17"/>
        <v>179801.67449624505</v>
      </c>
      <c r="K240" s="473">
        <f t="shared" si="17"/>
        <v>88665.613418501162</v>
      </c>
      <c r="L240" s="473">
        <f t="shared" si="17"/>
        <v>1379902.5908080004</v>
      </c>
      <c r="M240" s="473">
        <f t="shared" si="17"/>
        <v>785641.40395795112</v>
      </c>
      <c r="N240" s="473">
        <f t="shared" si="17"/>
        <v>594261.18685004895</v>
      </c>
      <c r="O240" s="473">
        <f t="shared" si="17"/>
        <v>536072.814496245</v>
      </c>
      <c r="P240" s="473">
        <f t="shared" si="17"/>
        <v>105010.07683700229</v>
      </c>
      <c r="Q240" s="473">
        <f t="shared" si="17"/>
        <v>1583808.9108080002</v>
      </c>
      <c r="R240" s="473">
        <f t="shared" si="17"/>
        <v>832376.68395795114</v>
      </c>
      <c r="S240" s="477">
        <f t="shared" si="17"/>
        <v>751432.2268500491</v>
      </c>
      <c r="T240" s="474"/>
      <c r="U240" s="537"/>
      <c r="X240" s="476"/>
    </row>
    <row r="241" spans="1:24" s="468" customFormat="1" ht="18" customHeight="1">
      <c r="A241" s="409" t="s">
        <v>333</v>
      </c>
      <c r="B241" s="463">
        <v>176735.85403992058</v>
      </c>
      <c r="C241" s="464">
        <v>53091.64</v>
      </c>
      <c r="D241" s="464">
        <v>39550.230000000003</v>
      </c>
      <c r="E241" s="464">
        <v>1183.73</v>
      </c>
      <c r="F241" s="464">
        <v>13541.41</v>
      </c>
      <c r="G241" s="464">
        <v>2136.9899999999998</v>
      </c>
      <c r="H241" s="464">
        <v>11404.42</v>
      </c>
      <c r="I241" s="464">
        <v>123644.21403992055</v>
      </c>
      <c r="J241" s="464">
        <v>9815.2159248674707</v>
      </c>
      <c r="K241" s="464">
        <v>5853.64</v>
      </c>
      <c r="L241" s="465">
        <v>113828.99811505308</v>
      </c>
      <c r="M241" s="465">
        <v>57819.015653812567</v>
      </c>
      <c r="N241" s="465">
        <v>56009.982461240506</v>
      </c>
      <c r="O241" s="465">
        <v>49365.445924867468</v>
      </c>
      <c r="P241" s="465">
        <v>7037.37</v>
      </c>
      <c r="Q241" s="465">
        <v>127370.40811505308</v>
      </c>
      <c r="R241" s="465">
        <v>59956.005653812572</v>
      </c>
      <c r="S241" s="466">
        <v>67414.402461240505</v>
      </c>
      <c r="T241" s="467"/>
      <c r="U241" s="535"/>
      <c r="X241" s="469"/>
    </row>
    <row r="242" spans="1:24" s="468" customFormat="1" ht="18" customHeight="1">
      <c r="A242" s="409" t="s">
        <v>335</v>
      </c>
      <c r="B242" s="463">
        <v>141011.18088063435</v>
      </c>
      <c r="C242" s="464">
        <v>41298.25</v>
      </c>
      <c r="D242" s="464">
        <v>32017.1</v>
      </c>
      <c r="E242" s="464">
        <v>1742.07</v>
      </c>
      <c r="F242" s="464">
        <v>9281.15</v>
      </c>
      <c r="G242" s="464">
        <v>1681.02</v>
      </c>
      <c r="H242" s="464">
        <v>7600.13</v>
      </c>
      <c r="I242" s="464">
        <v>99712.930880634332</v>
      </c>
      <c r="J242" s="464">
        <v>8939.0502657600937</v>
      </c>
      <c r="K242" s="464">
        <v>3578.34</v>
      </c>
      <c r="L242" s="465">
        <v>90773.880614874244</v>
      </c>
      <c r="M242" s="465">
        <v>49027.828014077575</v>
      </c>
      <c r="N242" s="465">
        <v>41746.052600796676</v>
      </c>
      <c r="O242" s="465">
        <v>40956.150265760094</v>
      </c>
      <c r="P242" s="465">
        <v>5320.41</v>
      </c>
      <c r="Q242" s="465">
        <v>100055.03061487425</v>
      </c>
      <c r="R242" s="465">
        <v>50708.848014077572</v>
      </c>
      <c r="S242" s="466">
        <v>49346.182600796681</v>
      </c>
      <c r="T242" s="467"/>
      <c r="U242" s="535"/>
      <c r="X242" s="469"/>
    </row>
    <row r="243" spans="1:24" s="468" customFormat="1" ht="18" customHeight="1">
      <c r="A243" s="409" t="s">
        <v>336</v>
      </c>
      <c r="B243" s="463">
        <v>204418.71482285735</v>
      </c>
      <c r="C243" s="464">
        <v>53250.75</v>
      </c>
      <c r="D243" s="464">
        <v>39546.67</v>
      </c>
      <c r="E243" s="464">
        <v>5102.4207706345032</v>
      </c>
      <c r="F243" s="464">
        <v>13704.08</v>
      </c>
      <c r="G243" s="464">
        <v>2130</v>
      </c>
      <c r="H243" s="464">
        <v>11574.08</v>
      </c>
      <c r="I243" s="464">
        <v>151167.96482285735</v>
      </c>
      <c r="J243" s="464">
        <v>25392.63846358893</v>
      </c>
      <c r="K243" s="464">
        <v>17638.590770634502</v>
      </c>
      <c r="L243" s="465">
        <v>125775.32635926842</v>
      </c>
      <c r="M243" s="465">
        <v>64878.256072316552</v>
      </c>
      <c r="N243" s="465">
        <v>60897.070286951865</v>
      </c>
      <c r="O243" s="465">
        <v>64939.308463588932</v>
      </c>
      <c r="P243" s="465">
        <v>22741.011541269007</v>
      </c>
      <c r="Q243" s="465">
        <v>139479.40635926844</v>
      </c>
      <c r="R243" s="465">
        <v>67008.256072316552</v>
      </c>
      <c r="S243" s="466">
        <v>72471.150286951859</v>
      </c>
      <c r="T243" s="467"/>
      <c r="U243" s="535"/>
      <c r="X243" s="469"/>
    </row>
    <row r="244" spans="1:24" s="509" customFormat="1" ht="18" customHeight="1">
      <c r="A244" s="504" t="s">
        <v>339</v>
      </c>
      <c r="B244" s="505">
        <v>194859.28741035308</v>
      </c>
      <c r="C244" s="506">
        <v>37897.11</v>
      </c>
      <c r="D244" s="506">
        <v>25166.58</v>
      </c>
      <c r="E244" s="506">
        <v>4843.8500000000004</v>
      </c>
      <c r="F244" s="506">
        <v>12730.53</v>
      </c>
      <c r="G244" s="506">
        <v>2209.71</v>
      </c>
      <c r="H244" s="506">
        <v>10520.82</v>
      </c>
      <c r="I244" s="506">
        <v>156962.17741035309</v>
      </c>
      <c r="J244" s="506">
        <v>12676.146982009423</v>
      </c>
      <c r="K244" s="506">
        <v>7584.56</v>
      </c>
      <c r="L244" s="507">
        <v>144286.03042834369</v>
      </c>
      <c r="M244" s="507">
        <v>85156.987445185878</v>
      </c>
      <c r="N244" s="507">
        <v>59129.0429831578</v>
      </c>
      <c r="O244" s="507">
        <v>37842.726982009422</v>
      </c>
      <c r="P244" s="507">
        <v>12428.41</v>
      </c>
      <c r="Q244" s="507">
        <v>157016.56042834368</v>
      </c>
      <c r="R244" s="507">
        <v>87366.69744518587</v>
      </c>
      <c r="S244" s="511">
        <v>69649.8629831578</v>
      </c>
      <c r="T244" s="508"/>
      <c r="U244" s="536"/>
      <c r="X244" s="510"/>
    </row>
    <row r="245" spans="1:24" s="468" customFormat="1" ht="18" customHeight="1">
      <c r="A245" s="409" t="s">
        <v>340</v>
      </c>
      <c r="B245" s="463">
        <v>205593.16009076097</v>
      </c>
      <c r="C245" s="464">
        <v>38301.760000000002</v>
      </c>
      <c r="D245" s="464">
        <v>26227.040000000001</v>
      </c>
      <c r="E245" s="464">
        <v>1944.8787170773808</v>
      </c>
      <c r="F245" s="464">
        <v>12074.72</v>
      </c>
      <c r="G245" s="464">
        <v>727.15</v>
      </c>
      <c r="H245" s="464">
        <v>11347.57</v>
      </c>
      <c r="I245" s="464">
        <v>167291.40009076093</v>
      </c>
      <c r="J245" s="464">
        <v>21533.747263826048</v>
      </c>
      <c r="K245" s="464">
        <v>14318.898717077382</v>
      </c>
      <c r="L245" s="465">
        <v>145757.65282693491</v>
      </c>
      <c r="M245" s="465">
        <v>74749.61910695085</v>
      </c>
      <c r="N245" s="465">
        <v>71008.033719984043</v>
      </c>
      <c r="O245" s="465">
        <v>47760.787263826045</v>
      </c>
      <c r="P245" s="465">
        <v>16263.777434154761</v>
      </c>
      <c r="Q245" s="465">
        <v>157832.37282693491</v>
      </c>
      <c r="R245" s="465">
        <v>75476.769106950858</v>
      </c>
      <c r="S245" s="466">
        <v>82355.603719984036</v>
      </c>
      <c r="T245" s="467"/>
      <c r="U245" s="535"/>
      <c r="X245" s="469"/>
    </row>
    <row r="246" spans="1:24" s="468" customFormat="1" ht="18" customHeight="1">
      <c r="A246" s="409" t="s">
        <v>341</v>
      </c>
      <c r="B246" s="463">
        <v>244668.96269848078</v>
      </c>
      <c r="C246" s="464">
        <v>48811.43</v>
      </c>
      <c r="D246" s="464">
        <v>26382.9</v>
      </c>
      <c r="E246" s="464">
        <v>1400.23</v>
      </c>
      <c r="F246" s="464">
        <v>22428.53</v>
      </c>
      <c r="G246" s="464">
        <v>7046.67</v>
      </c>
      <c r="H246" s="464">
        <v>15381.86</v>
      </c>
      <c r="I246" s="464">
        <v>195857.53269848076</v>
      </c>
      <c r="J246" s="464">
        <v>35919.6515336792</v>
      </c>
      <c r="K246" s="464">
        <v>26071.552020752049</v>
      </c>
      <c r="L246" s="465">
        <v>159937.88116480157</v>
      </c>
      <c r="M246" s="465">
        <v>75695.822211407911</v>
      </c>
      <c r="N246" s="465">
        <v>84242.058953393658</v>
      </c>
      <c r="O246" s="465">
        <v>62302.551533679201</v>
      </c>
      <c r="P246" s="465">
        <v>27471.782020752049</v>
      </c>
      <c r="Q246" s="465">
        <v>182366.41116480157</v>
      </c>
      <c r="R246" s="465">
        <v>82742.492211407924</v>
      </c>
      <c r="S246" s="466">
        <v>99623.918953393659</v>
      </c>
      <c r="T246" s="467"/>
      <c r="U246" s="535"/>
      <c r="X246" s="469"/>
    </row>
    <row r="247" spans="1:24" s="468" customFormat="1" ht="18" customHeight="1">
      <c r="A247" s="409" t="s">
        <v>344</v>
      </c>
      <c r="B247" s="463">
        <v>181844.31594840979</v>
      </c>
      <c r="C247" s="464">
        <v>35803.49</v>
      </c>
      <c r="D247" s="464">
        <v>22467.14</v>
      </c>
      <c r="E247" s="464">
        <v>2450.83</v>
      </c>
      <c r="F247" s="464">
        <v>13336.35</v>
      </c>
      <c r="G247" s="464">
        <v>4360.76</v>
      </c>
      <c r="H247" s="464">
        <v>8975.59</v>
      </c>
      <c r="I247" s="464">
        <v>146040.82594840977</v>
      </c>
      <c r="J247" s="464">
        <v>16210.46420043913</v>
      </c>
      <c r="K247" s="464">
        <v>5583.65</v>
      </c>
      <c r="L247" s="465">
        <v>129830.36174797063</v>
      </c>
      <c r="M247" s="465">
        <v>67392.017877428647</v>
      </c>
      <c r="N247" s="465">
        <v>62438.34387054199</v>
      </c>
      <c r="O247" s="465">
        <v>38677.604200439127</v>
      </c>
      <c r="P247" s="465">
        <v>8034.48</v>
      </c>
      <c r="Q247" s="465">
        <v>143166.71174797064</v>
      </c>
      <c r="R247" s="465">
        <v>71752.777877428642</v>
      </c>
      <c r="S247" s="466">
        <v>71413.933870541994</v>
      </c>
      <c r="T247" s="467"/>
      <c r="U247" s="535"/>
      <c r="X247" s="469"/>
    </row>
    <row r="248" spans="1:24" s="468" customFormat="1" ht="18" customHeight="1">
      <c r="A248" s="409" t="s">
        <v>345</v>
      </c>
      <c r="B248" s="463">
        <v>164220.15477067497</v>
      </c>
      <c r="C248" s="464">
        <v>36931.129999999997</v>
      </c>
      <c r="D248" s="464">
        <v>18704.21</v>
      </c>
      <c r="E248" s="464">
        <v>5519.14</v>
      </c>
      <c r="F248" s="464">
        <v>18226.919999999998</v>
      </c>
      <c r="G248" s="464">
        <v>7769.59</v>
      </c>
      <c r="H248" s="464">
        <v>10457.33</v>
      </c>
      <c r="I248" s="464">
        <v>127289.02477067497</v>
      </c>
      <c r="J248" s="464">
        <v>9053.6142997802599</v>
      </c>
      <c r="K248" s="464">
        <v>5977.32</v>
      </c>
      <c r="L248" s="465">
        <v>118235.41047089471</v>
      </c>
      <c r="M248" s="465">
        <v>59578.95941703608</v>
      </c>
      <c r="N248" s="465">
        <v>58656.451053858633</v>
      </c>
      <c r="O248" s="465">
        <v>27757.824299780259</v>
      </c>
      <c r="P248" s="465">
        <v>11496.46</v>
      </c>
      <c r="Q248" s="465">
        <v>136462.3304708947</v>
      </c>
      <c r="R248" s="465">
        <v>67348.549417036076</v>
      </c>
      <c r="S248" s="466">
        <v>69113.781053858635</v>
      </c>
      <c r="T248" s="467"/>
      <c r="U248" s="535"/>
      <c r="X248" s="469"/>
    </row>
    <row r="249" spans="1:24" s="468" customFormat="1" ht="18" customHeight="1">
      <c r="A249" s="409" t="s">
        <v>346</v>
      </c>
      <c r="B249" s="463">
        <v>214129.98308443543</v>
      </c>
      <c r="C249" s="464">
        <v>44942.77</v>
      </c>
      <c r="D249" s="464">
        <v>28128.34</v>
      </c>
      <c r="E249" s="464">
        <v>7037.63</v>
      </c>
      <c r="F249" s="464">
        <v>16814.43</v>
      </c>
      <c r="G249" s="464">
        <v>6142</v>
      </c>
      <c r="H249" s="464">
        <v>10672.43</v>
      </c>
      <c r="I249" s="464">
        <v>169187.21308443544</v>
      </c>
      <c r="J249" s="464">
        <v>19830.490829971099</v>
      </c>
      <c r="K249" s="464">
        <v>12302.23</v>
      </c>
      <c r="L249" s="465">
        <v>149356.72225446432</v>
      </c>
      <c r="M249" s="465">
        <v>79627.061604477887</v>
      </c>
      <c r="N249" s="465">
        <v>69729.660649986428</v>
      </c>
      <c r="O249" s="465">
        <v>47958.830829971099</v>
      </c>
      <c r="P249" s="465">
        <v>19339.86</v>
      </c>
      <c r="Q249" s="465">
        <v>166171.15225446431</v>
      </c>
      <c r="R249" s="465">
        <v>85769.061604477887</v>
      </c>
      <c r="S249" s="466">
        <v>80402.090649986421</v>
      </c>
      <c r="T249" s="467"/>
      <c r="U249" s="535"/>
      <c r="X249" s="469"/>
    </row>
    <row r="250" spans="1:24" s="468" customFormat="1" ht="18" customHeight="1">
      <c r="A250" s="409" t="s">
        <v>348</v>
      </c>
      <c r="B250" s="463">
        <v>111827.71795413313</v>
      </c>
      <c r="C250" s="464">
        <v>31914.36</v>
      </c>
      <c r="D250" s="464">
        <v>23212.18</v>
      </c>
      <c r="E250" s="464">
        <v>1838.52</v>
      </c>
      <c r="F250" s="464">
        <v>8702.18</v>
      </c>
      <c r="G250" s="464">
        <v>411.92</v>
      </c>
      <c r="H250" s="464">
        <v>8290.26</v>
      </c>
      <c r="I250" s="464">
        <v>79913.357954133127</v>
      </c>
      <c r="J250" s="464">
        <v>11496.066093202811</v>
      </c>
      <c r="K250" s="464">
        <v>6083.9240405447417</v>
      </c>
      <c r="L250" s="465">
        <v>68417.291860930331</v>
      </c>
      <c r="M250" s="465">
        <v>42729.85581958769</v>
      </c>
      <c r="N250" s="465">
        <v>25687.436041342626</v>
      </c>
      <c r="O250" s="465">
        <v>34708.246093202812</v>
      </c>
      <c r="P250" s="465">
        <v>7922.4440405447422</v>
      </c>
      <c r="Q250" s="465">
        <v>77119.471860930324</v>
      </c>
      <c r="R250" s="465">
        <v>43141.775819587689</v>
      </c>
      <c r="S250" s="466">
        <v>33977.696041342628</v>
      </c>
      <c r="T250" s="467"/>
      <c r="U250" s="535"/>
      <c r="X250" s="469"/>
    </row>
    <row r="251" spans="1:24" s="468" customFormat="1" ht="18" customHeight="1">
      <c r="A251" s="409" t="s">
        <v>349</v>
      </c>
      <c r="B251" s="463">
        <v>172723.23498929423</v>
      </c>
      <c r="C251" s="464">
        <v>39177.1</v>
      </c>
      <c r="D251" s="464">
        <v>22206.7</v>
      </c>
      <c r="E251" s="464">
        <v>1024.02</v>
      </c>
      <c r="F251" s="464">
        <v>16970.400000000001</v>
      </c>
      <c r="G251" s="464">
        <v>2961.93</v>
      </c>
      <c r="H251" s="464">
        <v>14008.47</v>
      </c>
      <c r="I251" s="464">
        <v>133546.13498929422</v>
      </c>
      <c r="J251" s="464">
        <v>22366.963440236425</v>
      </c>
      <c r="K251" s="464">
        <v>9495.66</v>
      </c>
      <c r="L251" s="465">
        <v>111179.17154905779</v>
      </c>
      <c r="M251" s="465">
        <v>64470.839935657503</v>
      </c>
      <c r="N251" s="465">
        <v>46708.331613400296</v>
      </c>
      <c r="O251" s="465">
        <v>44573.663440236429</v>
      </c>
      <c r="P251" s="465">
        <v>10519.68</v>
      </c>
      <c r="Q251" s="465">
        <v>128149.57154905779</v>
      </c>
      <c r="R251" s="465">
        <v>67432.769935657503</v>
      </c>
      <c r="S251" s="466">
        <v>60716.801613400297</v>
      </c>
      <c r="T251" s="467"/>
      <c r="U251" s="535"/>
      <c r="X251" s="469"/>
    </row>
    <row r="252" spans="1:24" s="468" customFormat="1" ht="18" customHeight="1">
      <c r="A252" s="409" t="s">
        <v>350</v>
      </c>
      <c r="B252" s="463">
        <v>285457.40257927723</v>
      </c>
      <c r="C252" s="464">
        <v>107143.22</v>
      </c>
      <c r="D252" s="464">
        <v>59800.88</v>
      </c>
      <c r="E252" s="464">
        <v>2723.77</v>
      </c>
      <c r="F252" s="464">
        <v>47342.34</v>
      </c>
      <c r="G252" s="464">
        <v>14463.01</v>
      </c>
      <c r="H252" s="464">
        <v>32879.33</v>
      </c>
      <c r="I252" s="464">
        <v>178314.18257927723</v>
      </c>
      <c r="J252" s="464">
        <v>53035.803332543961</v>
      </c>
      <c r="K252" s="464">
        <v>36624.79</v>
      </c>
      <c r="L252" s="465">
        <v>125278.37924673327</v>
      </c>
      <c r="M252" s="465">
        <v>87006.904073665602</v>
      </c>
      <c r="N252" s="465">
        <v>38271.475173067651</v>
      </c>
      <c r="O252" s="465">
        <v>112836.68333254395</v>
      </c>
      <c r="P252" s="465">
        <v>39348.559999999998</v>
      </c>
      <c r="Q252" s="465">
        <v>172620.71924673326</v>
      </c>
      <c r="R252" s="465">
        <v>101469.91407366561</v>
      </c>
      <c r="S252" s="466">
        <v>71150.805173067653</v>
      </c>
      <c r="T252" s="467"/>
      <c r="U252" s="535"/>
      <c r="X252" s="469"/>
    </row>
    <row r="253" spans="1:24" s="461" customFormat="1" ht="18" customHeight="1">
      <c r="A253" s="275" t="s">
        <v>351</v>
      </c>
      <c r="B253" s="539">
        <f>SUM(B241:B252)</f>
        <v>2297489.9692692319</v>
      </c>
      <c r="C253" s="539">
        <f t="shared" ref="C253:S253" si="18">SUM(C241:C252)</f>
        <v>568563.01</v>
      </c>
      <c r="D253" s="539">
        <f t="shared" si="18"/>
        <v>363409.97000000003</v>
      </c>
      <c r="E253" s="539">
        <f t="shared" si="18"/>
        <v>36811.089487711877</v>
      </c>
      <c r="F253" s="539">
        <f t="shared" si="18"/>
        <v>205153.03999999998</v>
      </c>
      <c r="G253" s="539">
        <f t="shared" si="18"/>
        <v>52040.75</v>
      </c>
      <c r="H253" s="539">
        <f t="shared" si="18"/>
        <v>153112.29</v>
      </c>
      <c r="I253" s="539">
        <f t="shared" si="18"/>
        <v>1728926.9592692317</v>
      </c>
      <c r="J253" s="539">
        <f t="shared" si="18"/>
        <v>246269.85262990487</v>
      </c>
      <c r="K253" s="539">
        <f t="shared" si="18"/>
        <v>151113.15554900866</v>
      </c>
      <c r="L253" s="539">
        <f t="shared" si="18"/>
        <v>1482657.106639327</v>
      </c>
      <c r="M253" s="539">
        <f t="shared" si="18"/>
        <v>808133.16723160481</v>
      </c>
      <c r="N253" s="539">
        <f t="shared" si="18"/>
        <v>674523.93940772221</v>
      </c>
      <c r="O253" s="539">
        <f t="shared" si="18"/>
        <v>609679.82262990484</v>
      </c>
      <c r="P253" s="539">
        <f t="shared" si="18"/>
        <v>187924.24503672056</v>
      </c>
      <c r="Q253" s="539">
        <f t="shared" si="18"/>
        <v>1687810.1466393268</v>
      </c>
      <c r="R253" s="539">
        <f t="shared" si="18"/>
        <v>860173.91723160469</v>
      </c>
      <c r="S253" s="540">
        <f t="shared" si="18"/>
        <v>827636.22940772201</v>
      </c>
      <c r="T253" s="460"/>
      <c r="U253" s="538"/>
      <c r="X253" s="462"/>
    </row>
    <row r="254" spans="1:24" s="468" customFormat="1" ht="18" customHeight="1">
      <c r="A254" s="409" t="s">
        <v>353</v>
      </c>
      <c r="B254" s="463">
        <v>205652.4098241959</v>
      </c>
      <c r="C254" s="463">
        <v>46459.040000000001</v>
      </c>
      <c r="D254" s="463">
        <v>31863.42</v>
      </c>
      <c r="E254" s="463">
        <v>591.79999999999995</v>
      </c>
      <c r="F254" s="463">
        <v>14595.62</v>
      </c>
      <c r="G254" s="463">
        <v>3102.65</v>
      </c>
      <c r="H254" s="463">
        <v>11492.97</v>
      </c>
      <c r="I254" s="463">
        <v>159193.36982419592</v>
      </c>
      <c r="J254" s="463">
        <v>85119.272146732997</v>
      </c>
      <c r="K254" s="463">
        <v>82530.02</v>
      </c>
      <c r="L254" s="463">
        <v>74074.097677462923</v>
      </c>
      <c r="M254" s="463">
        <v>33800.651540766441</v>
      </c>
      <c r="N254" s="463">
        <v>40273.44613669649</v>
      </c>
      <c r="O254" s="463">
        <v>116982.692146733</v>
      </c>
      <c r="P254" s="463">
        <v>83121.820000000007</v>
      </c>
      <c r="Q254" s="463">
        <v>88669.717677462933</v>
      </c>
      <c r="R254" s="463">
        <v>36903.301540766442</v>
      </c>
      <c r="S254" s="535">
        <v>51766.416136696491</v>
      </c>
      <c r="T254" s="467"/>
      <c r="U254" s="535"/>
      <c r="X254" s="469"/>
    </row>
    <row r="255" spans="1:24" s="468" customFormat="1" ht="18" customHeight="1">
      <c r="A255" s="568" t="s">
        <v>354</v>
      </c>
      <c r="B255" s="463">
        <v>134494.00008026819</v>
      </c>
      <c r="C255" s="463">
        <v>39959.78</v>
      </c>
      <c r="D255" s="463">
        <v>30281.42</v>
      </c>
      <c r="E255" s="463">
        <v>1443.57</v>
      </c>
      <c r="F255" s="463">
        <v>9678.36</v>
      </c>
      <c r="G255" s="463">
        <v>2397.4499999999998</v>
      </c>
      <c r="H255" s="463">
        <v>7280.91</v>
      </c>
      <c r="I255" s="463">
        <v>94534.220080268191</v>
      </c>
      <c r="J255" s="463">
        <v>7023.5957756673897</v>
      </c>
      <c r="K255" s="463">
        <v>4698.87</v>
      </c>
      <c r="L255" s="463">
        <v>87510.624304600802</v>
      </c>
      <c r="M255" s="463">
        <v>34206.884221552922</v>
      </c>
      <c r="N255" s="463">
        <v>53303.74008304788</v>
      </c>
      <c r="O255" s="463">
        <v>37305.015775667394</v>
      </c>
      <c r="P255" s="463">
        <v>6142.44</v>
      </c>
      <c r="Q255" s="463">
        <v>97188.984304600803</v>
      </c>
      <c r="R255" s="463">
        <v>36604.334221552919</v>
      </c>
      <c r="S255" s="535">
        <v>60584.650083047876</v>
      </c>
      <c r="T255" s="467"/>
      <c r="U255" s="535"/>
      <c r="X255" s="469"/>
    </row>
    <row r="256" spans="1:24" s="468" customFormat="1" ht="18" customHeight="1">
      <c r="A256" s="409" t="s">
        <v>355</v>
      </c>
      <c r="B256" s="463">
        <v>135427.74559599868</v>
      </c>
      <c r="C256" s="463">
        <v>41257.18</v>
      </c>
      <c r="D256" s="463">
        <v>30265.84</v>
      </c>
      <c r="E256" s="463">
        <v>3849.5</v>
      </c>
      <c r="F256" s="463">
        <v>10991.34</v>
      </c>
      <c r="G256" s="463">
        <v>534.22</v>
      </c>
      <c r="H256" s="463">
        <v>10457.120000000001</v>
      </c>
      <c r="I256" s="463">
        <v>94170.565595998676</v>
      </c>
      <c r="J256" s="463">
        <v>7549.0815212082143</v>
      </c>
      <c r="K256" s="463">
        <v>2540.8250161186334</v>
      </c>
      <c r="L256" s="463">
        <v>86621.484074790453</v>
      </c>
      <c r="M256" s="463">
        <v>43378.829447277421</v>
      </c>
      <c r="N256" s="463">
        <v>43242.654627513046</v>
      </c>
      <c r="O256" s="463">
        <v>37814.921521208213</v>
      </c>
      <c r="P256" s="463">
        <v>6390.3250161186324</v>
      </c>
      <c r="Q256" s="463">
        <v>97612.824074790464</v>
      </c>
      <c r="R256" s="463">
        <v>43913.049447277423</v>
      </c>
      <c r="S256" s="535">
        <v>53699.774627513048</v>
      </c>
      <c r="T256" s="467"/>
      <c r="U256" s="535"/>
      <c r="X256" s="469"/>
    </row>
    <row r="257" spans="1:24" s="509" customFormat="1" ht="18" customHeight="1">
      <c r="A257" s="504" t="s">
        <v>356</v>
      </c>
      <c r="B257" s="505">
        <v>109125.50777545922</v>
      </c>
      <c r="C257" s="505">
        <v>36533.46</v>
      </c>
      <c r="D257" s="505">
        <v>20615.669999999998</v>
      </c>
      <c r="E257" s="505">
        <v>2590.4899999999998</v>
      </c>
      <c r="F257" s="505">
        <v>15917.79</v>
      </c>
      <c r="G257" s="505">
        <v>3420.15</v>
      </c>
      <c r="H257" s="505">
        <v>12497.64</v>
      </c>
      <c r="I257" s="505">
        <v>72592.047775459228</v>
      </c>
      <c r="J257" s="505">
        <v>10146.217088890893</v>
      </c>
      <c r="K257" s="505">
        <v>5118.54</v>
      </c>
      <c r="L257" s="505">
        <v>62445.830686568326</v>
      </c>
      <c r="M257" s="505">
        <v>31301.644284845606</v>
      </c>
      <c r="N257" s="505">
        <v>31144.186401722724</v>
      </c>
      <c r="O257" s="505">
        <v>30761.887088890897</v>
      </c>
      <c r="P257" s="505">
        <v>7709.03</v>
      </c>
      <c r="Q257" s="505">
        <v>78363.620686568334</v>
      </c>
      <c r="R257" s="505">
        <v>34721.794284845608</v>
      </c>
      <c r="S257" s="536">
        <v>43641.826401722727</v>
      </c>
      <c r="T257" s="508"/>
      <c r="U257" s="536"/>
      <c r="X257" s="510"/>
    </row>
    <row r="258" spans="1:24" s="468" customFormat="1" ht="18" customHeight="1">
      <c r="A258" s="409" t="s">
        <v>358</v>
      </c>
      <c r="B258" s="463">
        <v>185414.27936459376</v>
      </c>
      <c r="C258" s="463">
        <v>41689.199999999997</v>
      </c>
      <c r="D258" s="463">
        <v>28296.76</v>
      </c>
      <c r="E258" s="463">
        <v>2649.7</v>
      </c>
      <c r="F258" s="463">
        <v>13392.44</v>
      </c>
      <c r="G258" s="463">
        <v>3546.02</v>
      </c>
      <c r="H258" s="463">
        <v>9846.42</v>
      </c>
      <c r="I258" s="463">
        <v>143725.07936459378</v>
      </c>
      <c r="J258" s="463">
        <v>39142.721750712561</v>
      </c>
      <c r="K258" s="463">
        <v>11870.853737854388</v>
      </c>
      <c r="L258" s="463">
        <v>104582.35761388124</v>
      </c>
      <c r="M258" s="463">
        <v>38486.796003624542</v>
      </c>
      <c r="N258" s="463">
        <v>66095.5616102567</v>
      </c>
      <c r="O258" s="463">
        <v>67439.481750712555</v>
      </c>
      <c r="P258" s="463">
        <v>14520.553737854387</v>
      </c>
      <c r="Q258" s="463">
        <v>117974.79761388124</v>
      </c>
      <c r="R258" s="463">
        <v>42032.816003624546</v>
      </c>
      <c r="S258" s="535">
        <v>75941.981610256698</v>
      </c>
      <c r="T258" s="467"/>
      <c r="U258" s="535"/>
      <c r="X258" s="469"/>
    </row>
    <row r="259" spans="1:24" s="468" customFormat="1" ht="18" customHeight="1">
      <c r="A259" s="409" t="s">
        <v>359</v>
      </c>
      <c r="B259" s="463">
        <v>183926.50655029266</v>
      </c>
      <c r="C259" s="463">
        <v>57358.94</v>
      </c>
      <c r="D259" s="463">
        <v>37074.620000000003</v>
      </c>
      <c r="E259" s="463">
        <v>1434.61</v>
      </c>
      <c r="F259" s="463">
        <v>20284.32</v>
      </c>
      <c r="G259" s="463">
        <v>1785.65</v>
      </c>
      <c r="H259" s="463">
        <v>18498.669999999998</v>
      </c>
      <c r="I259" s="463">
        <v>126567.56655029267</v>
      </c>
      <c r="J259" s="463">
        <v>26459.626274157465</v>
      </c>
      <c r="K259" s="463">
        <v>11346.07</v>
      </c>
      <c r="L259" s="463">
        <v>100107.94027613521</v>
      </c>
      <c r="M259" s="463">
        <v>64133.07044704337</v>
      </c>
      <c r="N259" s="463">
        <v>35974.869829091847</v>
      </c>
      <c r="O259" s="463">
        <v>63534.246274157464</v>
      </c>
      <c r="P259" s="463">
        <v>12780.68</v>
      </c>
      <c r="Q259" s="463">
        <v>120392.2602761352</v>
      </c>
      <c r="R259" s="463">
        <v>65918.720447043364</v>
      </c>
      <c r="S259" s="535">
        <v>54473.539829091838</v>
      </c>
      <c r="T259" s="467"/>
      <c r="U259" s="535"/>
      <c r="X259" s="469"/>
    </row>
    <row r="260" spans="1:24" s="468" customFormat="1" ht="18" customHeight="1">
      <c r="A260" s="409" t="s">
        <v>361</v>
      </c>
      <c r="B260" s="463">
        <v>100150.82262584542</v>
      </c>
      <c r="C260" s="463">
        <v>35484.339999999997</v>
      </c>
      <c r="D260" s="463">
        <v>21959.37</v>
      </c>
      <c r="E260" s="463">
        <v>1194.48</v>
      </c>
      <c r="F260" s="463">
        <v>13524.97</v>
      </c>
      <c r="G260" s="463">
        <v>733.59</v>
      </c>
      <c r="H260" s="463">
        <v>12791.38</v>
      </c>
      <c r="I260" s="463">
        <v>64666.482625845427</v>
      </c>
      <c r="J260" s="463">
        <v>7705.6915926031661</v>
      </c>
      <c r="K260" s="463">
        <v>5473.37</v>
      </c>
      <c r="L260" s="463">
        <v>56960.791033242262</v>
      </c>
      <c r="M260" s="463">
        <v>36868.598889681678</v>
      </c>
      <c r="N260" s="463">
        <v>20092.192143560584</v>
      </c>
      <c r="O260" s="463">
        <v>29665.061592603168</v>
      </c>
      <c r="P260" s="463">
        <v>6667.85</v>
      </c>
      <c r="Q260" s="463">
        <v>70485.761033242263</v>
      </c>
      <c r="R260" s="463">
        <v>37602.188889681682</v>
      </c>
      <c r="S260" s="535">
        <v>32883.572143560581</v>
      </c>
      <c r="T260" s="467"/>
      <c r="U260" s="535"/>
      <c r="X260" s="469"/>
    </row>
    <row r="261" spans="1:24" s="468" customFormat="1" ht="18" customHeight="1">
      <c r="A261" s="409" t="s">
        <v>362</v>
      </c>
      <c r="B261" s="463">
        <v>88097.896458267322</v>
      </c>
      <c r="C261" s="463">
        <v>32338.080000000002</v>
      </c>
      <c r="D261" s="463">
        <v>14177.14</v>
      </c>
      <c r="E261" s="463">
        <v>782.3</v>
      </c>
      <c r="F261" s="463">
        <v>18160.939999999999</v>
      </c>
      <c r="G261" s="463">
        <v>6801.16</v>
      </c>
      <c r="H261" s="463">
        <v>11359.78</v>
      </c>
      <c r="I261" s="463">
        <v>55759.816458267327</v>
      </c>
      <c r="J261" s="463">
        <v>6942.2113585704019</v>
      </c>
      <c r="K261" s="463">
        <v>3090.93</v>
      </c>
      <c r="L261" s="463">
        <v>48817.605099696928</v>
      </c>
      <c r="M261" s="463">
        <v>29139.111798061938</v>
      </c>
      <c r="N261" s="463">
        <v>19678.493301634986</v>
      </c>
      <c r="O261" s="463">
        <v>21119.351358570402</v>
      </c>
      <c r="P261" s="463">
        <v>3873.23</v>
      </c>
      <c r="Q261" s="463">
        <v>66978.54509969693</v>
      </c>
      <c r="R261" s="463">
        <v>35940.271798061935</v>
      </c>
      <c r="S261" s="535">
        <v>31038.273301634985</v>
      </c>
      <c r="T261" s="467"/>
      <c r="U261" s="535"/>
      <c r="X261" s="469"/>
    </row>
    <row r="262" spans="1:24" s="468" customFormat="1" ht="18" customHeight="1">
      <c r="A262" s="409" t="s">
        <v>363</v>
      </c>
      <c r="B262" s="463">
        <v>135660.74969902536</v>
      </c>
      <c r="C262" s="463">
        <v>23790.58</v>
      </c>
      <c r="D262" s="463">
        <v>12738.85</v>
      </c>
      <c r="E262" s="463">
        <v>909.17</v>
      </c>
      <c r="F262" s="463">
        <v>11051.73</v>
      </c>
      <c r="G262" s="463">
        <v>831.54</v>
      </c>
      <c r="H262" s="463">
        <v>10220.19</v>
      </c>
      <c r="I262" s="463">
        <v>111870.16969902535</v>
      </c>
      <c r="J262" s="463">
        <v>34911.606059617683</v>
      </c>
      <c r="K262" s="463">
        <v>13530.56</v>
      </c>
      <c r="L262" s="463">
        <v>76958.563639407686</v>
      </c>
      <c r="M262" s="463">
        <v>50441.122499983336</v>
      </c>
      <c r="N262" s="463">
        <v>26517.44113942434</v>
      </c>
      <c r="O262" s="463">
        <v>47650.456059617682</v>
      </c>
      <c r="P262" s="463">
        <v>14439.73</v>
      </c>
      <c r="Q262" s="463">
        <v>88010.293639407682</v>
      </c>
      <c r="R262" s="463">
        <v>51272.662499983337</v>
      </c>
      <c r="S262" s="535">
        <v>36737.631139424338</v>
      </c>
      <c r="T262" s="467"/>
      <c r="U262" s="535"/>
      <c r="X262" s="469"/>
    </row>
    <row r="263" spans="1:24" s="468" customFormat="1" ht="18" customHeight="1">
      <c r="A263" s="409" t="s">
        <v>365</v>
      </c>
      <c r="B263" s="463">
        <v>141728.69167904154</v>
      </c>
      <c r="C263" s="463">
        <v>33589.86</v>
      </c>
      <c r="D263" s="463">
        <v>14155.69</v>
      </c>
      <c r="E263" s="463">
        <v>1100.26</v>
      </c>
      <c r="F263" s="463">
        <v>19434.169999999998</v>
      </c>
      <c r="G263" s="463">
        <v>5091.38</v>
      </c>
      <c r="H263" s="463">
        <v>14342.79</v>
      </c>
      <c r="I263" s="463">
        <v>108138.83167904156</v>
      </c>
      <c r="J263" s="463">
        <v>13423.781793859696</v>
      </c>
      <c r="K263" s="463">
        <v>4287.0943963135451</v>
      </c>
      <c r="L263" s="463">
        <v>94715.049885181856</v>
      </c>
      <c r="M263" s="463">
        <v>57608.613094646251</v>
      </c>
      <c r="N263" s="463">
        <v>37106.436790535605</v>
      </c>
      <c r="O263" s="463">
        <v>27579.471793859699</v>
      </c>
      <c r="P263" s="463">
        <v>5387.3543963135453</v>
      </c>
      <c r="Q263" s="463">
        <v>114149.21988518185</v>
      </c>
      <c r="R263" s="463">
        <v>62699.993094646248</v>
      </c>
      <c r="S263" s="535">
        <v>51449.226790535606</v>
      </c>
      <c r="T263" s="467"/>
      <c r="U263" s="535"/>
      <c r="X263" s="469"/>
    </row>
    <row r="264" spans="1:24" s="468" customFormat="1" ht="18" customHeight="1">
      <c r="A264" s="409" t="s">
        <v>366</v>
      </c>
      <c r="B264" s="463">
        <v>127767</v>
      </c>
      <c r="C264" s="463">
        <v>41447.75</v>
      </c>
      <c r="D264" s="463">
        <v>20405.810000000001</v>
      </c>
      <c r="E264" s="463">
        <v>831.98</v>
      </c>
      <c r="F264" s="463">
        <v>21041.94</v>
      </c>
      <c r="G264" s="463">
        <v>6930.98</v>
      </c>
      <c r="H264" s="463">
        <v>14110.96</v>
      </c>
      <c r="I264" s="463">
        <v>86319.532938065211</v>
      </c>
      <c r="J264" s="463">
        <v>11531.039590988865</v>
      </c>
      <c r="K264" s="463">
        <v>6774.240211619177</v>
      </c>
      <c r="L264" s="463">
        <v>74788.49334707635</v>
      </c>
      <c r="M264" s="463">
        <v>49571.341006217859</v>
      </c>
      <c r="N264" s="575">
        <v>25217.15234085848</v>
      </c>
      <c r="O264" s="458">
        <v>31936.849590988866</v>
      </c>
      <c r="P264" s="458">
        <v>7606.2202116191775</v>
      </c>
      <c r="Q264" s="458">
        <v>95830.433347076352</v>
      </c>
      <c r="R264" s="458">
        <v>56502.321006217862</v>
      </c>
      <c r="S264" s="576">
        <v>39328.112340858483</v>
      </c>
      <c r="T264" s="467"/>
      <c r="U264" s="535"/>
      <c r="X264" s="469"/>
    </row>
    <row r="265" spans="1:24" s="468" customFormat="1" ht="18" customHeight="1">
      <c r="A265" s="409" t="s">
        <v>367</v>
      </c>
      <c r="B265" s="463">
        <v>350994.82958457334</v>
      </c>
      <c r="C265" s="463">
        <v>213151.82</v>
      </c>
      <c r="D265" s="463">
        <v>165312.49</v>
      </c>
      <c r="E265" s="463">
        <v>1460.77</v>
      </c>
      <c r="F265" s="463">
        <v>47839.33</v>
      </c>
      <c r="G265" s="463">
        <v>18403.55</v>
      </c>
      <c r="H265" s="463">
        <v>29435.78</v>
      </c>
      <c r="I265" s="463">
        <v>137843.00958457336</v>
      </c>
      <c r="J265" s="463">
        <v>19609.374745200141</v>
      </c>
      <c r="K265" s="463">
        <v>9396.6689410341769</v>
      </c>
      <c r="L265" s="463">
        <v>118233.63483937322</v>
      </c>
      <c r="M265" s="463">
        <v>75347.358825195523</v>
      </c>
      <c r="N265" s="575">
        <v>42886.276014177703</v>
      </c>
      <c r="O265" s="577">
        <v>184921.86474520012</v>
      </c>
      <c r="P265" s="577">
        <v>10857.438941034176</v>
      </c>
      <c r="Q265" s="577">
        <v>166072.96483937322</v>
      </c>
      <c r="R265" s="577">
        <v>93750.908825195511</v>
      </c>
      <c r="S265" s="578">
        <v>72322.05601417771</v>
      </c>
      <c r="T265" s="467"/>
      <c r="U265" s="535"/>
      <c r="X265" s="469"/>
    </row>
    <row r="266" spans="1:24" s="461" customFormat="1" ht="18" customHeight="1">
      <c r="A266" s="275" t="s">
        <v>369</v>
      </c>
      <c r="B266" s="539">
        <f>SUM(B254:B265)</f>
        <v>1898440.4392375615</v>
      </c>
      <c r="C266" s="539">
        <f t="shared" ref="C266:S266" si="19">SUM(C254:C265)</f>
        <v>643060.03</v>
      </c>
      <c r="D266" s="539">
        <f t="shared" si="19"/>
        <v>427147.07999999996</v>
      </c>
      <c r="E266" s="539">
        <f t="shared" si="19"/>
        <v>18838.63</v>
      </c>
      <c r="F266" s="539">
        <f t="shared" si="19"/>
        <v>215912.95</v>
      </c>
      <c r="G266" s="539">
        <f t="shared" si="19"/>
        <v>53578.34</v>
      </c>
      <c r="H266" s="539">
        <f t="shared" si="19"/>
        <v>162334.60999999999</v>
      </c>
      <c r="I266" s="539">
        <f t="shared" si="19"/>
        <v>1255380.6921756268</v>
      </c>
      <c r="J266" s="539">
        <f t="shared" si="19"/>
        <v>269564.21969820943</v>
      </c>
      <c r="K266" s="539">
        <f t="shared" si="19"/>
        <v>160658.0423029399</v>
      </c>
      <c r="L266" s="539">
        <f t="shared" si="19"/>
        <v>985816.47247741721</v>
      </c>
      <c r="M266" s="539">
        <f t="shared" si="19"/>
        <v>544284.02205889695</v>
      </c>
      <c r="N266" s="539">
        <f t="shared" si="19"/>
        <v>441532.45041852037</v>
      </c>
      <c r="O266" s="539">
        <f t="shared" si="19"/>
        <v>696711.29969820951</v>
      </c>
      <c r="P266" s="539">
        <f t="shared" si="19"/>
        <v>179496.67230293996</v>
      </c>
      <c r="Q266" s="539">
        <f t="shared" si="19"/>
        <v>1201729.4224774174</v>
      </c>
      <c r="R266" s="539">
        <f t="shared" si="19"/>
        <v>597862.36205889692</v>
      </c>
      <c r="S266" s="540">
        <f t="shared" si="19"/>
        <v>603867.06041852047</v>
      </c>
      <c r="T266" s="460"/>
      <c r="U266" s="538"/>
      <c r="X266" s="462"/>
    </row>
    <row r="267" spans="1:24" s="581" customFormat="1" ht="18" customHeight="1">
      <c r="A267" s="409" t="s">
        <v>370</v>
      </c>
      <c r="B267" s="463">
        <v>104980.1714515404</v>
      </c>
      <c r="C267" s="463">
        <v>36708.44</v>
      </c>
      <c r="D267" s="463">
        <v>29433.09</v>
      </c>
      <c r="E267" s="463">
        <v>595.15</v>
      </c>
      <c r="F267" s="463">
        <v>7275.35</v>
      </c>
      <c r="G267" s="463">
        <v>277.95</v>
      </c>
      <c r="H267" s="463">
        <v>6997.4</v>
      </c>
      <c r="I267" s="463">
        <v>68271.731451540414</v>
      </c>
      <c r="J267" s="463">
        <v>15863.270005739529</v>
      </c>
      <c r="K267" s="463">
        <v>10414.42</v>
      </c>
      <c r="L267" s="463">
        <v>52408.461445800887</v>
      </c>
      <c r="M267" s="463">
        <v>32378.498057642199</v>
      </c>
      <c r="N267" s="575">
        <v>20029.963388158685</v>
      </c>
      <c r="O267" s="577">
        <v>45296.360005739523</v>
      </c>
      <c r="P267" s="577">
        <v>11009.57</v>
      </c>
      <c r="Q267" s="577">
        <v>59683.811445800886</v>
      </c>
      <c r="R267" s="577">
        <v>32656.448057642196</v>
      </c>
      <c r="S267" s="578">
        <v>27027.363388158687</v>
      </c>
      <c r="T267" s="579"/>
      <c r="U267" s="580"/>
      <c r="X267" s="582"/>
    </row>
    <row r="268" spans="1:24" s="581" customFormat="1" ht="18" customHeight="1">
      <c r="A268" s="409" t="s">
        <v>371</v>
      </c>
      <c r="B268" s="463">
        <v>101944.91936907388</v>
      </c>
      <c r="C268" s="463">
        <v>32858.06</v>
      </c>
      <c r="D268" s="463">
        <v>24617.19</v>
      </c>
      <c r="E268" s="463">
        <v>514.72</v>
      </c>
      <c r="F268" s="463">
        <v>8240.8700000000008</v>
      </c>
      <c r="G268" s="463">
        <v>1705.72</v>
      </c>
      <c r="H268" s="463">
        <v>6535.15</v>
      </c>
      <c r="I268" s="463">
        <v>69086.859369073878</v>
      </c>
      <c r="J268" s="463">
        <v>8255.237208907678</v>
      </c>
      <c r="K268" s="463">
        <v>6893.96</v>
      </c>
      <c r="L268" s="463">
        <v>60831.622160166204</v>
      </c>
      <c r="M268" s="463">
        <v>31247.337260124968</v>
      </c>
      <c r="N268" s="575">
        <v>29584.284900041232</v>
      </c>
      <c r="O268" s="577">
        <v>32872.427208907677</v>
      </c>
      <c r="P268" s="577">
        <v>7408.68</v>
      </c>
      <c r="Q268" s="577">
        <v>69072.492160166206</v>
      </c>
      <c r="R268" s="577">
        <v>32953.057260124966</v>
      </c>
      <c r="S268" s="578">
        <v>36119.434900041233</v>
      </c>
      <c r="T268" s="579"/>
      <c r="U268" s="580"/>
      <c r="X268" s="582"/>
    </row>
    <row r="269" spans="1:24" s="581" customFormat="1" ht="18" customHeight="1">
      <c r="A269" s="409" t="s">
        <v>372</v>
      </c>
      <c r="B269" s="463">
        <v>135286.60525425567</v>
      </c>
      <c r="C269" s="463">
        <v>50588.63</v>
      </c>
      <c r="D269" s="463">
        <v>38130.92</v>
      </c>
      <c r="E269" s="463">
        <v>6081.09</v>
      </c>
      <c r="F269" s="463">
        <v>12457.71</v>
      </c>
      <c r="G269" s="463">
        <v>725.03</v>
      </c>
      <c r="H269" s="463">
        <v>11732.68</v>
      </c>
      <c r="I269" s="463">
        <v>84697.975254255682</v>
      </c>
      <c r="J269" s="463">
        <v>20031.570197391709</v>
      </c>
      <c r="K269" s="463">
        <v>9232.6784258417447</v>
      </c>
      <c r="L269" s="463">
        <v>64666.405056863987</v>
      </c>
      <c r="M269" s="463">
        <v>43257.501925737495</v>
      </c>
      <c r="N269" s="575">
        <v>21408.903131126488</v>
      </c>
      <c r="O269" s="577">
        <v>58162.490197391708</v>
      </c>
      <c r="P269" s="577">
        <v>15313.768425841747</v>
      </c>
      <c r="Q269" s="577">
        <v>77124.115056863986</v>
      </c>
      <c r="R269" s="577">
        <v>43982.531925737494</v>
      </c>
      <c r="S269" s="578">
        <v>33141.583131126485</v>
      </c>
      <c r="T269" s="579"/>
      <c r="U269" s="580"/>
      <c r="X269" s="582"/>
    </row>
    <row r="270" spans="1:24" s="461" customFormat="1" ht="18" customHeight="1">
      <c r="A270" s="504" t="s">
        <v>378</v>
      </c>
      <c r="B270" s="505">
        <v>151269.25267995239</v>
      </c>
      <c r="C270" s="505">
        <v>40041.07</v>
      </c>
      <c r="D270" s="505">
        <v>29002.01</v>
      </c>
      <c r="E270" s="505">
        <v>808.96</v>
      </c>
      <c r="F270" s="505">
        <v>11039.06</v>
      </c>
      <c r="G270" s="505">
        <v>2774.47</v>
      </c>
      <c r="H270" s="505">
        <v>8264.59</v>
      </c>
      <c r="I270" s="505">
        <v>111228.1826799524</v>
      </c>
      <c r="J270" s="505">
        <v>17515.043830693434</v>
      </c>
      <c r="K270" s="505">
        <v>14937.84</v>
      </c>
      <c r="L270" s="505">
        <v>93713.138849258961</v>
      </c>
      <c r="M270" s="505">
        <v>60401.804652078754</v>
      </c>
      <c r="N270" s="572">
        <v>33311.3341971802</v>
      </c>
      <c r="O270" s="573">
        <v>46517.05383069344</v>
      </c>
      <c r="P270" s="573">
        <v>15746.8</v>
      </c>
      <c r="Q270" s="573">
        <v>104752.19884925896</v>
      </c>
      <c r="R270" s="573">
        <v>63176.274652078755</v>
      </c>
      <c r="S270" s="574">
        <v>41575.924197180204</v>
      </c>
      <c r="T270" s="460"/>
      <c r="U270" s="538"/>
      <c r="X270" s="462"/>
    </row>
    <row r="271" spans="1:24" s="161" customFormat="1" ht="18" customHeight="1">
      <c r="A271" s="342" t="s">
        <v>155</v>
      </c>
      <c r="B271" s="343">
        <f>(B270-B269)/B269*100</f>
        <v>11.813917124802686</v>
      </c>
      <c r="C271" s="343">
        <f t="shared" ref="C271:S271" si="20">(C270-C269)/C269*100</f>
        <v>-20.849665231100346</v>
      </c>
      <c r="D271" s="343">
        <f t="shared" si="20"/>
        <v>-23.940964445651979</v>
      </c>
      <c r="E271" s="343">
        <f t="shared" si="20"/>
        <v>-86.69712173311035</v>
      </c>
      <c r="F271" s="343">
        <f t="shared" si="20"/>
        <v>-11.387726957843775</v>
      </c>
      <c r="G271" s="343">
        <f t="shared" si="20"/>
        <v>282.66968263382199</v>
      </c>
      <c r="H271" s="343">
        <f t="shared" si="20"/>
        <v>-29.559231139006602</v>
      </c>
      <c r="I271" s="343">
        <f t="shared" si="20"/>
        <v>31.323307724954969</v>
      </c>
      <c r="J271" s="343">
        <f t="shared" si="20"/>
        <v>-12.56280132760611</v>
      </c>
      <c r="K271" s="343">
        <f t="shared" si="20"/>
        <v>61.79313641196287</v>
      </c>
      <c r="L271" s="343">
        <f t="shared" si="20"/>
        <v>44.91781129143164</v>
      </c>
      <c r="M271" s="343">
        <f t="shared" si="20"/>
        <v>39.63313174157355</v>
      </c>
      <c r="N271" s="343">
        <f t="shared" si="20"/>
        <v>55.59570704371454</v>
      </c>
      <c r="O271" s="343">
        <f t="shared" si="20"/>
        <v>-20.022245139738715</v>
      </c>
      <c r="P271" s="343">
        <f t="shared" si="20"/>
        <v>2.8277270631017157</v>
      </c>
      <c r="Q271" s="343">
        <f t="shared" si="20"/>
        <v>35.822885970263194</v>
      </c>
      <c r="R271" s="343">
        <f t="shared" si="20"/>
        <v>43.639467502118848</v>
      </c>
      <c r="S271" s="343">
        <f t="shared" si="20"/>
        <v>25.449421147694689</v>
      </c>
      <c r="T271" s="478" t="e">
        <f t="shared" ref="T271" si="21">(T244-T243)/T243*100</f>
        <v>#DIV/0!</v>
      </c>
      <c r="U271" s="481" t="e">
        <f t="shared" ref="U271" si="22">(U244-U243)/U243*100</f>
        <v>#DIV/0!</v>
      </c>
    </row>
    <row r="272" spans="1:24" s="162" customFormat="1" ht="18" customHeight="1">
      <c r="A272" s="278" t="s">
        <v>156</v>
      </c>
      <c r="B272" s="397">
        <f>(B270-B257)/B257*100</f>
        <v>38.619517804407138</v>
      </c>
      <c r="C272" s="397">
        <f t="shared" ref="C272:S272" si="23">(C270-C257)/C257*100</f>
        <v>9.6010889743265508</v>
      </c>
      <c r="D272" s="397">
        <f t="shared" si="23"/>
        <v>40.679444325602809</v>
      </c>
      <c r="E272" s="397">
        <f t="shared" si="23"/>
        <v>-68.771931179043349</v>
      </c>
      <c r="F272" s="397">
        <f t="shared" si="23"/>
        <v>-30.649543686655001</v>
      </c>
      <c r="G272" s="397">
        <f t="shared" si="23"/>
        <v>-18.878704150402768</v>
      </c>
      <c r="H272" s="397">
        <f t="shared" si="23"/>
        <v>-33.870794806059379</v>
      </c>
      <c r="I272" s="397">
        <f t="shared" si="23"/>
        <v>53.223646512910008</v>
      </c>
      <c r="J272" s="397">
        <f t="shared" si="23"/>
        <v>72.626346127274161</v>
      </c>
      <c r="K272" s="397">
        <f t="shared" si="23"/>
        <v>191.83790690314032</v>
      </c>
      <c r="L272" s="397">
        <f t="shared" si="23"/>
        <v>50.071090125503005</v>
      </c>
      <c r="M272" s="397">
        <f t="shared" si="23"/>
        <v>92.966874527168898</v>
      </c>
      <c r="N272" s="397">
        <f t="shared" si="23"/>
        <v>6.9584344490617429</v>
      </c>
      <c r="O272" s="397">
        <f t="shared" si="23"/>
        <v>51.216515736748278</v>
      </c>
      <c r="P272" s="397">
        <f t="shared" si="23"/>
        <v>104.26434973012168</v>
      </c>
      <c r="Q272" s="397">
        <f t="shared" si="23"/>
        <v>33.674526433939612</v>
      </c>
      <c r="R272" s="397">
        <f t="shared" si="23"/>
        <v>81.949913457243653</v>
      </c>
      <c r="S272" s="397">
        <f t="shared" si="23"/>
        <v>-4.7337666062045765</v>
      </c>
      <c r="T272" s="479" t="e">
        <f t="shared" ref="T272:U272" si="24">(T244-T231)/T231*100</f>
        <v>#DIV/0!</v>
      </c>
      <c r="U272" s="482" t="e">
        <f t="shared" si="24"/>
        <v>#DIV/0!</v>
      </c>
    </row>
    <row r="273" spans="1:21" s="161" customFormat="1" ht="18" customHeight="1" thickBot="1">
      <c r="A273" s="279" t="s">
        <v>373</v>
      </c>
      <c r="B273" s="401">
        <f>(B270-B244)/B244*100</f>
        <v>-22.370006228445593</v>
      </c>
      <c r="C273" s="401">
        <f t="shared" ref="C273:S273" si="25">(C270-C244)/C244*100</f>
        <v>5.6573179326866851</v>
      </c>
      <c r="D273" s="401">
        <f t="shared" si="25"/>
        <v>15.240171688008447</v>
      </c>
      <c r="E273" s="401">
        <f t="shared" si="25"/>
        <v>-83.299235112565412</v>
      </c>
      <c r="F273" s="401">
        <f t="shared" si="25"/>
        <v>-13.286720977052809</v>
      </c>
      <c r="G273" s="401">
        <f t="shared" si="25"/>
        <v>25.558104909694023</v>
      </c>
      <c r="H273" s="401">
        <f t="shared" si="25"/>
        <v>-21.44538163375098</v>
      </c>
      <c r="I273" s="401">
        <f t="shared" si="25"/>
        <v>-29.136952280444167</v>
      </c>
      <c r="J273" s="401">
        <f t="shared" si="25"/>
        <v>38.173246614697661</v>
      </c>
      <c r="K273" s="401">
        <f t="shared" si="25"/>
        <v>96.950647104116769</v>
      </c>
      <c r="L273" s="401">
        <f t="shared" si="25"/>
        <v>-35.050442117610672</v>
      </c>
      <c r="M273" s="401">
        <f t="shared" si="25"/>
        <v>-29.07005465528195</v>
      </c>
      <c r="N273" s="401">
        <f t="shared" si="25"/>
        <v>-43.663329361395995</v>
      </c>
      <c r="O273" s="401">
        <f t="shared" si="25"/>
        <v>22.922044843142054</v>
      </c>
      <c r="P273" s="401">
        <f t="shared" si="25"/>
        <v>26.70003644874927</v>
      </c>
      <c r="Q273" s="401">
        <f t="shared" si="25"/>
        <v>-33.285891269371021</v>
      </c>
      <c r="R273" s="401">
        <f t="shared" si="25"/>
        <v>-27.688379554788895</v>
      </c>
      <c r="S273" s="401">
        <f t="shared" si="25"/>
        <v>-40.307241943557337</v>
      </c>
      <c r="T273" s="480" t="e">
        <f>(T244-T218)/T218*100</f>
        <v>#DIV/0!</v>
      </c>
      <c r="U273" s="483" t="e">
        <f>(U244-U218)/U218*100</f>
        <v>#DIV/0!</v>
      </c>
    </row>
    <row r="274" spans="1:21" s="161" customFormat="1" ht="12" customHeight="1">
      <c r="A274" s="164"/>
      <c r="B274" s="165"/>
      <c r="C274" s="165"/>
      <c r="D274" s="165"/>
      <c r="E274" s="165"/>
      <c r="F274" s="165"/>
      <c r="G274" s="165"/>
      <c r="H274" s="165"/>
      <c r="I274" s="165"/>
      <c r="J274" s="165"/>
      <c r="K274" s="165"/>
      <c r="L274" s="165"/>
      <c r="M274" s="165"/>
      <c r="N274" s="165"/>
      <c r="O274" s="165"/>
      <c r="P274" s="165"/>
      <c r="Q274" s="165"/>
      <c r="R274" s="165"/>
      <c r="S274" s="165"/>
      <c r="T274" s="165"/>
      <c r="U274" s="165"/>
    </row>
    <row r="275" spans="1:21" s="166" customFormat="1" ht="22.5" customHeight="1">
      <c r="A275" s="591" t="s">
        <v>382</v>
      </c>
      <c r="B275" s="591"/>
      <c r="C275" s="591"/>
      <c r="D275" s="591"/>
      <c r="E275" s="591"/>
      <c r="F275" s="591"/>
      <c r="G275" s="591"/>
      <c r="H275" s="591"/>
      <c r="I275" s="591"/>
      <c r="J275" s="591"/>
      <c r="K275" s="591"/>
      <c r="L275" s="591"/>
      <c r="M275" s="591"/>
      <c r="N275" s="591"/>
      <c r="O275" s="591"/>
      <c r="P275" s="591"/>
      <c r="Q275" s="591"/>
      <c r="R275" s="591"/>
      <c r="S275" s="591"/>
      <c r="U275" s="167"/>
    </row>
    <row r="276" spans="1:21" s="168" customFormat="1" ht="11.25" customHeight="1">
      <c r="A276" s="5" t="s">
        <v>326</v>
      </c>
      <c r="B276" s="6" t="s">
        <v>0</v>
      </c>
      <c r="C276" s="282" t="s">
        <v>1</v>
      </c>
      <c r="D276" s="282"/>
      <c r="E276" s="282"/>
      <c r="F276" s="282"/>
      <c r="G276" s="282"/>
      <c r="H276" s="283"/>
      <c r="I276" s="293" t="s">
        <v>2</v>
      </c>
      <c r="J276" s="293"/>
      <c r="K276" s="293"/>
      <c r="L276" s="293"/>
      <c r="M276" s="293"/>
      <c r="N276" s="321"/>
      <c r="O276" s="305" t="s">
        <v>3</v>
      </c>
      <c r="P276" s="305"/>
      <c r="Q276" s="306" t="s">
        <v>4</v>
      </c>
      <c r="R276" s="305"/>
      <c r="S276" s="307"/>
      <c r="U276" s="169"/>
    </row>
    <row r="277" spans="1:21" s="168" customFormat="1" ht="11.25" customHeight="1">
      <c r="A277" s="7"/>
      <c r="B277" s="8"/>
      <c r="C277" s="316"/>
      <c r="D277" s="285" t="s">
        <v>3</v>
      </c>
      <c r="E277" s="286"/>
      <c r="F277" s="285" t="s">
        <v>4</v>
      </c>
      <c r="G277" s="282"/>
      <c r="H277" s="283"/>
      <c r="I277" s="295"/>
      <c r="J277" s="296" t="s">
        <v>3</v>
      </c>
      <c r="K277" s="297"/>
      <c r="L277" s="298" t="s">
        <v>4</v>
      </c>
      <c r="M277" s="293"/>
      <c r="N277" s="294"/>
      <c r="O277" s="323"/>
      <c r="P277" s="324"/>
      <c r="Q277" s="325"/>
      <c r="R277" s="323"/>
      <c r="S277" s="326"/>
      <c r="U277" s="169"/>
    </row>
    <row r="278" spans="1:21" s="170" customFormat="1" ht="11.25" customHeight="1" thickBot="1">
      <c r="A278" s="7"/>
      <c r="B278" s="8"/>
      <c r="C278" s="316"/>
      <c r="D278" s="317"/>
      <c r="E278" s="318" t="s">
        <v>66</v>
      </c>
      <c r="F278" s="319"/>
      <c r="G278" s="320" t="s">
        <v>5</v>
      </c>
      <c r="H278" s="283" t="s">
        <v>6</v>
      </c>
      <c r="I278" s="295"/>
      <c r="J278" s="314"/>
      <c r="K278" s="298" t="s">
        <v>66</v>
      </c>
      <c r="L278" s="322"/>
      <c r="M278" s="315" t="s">
        <v>5</v>
      </c>
      <c r="N278" s="294" t="s">
        <v>6</v>
      </c>
      <c r="O278" s="326"/>
      <c r="P278" s="306" t="s">
        <v>66</v>
      </c>
      <c r="Q278" s="325"/>
      <c r="R278" s="327" t="s">
        <v>5</v>
      </c>
      <c r="S278" s="307" t="s">
        <v>6</v>
      </c>
      <c r="U278" s="171"/>
    </row>
    <row r="279" spans="1:21" ht="18" thickTop="1">
      <c r="A279" s="172" t="s">
        <v>379</v>
      </c>
      <c r="B279" s="173">
        <f>SUM(B267:B270)</f>
        <v>493480.94875482237</v>
      </c>
      <c r="C279" s="398">
        <f t="shared" ref="C279:S279" si="26">SUM(C267:C270)</f>
        <v>160196.20000000001</v>
      </c>
      <c r="D279" s="398">
        <f t="shared" si="26"/>
        <v>121183.20999999999</v>
      </c>
      <c r="E279" s="398">
        <f t="shared" si="26"/>
        <v>7999.92</v>
      </c>
      <c r="F279" s="398">
        <f t="shared" si="26"/>
        <v>39012.99</v>
      </c>
      <c r="G279" s="398">
        <f t="shared" si="26"/>
        <v>5483.17</v>
      </c>
      <c r="H279" s="398">
        <f t="shared" si="26"/>
        <v>33529.82</v>
      </c>
      <c r="I279" s="398">
        <f t="shared" si="26"/>
        <v>333284.74875482242</v>
      </c>
      <c r="J279" s="398">
        <f t="shared" si="26"/>
        <v>61665.121242732348</v>
      </c>
      <c r="K279" s="398">
        <f t="shared" si="26"/>
        <v>41478.898425841748</v>
      </c>
      <c r="L279" s="398">
        <f t="shared" si="26"/>
        <v>271619.62751209002</v>
      </c>
      <c r="M279" s="398">
        <f t="shared" si="26"/>
        <v>167285.14189558342</v>
      </c>
      <c r="N279" s="398">
        <f t="shared" si="26"/>
        <v>104334.4856165066</v>
      </c>
      <c r="O279" s="398">
        <f t="shared" si="26"/>
        <v>182848.33124273235</v>
      </c>
      <c r="P279" s="398">
        <f t="shared" si="26"/>
        <v>49478.818425841746</v>
      </c>
      <c r="Q279" s="398">
        <f t="shared" si="26"/>
        <v>310632.61751209002</v>
      </c>
      <c r="R279" s="398">
        <f t="shared" si="26"/>
        <v>172768.31189558341</v>
      </c>
      <c r="S279" s="398">
        <f t="shared" si="26"/>
        <v>137864.30561650661</v>
      </c>
      <c r="T279" s="398">
        <f>SUM(T241:T241)</f>
        <v>0</v>
      </c>
      <c r="U279" s="398">
        <f>SUM(U241:U241)</f>
        <v>0</v>
      </c>
    </row>
    <row r="280" spans="1:21" ht="17.25">
      <c r="A280" s="328" t="s">
        <v>380</v>
      </c>
      <c r="B280" s="174">
        <f>SUM(B254:B257)</f>
        <v>584699.66327592195</v>
      </c>
      <c r="C280" s="399">
        <f t="shared" ref="C280:S280" si="27">SUM(C254:C257)</f>
        <v>164209.46</v>
      </c>
      <c r="D280" s="399">
        <f t="shared" si="27"/>
        <v>113026.34999999999</v>
      </c>
      <c r="E280" s="399">
        <f t="shared" si="27"/>
        <v>8475.36</v>
      </c>
      <c r="F280" s="399">
        <f t="shared" si="27"/>
        <v>51183.110000000008</v>
      </c>
      <c r="G280" s="399">
        <f t="shared" si="27"/>
        <v>9454.4700000000012</v>
      </c>
      <c r="H280" s="399">
        <f t="shared" si="27"/>
        <v>41728.639999999999</v>
      </c>
      <c r="I280" s="399">
        <f t="shared" si="27"/>
        <v>420490.20327592205</v>
      </c>
      <c r="J280" s="399">
        <f t="shared" si="27"/>
        <v>109838.16653249948</v>
      </c>
      <c r="K280" s="399">
        <f t="shared" si="27"/>
        <v>94888.255016118623</v>
      </c>
      <c r="L280" s="399">
        <f t="shared" si="27"/>
        <v>310652.0367434225</v>
      </c>
      <c r="M280" s="399">
        <f t="shared" si="27"/>
        <v>142688.00949444238</v>
      </c>
      <c r="N280" s="399">
        <f t="shared" si="27"/>
        <v>167964.02724898013</v>
      </c>
      <c r="O280" s="399">
        <f t="shared" si="27"/>
        <v>222864.51653249949</v>
      </c>
      <c r="P280" s="399">
        <f t="shared" si="27"/>
        <v>103363.61501611864</v>
      </c>
      <c r="Q280" s="399">
        <f t="shared" si="27"/>
        <v>361835.14674342249</v>
      </c>
      <c r="R280" s="399">
        <f t="shared" si="27"/>
        <v>152142.47949444241</v>
      </c>
      <c r="S280" s="399">
        <f t="shared" si="27"/>
        <v>209692.66724898014</v>
      </c>
      <c r="T280" s="399">
        <f>SUM(T228:T228)</f>
        <v>0</v>
      </c>
      <c r="U280" s="399">
        <f>SUM(U228:U228)</f>
        <v>0</v>
      </c>
    </row>
    <row r="281" spans="1:21" ht="17.25">
      <c r="A281" s="328" t="s">
        <v>381</v>
      </c>
      <c r="B281" s="175">
        <f>SUM(B241:B244)</f>
        <v>717025.03715376533</v>
      </c>
      <c r="C281" s="400">
        <f t="shared" ref="C281:S281" si="28">SUM(C241:C244)</f>
        <v>185537.75</v>
      </c>
      <c r="D281" s="400">
        <f t="shared" si="28"/>
        <v>136280.58000000002</v>
      </c>
      <c r="E281" s="400">
        <f t="shared" si="28"/>
        <v>12872.070770634504</v>
      </c>
      <c r="F281" s="400">
        <f t="shared" si="28"/>
        <v>49257.17</v>
      </c>
      <c r="G281" s="400">
        <f t="shared" si="28"/>
        <v>8157.72</v>
      </c>
      <c r="H281" s="400">
        <f t="shared" si="28"/>
        <v>41099.449999999997</v>
      </c>
      <c r="I281" s="400">
        <f t="shared" si="28"/>
        <v>531487.28715376533</v>
      </c>
      <c r="J281" s="400">
        <f t="shared" si="28"/>
        <v>56823.051636225915</v>
      </c>
      <c r="K281" s="400">
        <f t="shared" si="28"/>
        <v>34655.130770634503</v>
      </c>
      <c r="L281" s="400">
        <f t="shared" si="28"/>
        <v>474664.23551753943</v>
      </c>
      <c r="M281" s="400">
        <f t="shared" si="28"/>
        <v>256882.08718539256</v>
      </c>
      <c r="N281" s="400">
        <f t="shared" si="28"/>
        <v>217782.14833214684</v>
      </c>
      <c r="O281" s="400">
        <f t="shared" si="28"/>
        <v>193103.63163622591</v>
      </c>
      <c r="P281" s="400">
        <f t="shared" si="28"/>
        <v>47527.201541269009</v>
      </c>
      <c r="Q281" s="400">
        <f t="shared" si="28"/>
        <v>523921.40551753948</v>
      </c>
      <c r="R281" s="400">
        <f t="shared" si="28"/>
        <v>265039.80718539254</v>
      </c>
      <c r="S281" s="400">
        <f t="shared" si="28"/>
        <v>258881.59833214685</v>
      </c>
      <c r="T281" s="400">
        <f>SUM(T215:T215)</f>
        <v>0</v>
      </c>
      <c r="U281" s="400">
        <f>SUM(U215:U215)</f>
        <v>0</v>
      </c>
    </row>
    <row r="282" spans="1:21" ht="17.25" hidden="1">
      <c r="A282" s="328" t="s">
        <v>193</v>
      </c>
      <c r="B282" s="175">
        <f t="shared" ref="B282:S282" si="29">SUM(B124:B130)</f>
        <v>458926</v>
      </c>
      <c r="C282" s="175">
        <f t="shared" si="29"/>
        <v>172692</v>
      </c>
      <c r="D282" s="175">
        <f t="shared" si="29"/>
        <v>107762</v>
      </c>
      <c r="E282" s="175">
        <f t="shared" si="29"/>
        <v>10668</v>
      </c>
      <c r="F282" s="175">
        <f t="shared" si="29"/>
        <v>64930</v>
      </c>
      <c r="G282" s="175">
        <f t="shared" si="29"/>
        <v>14677</v>
      </c>
      <c r="H282" s="175">
        <f t="shared" si="29"/>
        <v>50253</v>
      </c>
      <c r="I282" s="175">
        <f t="shared" si="29"/>
        <v>286233</v>
      </c>
      <c r="J282" s="175">
        <f t="shared" si="29"/>
        <v>48335</v>
      </c>
      <c r="K282" s="175">
        <f t="shared" si="29"/>
        <v>24478</v>
      </c>
      <c r="L282" s="175">
        <f t="shared" si="29"/>
        <v>237898</v>
      </c>
      <c r="M282" s="175">
        <f t="shared" si="29"/>
        <v>123239</v>
      </c>
      <c r="N282" s="175">
        <f t="shared" si="29"/>
        <v>114657</v>
      </c>
      <c r="O282" s="175">
        <f t="shared" si="29"/>
        <v>156098</v>
      </c>
      <c r="P282" s="175">
        <f t="shared" si="29"/>
        <v>35148</v>
      </c>
      <c r="Q282" s="175">
        <f t="shared" si="29"/>
        <v>302828</v>
      </c>
      <c r="R282" s="175">
        <f t="shared" si="29"/>
        <v>137917</v>
      </c>
      <c r="S282" s="175">
        <f t="shared" si="29"/>
        <v>164911</v>
      </c>
      <c r="T282" s="116"/>
      <c r="U282" s="89"/>
    </row>
    <row r="283" spans="1:21" ht="17.25">
      <c r="A283" s="329" t="s">
        <v>161</v>
      </c>
      <c r="B283" s="176">
        <f>100*(B279/B280-1)</f>
        <v>-15.600952121303536</v>
      </c>
      <c r="C283" s="176">
        <f t="shared" ref="C283:S283" si="30">100*(C279/C280-1)</f>
        <v>-2.4439883061548207</v>
      </c>
      <c r="D283" s="176">
        <f t="shared" si="30"/>
        <v>7.2167773267030277</v>
      </c>
      <c r="E283" s="176">
        <f t="shared" si="30"/>
        <v>-5.6096732174208626</v>
      </c>
      <c r="F283" s="176">
        <f t="shared" si="30"/>
        <v>-23.777609449679804</v>
      </c>
      <c r="G283" s="176">
        <f t="shared" si="30"/>
        <v>-42.004469843365101</v>
      </c>
      <c r="H283" s="176">
        <f t="shared" si="30"/>
        <v>-19.647944433367581</v>
      </c>
      <c r="I283" s="176">
        <f t="shared" si="30"/>
        <v>-20.738997922354962</v>
      </c>
      <c r="J283" s="176">
        <f t="shared" si="30"/>
        <v>-43.858202308496693</v>
      </c>
      <c r="K283" s="176">
        <f t="shared" si="30"/>
        <v>-56.286583182717663</v>
      </c>
      <c r="L283" s="176">
        <f t="shared" si="30"/>
        <v>-12.564671920554826</v>
      </c>
      <c r="M283" s="176">
        <f t="shared" si="30"/>
        <v>17.238401802850213</v>
      </c>
      <c r="N283" s="176">
        <f t="shared" si="30"/>
        <v>-37.882838768894715</v>
      </c>
      <c r="O283" s="176">
        <f t="shared" si="30"/>
        <v>-17.955386488782622</v>
      </c>
      <c r="P283" s="176">
        <f t="shared" si="30"/>
        <v>-52.131300343814438</v>
      </c>
      <c r="Q283" s="176">
        <f t="shared" si="30"/>
        <v>-14.150789300642542</v>
      </c>
      <c r="R283" s="176">
        <f t="shared" si="30"/>
        <v>13.55691879722154</v>
      </c>
      <c r="S283" s="176">
        <f t="shared" si="30"/>
        <v>-34.254112256194247</v>
      </c>
      <c r="T283" s="117" t="e">
        <f t="shared" ref="T283:U283" si="31">100*(T279/T280-1)</f>
        <v>#DIV/0!</v>
      </c>
      <c r="U283" s="103" t="e">
        <f t="shared" si="31"/>
        <v>#DIV/0!</v>
      </c>
    </row>
    <row r="284" spans="1:21" ht="17.25">
      <c r="A284" s="328" t="s">
        <v>162</v>
      </c>
      <c r="B284" s="177">
        <f>100*(B279/B281-1)</f>
        <v>-31.176608460745303</v>
      </c>
      <c r="C284" s="177">
        <f t="shared" ref="C284:S284" si="32">100*(C279/C281-1)</f>
        <v>-13.658433391587421</v>
      </c>
      <c r="D284" s="177">
        <f t="shared" si="32"/>
        <v>-11.078152147576725</v>
      </c>
      <c r="E284" s="177">
        <f t="shared" si="32"/>
        <v>-37.85055922586681</v>
      </c>
      <c r="F284" s="177">
        <f t="shared" si="32"/>
        <v>-20.797337727685129</v>
      </c>
      <c r="G284" s="177">
        <f t="shared" si="32"/>
        <v>-32.785508696057228</v>
      </c>
      <c r="H284" s="177">
        <f t="shared" si="32"/>
        <v>-18.417837708290495</v>
      </c>
      <c r="I284" s="177">
        <f t="shared" si="32"/>
        <v>-37.29205630869599</v>
      </c>
      <c r="J284" s="177">
        <f t="shared" si="32"/>
        <v>8.5213121560326677</v>
      </c>
      <c r="K284" s="177">
        <f t="shared" si="32"/>
        <v>19.690497491902281</v>
      </c>
      <c r="L284" s="177">
        <f t="shared" si="32"/>
        <v>-42.776470779194966</v>
      </c>
      <c r="M284" s="177">
        <f t="shared" si="32"/>
        <v>-34.878627105340655</v>
      </c>
      <c r="N284" s="177">
        <f t="shared" si="32"/>
        <v>-52.092269079198083</v>
      </c>
      <c r="O284" s="177">
        <f t="shared" si="32"/>
        <v>-5.3107755180973442</v>
      </c>
      <c r="P284" s="177">
        <f t="shared" si="32"/>
        <v>4.1063155861977396</v>
      </c>
      <c r="Q284" s="177">
        <f t="shared" si="32"/>
        <v>-40.710073258938287</v>
      </c>
      <c r="R284" s="177">
        <f t="shared" si="32"/>
        <v>-34.814202541758647</v>
      </c>
      <c r="S284" s="177">
        <f t="shared" si="32"/>
        <v>-46.746193431784299</v>
      </c>
      <c r="T284" s="118" t="e">
        <f t="shared" ref="T284:U284" si="33">100*(T279/T281-1)</f>
        <v>#DIV/0!</v>
      </c>
      <c r="U284" s="102" t="e">
        <f t="shared" si="33"/>
        <v>#DIV/0!</v>
      </c>
    </row>
    <row r="285" spans="1:21" hidden="1">
      <c r="A285" t="s">
        <v>194</v>
      </c>
      <c r="B285" s="102">
        <f t="shared" ref="B285:S285" si="34">100*(B279/B282-1)</f>
        <v>7.52952518593899</v>
      </c>
      <c r="C285" s="102">
        <f t="shared" si="34"/>
        <v>-7.2358881708475149</v>
      </c>
      <c r="D285" s="102">
        <f t="shared" si="34"/>
        <v>12.454492307121235</v>
      </c>
      <c r="E285" s="102">
        <f t="shared" si="34"/>
        <v>-25.010123734533185</v>
      </c>
      <c r="F285" s="102">
        <f t="shared" si="34"/>
        <v>-39.915308794085945</v>
      </c>
      <c r="G285" s="102">
        <f t="shared" si="34"/>
        <v>-62.641071063568845</v>
      </c>
      <c r="H285" s="102">
        <f t="shared" si="34"/>
        <v>-33.277973454321128</v>
      </c>
      <c r="I285" s="102">
        <f t="shared" si="34"/>
        <v>16.438268387929568</v>
      </c>
      <c r="J285" s="102">
        <f t="shared" si="34"/>
        <v>27.578610205301235</v>
      </c>
      <c r="K285" s="102">
        <f t="shared" si="34"/>
        <v>69.453788813799108</v>
      </c>
      <c r="L285" s="102">
        <f t="shared" si="34"/>
        <v>14.174825980920414</v>
      </c>
      <c r="M285" s="102">
        <f t="shared" si="34"/>
        <v>35.74042461849205</v>
      </c>
      <c r="N285" s="102">
        <f t="shared" si="34"/>
        <v>-9.002951746071675</v>
      </c>
      <c r="O285" s="102">
        <f t="shared" si="34"/>
        <v>17.136882754892667</v>
      </c>
      <c r="P285" s="102">
        <f t="shared" si="34"/>
        <v>40.772784869243608</v>
      </c>
      <c r="Q285" s="102">
        <f t="shared" si="34"/>
        <v>2.5772443473159656</v>
      </c>
      <c r="R285" s="102">
        <f t="shared" si="34"/>
        <v>25.269772323631901</v>
      </c>
      <c r="S285" s="102">
        <f t="shared" si="34"/>
        <v>-16.400782472663067</v>
      </c>
      <c r="U285" s="114" t="s">
        <v>171</v>
      </c>
    </row>
    <row r="286" spans="1:21" s="112" customFormat="1" hidden="1">
      <c r="A286" s="112" t="s">
        <v>170</v>
      </c>
      <c r="T286" s="119"/>
      <c r="U286" s="113"/>
    </row>
    <row r="287" spans="1:21" hidden="1">
      <c r="A287" s="112" t="s">
        <v>181</v>
      </c>
      <c r="B287" s="120" t="e">
        <f>B279/#REF!-1</f>
        <v>#REF!</v>
      </c>
      <c r="C287" s="120" t="e">
        <f>C279/#REF!-1</f>
        <v>#REF!</v>
      </c>
      <c r="D287" s="120" t="e">
        <f>D279/#REF!-1</f>
        <v>#REF!</v>
      </c>
      <c r="E287" s="120" t="e">
        <f>E279/#REF!-1</f>
        <v>#REF!</v>
      </c>
      <c r="F287" s="120" t="e">
        <f>F279/#REF!-1</f>
        <v>#REF!</v>
      </c>
      <c r="G287" s="120" t="e">
        <f>G279/#REF!-1</f>
        <v>#REF!</v>
      </c>
      <c r="H287" s="120" t="e">
        <f>H279/#REF!-1</f>
        <v>#REF!</v>
      </c>
      <c r="I287" s="120" t="e">
        <f>I279/#REF!-1</f>
        <v>#REF!</v>
      </c>
      <c r="J287" s="120" t="e">
        <f>J279/#REF!-1</f>
        <v>#REF!</v>
      </c>
      <c r="K287" s="120" t="e">
        <f>K279/#REF!-1</f>
        <v>#REF!</v>
      </c>
      <c r="L287" s="120" t="e">
        <f>L279/#REF!-1</f>
        <v>#REF!</v>
      </c>
      <c r="M287" s="120" t="e">
        <f>M279/#REF!-1</f>
        <v>#REF!</v>
      </c>
      <c r="N287" s="120" t="e">
        <f>N279/#REF!-1</f>
        <v>#REF!</v>
      </c>
      <c r="O287" s="120" t="e">
        <f>O279/#REF!-1</f>
        <v>#REF!</v>
      </c>
      <c r="P287" s="120" t="e">
        <f>P279/#REF!-1</f>
        <v>#REF!</v>
      </c>
      <c r="Q287" s="120" t="e">
        <f>Q279/#REF!-1</f>
        <v>#REF!</v>
      </c>
      <c r="R287" s="120" t="e">
        <f>R279/#REF!-1</f>
        <v>#REF!</v>
      </c>
      <c r="S287" s="120" t="e">
        <f>S279/#REF!-1</f>
        <v>#REF!</v>
      </c>
    </row>
    <row r="288" spans="1:21" hidden="1">
      <c r="A288" s="112" t="s">
        <v>182</v>
      </c>
      <c r="B288" s="120" t="e">
        <f>B279/#REF!-1</f>
        <v>#REF!</v>
      </c>
      <c r="C288" s="120" t="e">
        <f>C279/#REF!-1</f>
        <v>#REF!</v>
      </c>
      <c r="D288" s="120" t="e">
        <f>D279/#REF!-1</f>
        <v>#REF!</v>
      </c>
      <c r="E288" s="120" t="e">
        <f>E279/#REF!-1</f>
        <v>#REF!</v>
      </c>
      <c r="F288" s="120" t="e">
        <f>F279/#REF!-1</f>
        <v>#REF!</v>
      </c>
      <c r="G288" s="120" t="e">
        <f>G279/#REF!-1</f>
        <v>#REF!</v>
      </c>
      <c r="H288" s="120" t="e">
        <f>H279/#REF!-1</f>
        <v>#REF!</v>
      </c>
      <c r="I288" s="120" t="e">
        <f>I279/#REF!-1</f>
        <v>#REF!</v>
      </c>
      <c r="J288" s="120" t="e">
        <f>J279/#REF!-1</f>
        <v>#REF!</v>
      </c>
      <c r="K288" s="120" t="e">
        <f>K279/#REF!-1</f>
        <v>#REF!</v>
      </c>
      <c r="L288" s="120" t="e">
        <f>L279/#REF!-1</f>
        <v>#REF!</v>
      </c>
      <c r="M288" s="120" t="e">
        <f>M279/#REF!-1</f>
        <v>#REF!</v>
      </c>
      <c r="N288" s="120" t="e">
        <f>N279/#REF!-1</f>
        <v>#REF!</v>
      </c>
      <c r="O288" s="120" t="e">
        <f>O279/#REF!-1</f>
        <v>#REF!</v>
      </c>
      <c r="P288" s="120" t="e">
        <f>P279/#REF!-1</f>
        <v>#REF!</v>
      </c>
      <c r="Q288" s="120" t="e">
        <f>Q279/#REF!-1</f>
        <v>#REF!</v>
      </c>
      <c r="R288" s="120" t="e">
        <f>R279/#REF!-1</f>
        <v>#REF!</v>
      </c>
      <c r="S288" s="120" t="e">
        <f>S279/#REF!-1</f>
        <v>#REF!</v>
      </c>
    </row>
    <row r="289" spans="1:19" hidden="1">
      <c r="A289" s="112" t="s">
        <v>183</v>
      </c>
      <c r="B289" s="120" t="e">
        <f>B279/#REF!-1</f>
        <v>#REF!</v>
      </c>
      <c r="C289" s="120" t="e">
        <f>C279/#REF!-1</f>
        <v>#REF!</v>
      </c>
      <c r="D289" s="120" t="e">
        <f>D279/#REF!-1</f>
        <v>#REF!</v>
      </c>
      <c r="E289" s="120" t="e">
        <f>E279/#REF!-1</f>
        <v>#REF!</v>
      </c>
      <c r="F289" s="120" t="e">
        <f>F279/#REF!-1</f>
        <v>#REF!</v>
      </c>
      <c r="G289" s="120" t="e">
        <f>G279/#REF!-1</f>
        <v>#REF!</v>
      </c>
      <c r="H289" s="120" t="e">
        <f>H279/#REF!-1</f>
        <v>#REF!</v>
      </c>
      <c r="I289" s="120" t="e">
        <f>I279/#REF!-1</f>
        <v>#REF!</v>
      </c>
      <c r="J289" s="120" t="e">
        <f>J279/#REF!-1</f>
        <v>#REF!</v>
      </c>
      <c r="K289" s="120" t="e">
        <f>K279/#REF!-1</f>
        <v>#REF!</v>
      </c>
      <c r="L289" s="120" t="e">
        <f>L279/#REF!-1</f>
        <v>#REF!</v>
      </c>
      <c r="M289" s="120" t="e">
        <f>M279/#REF!-1</f>
        <v>#REF!</v>
      </c>
      <c r="N289" s="120" t="e">
        <f>N279/#REF!-1</f>
        <v>#REF!</v>
      </c>
      <c r="O289" s="120" t="e">
        <f>O279/#REF!-1</f>
        <v>#REF!</v>
      </c>
      <c r="P289" s="120" t="e">
        <f>P279/#REF!-1</f>
        <v>#REF!</v>
      </c>
      <c r="Q289" s="120" t="e">
        <f>Q279/#REF!-1</f>
        <v>#REF!</v>
      </c>
      <c r="R289" s="120" t="e">
        <f>R279/#REF!-1</f>
        <v>#REF!</v>
      </c>
      <c r="S289" s="120" t="e">
        <f>S279/#REF!-1</f>
        <v>#REF!</v>
      </c>
    </row>
    <row r="290" spans="1:19" hidden="1">
      <c r="A290" s="112" t="s">
        <v>184</v>
      </c>
      <c r="B290" s="120" t="e">
        <f>B279/#REF!-1</f>
        <v>#REF!</v>
      </c>
      <c r="C290" s="120" t="e">
        <f>C279/#REF!-1</f>
        <v>#REF!</v>
      </c>
      <c r="D290" s="120" t="e">
        <f>D279/#REF!-1</f>
        <v>#REF!</v>
      </c>
      <c r="E290" s="120" t="e">
        <f>E279/#REF!-1</f>
        <v>#REF!</v>
      </c>
      <c r="F290" s="120" t="e">
        <f>F279/#REF!-1</f>
        <v>#REF!</v>
      </c>
      <c r="G290" s="120" t="e">
        <f>G279/#REF!-1</f>
        <v>#REF!</v>
      </c>
      <c r="H290" s="120" t="e">
        <f>H279/#REF!-1</f>
        <v>#REF!</v>
      </c>
      <c r="I290" s="120" t="e">
        <f>I279/#REF!-1</f>
        <v>#REF!</v>
      </c>
      <c r="J290" s="120" t="e">
        <f>J279/#REF!-1</f>
        <v>#REF!</v>
      </c>
      <c r="K290" s="120" t="e">
        <f>K279/#REF!-1</f>
        <v>#REF!</v>
      </c>
      <c r="L290" s="120" t="e">
        <f>L279/#REF!-1</f>
        <v>#REF!</v>
      </c>
      <c r="M290" s="120" t="e">
        <f>M279/#REF!-1</f>
        <v>#REF!</v>
      </c>
      <c r="N290" s="120" t="e">
        <f>N279/#REF!-1</f>
        <v>#REF!</v>
      </c>
      <c r="O290" s="120" t="e">
        <f>O279/#REF!-1</f>
        <v>#REF!</v>
      </c>
      <c r="P290" s="120" t="e">
        <f>P279/#REF!-1</f>
        <v>#REF!</v>
      </c>
      <c r="Q290" s="120" t="e">
        <f>Q279/#REF!-1</f>
        <v>#REF!</v>
      </c>
      <c r="R290" s="120" t="e">
        <f>R279/#REF!-1</f>
        <v>#REF!</v>
      </c>
      <c r="S290" s="120" t="e">
        <f>S279/#REF!-1</f>
        <v>#REF!</v>
      </c>
    </row>
    <row r="291" spans="1:19" hidden="1">
      <c r="A291" s="112" t="s">
        <v>185</v>
      </c>
      <c r="B291" s="120" t="e">
        <f>B279/#REF!-1</f>
        <v>#REF!</v>
      </c>
      <c r="C291" s="120" t="e">
        <f>C279/#REF!-1</f>
        <v>#REF!</v>
      </c>
      <c r="D291" s="120" t="e">
        <f>D279/#REF!-1</f>
        <v>#REF!</v>
      </c>
      <c r="E291" s="120" t="e">
        <f>E279/#REF!-1</f>
        <v>#REF!</v>
      </c>
      <c r="F291" s="120" t="e">
        <f>F279/#REF!-1</f>
        <v>#REF!</v>
      </c>
      <c r="G291" s="120" t="e">
        <f>G279/#REF!-1</f>
        <v>#REF!</v>
      </c>
      <c r="H291" s="120" t="e">
        <f>H279/#REF!-1</f>
        <v>#REF!</v>
      </c>
      <c r="I291" s="120" t="e">
        <f>I279/#REF!-1</f>
        <v>#REF!</v>
      </c>
      <c r="J291" s="120" t="e">
        <f>J279/#REF!-1</f>
        <v>#REF!</v>
      </c>
      <c r="K291" s="120" t="e">
        <f>K279/#REF!-1</f>
        <v>#REF!</v>
      </c>
      <c r="L291" s="120" t="e">
        <f>L279/#REF!-1</f>
        <v>#REF!</v>
      </c>
      <c r="M291" s="120" t="e">
        <f>M279/#REF!-1</f>
        <v>#REF!</v>
      </c>
      <c r="N291" s="120" t="e">
        <f>N279/#REF!-1</f>
        <v>#REF!</v>
      </c>
      <c r="O291" s="120" t="e">
        <f>O279/#REF!-1</f>
        <v>#REF!</v>
      </c>
      <c r="P291" s="120" t="e">
        <f>P279/#REF!-1</f>
        <v>#REF!</v>
      </c>
      <c r="Q291" s="120" t="e">
        <f>Q279/#REF!-1</f>
        <v>#REF!</v>
      </c>
      <c r="R291" s="120" t="e">
        <f>R279/#REF!-1</f>
        <v>#REF!</v>
      </c>
      <c r="S291" s="120" t="e">
        <f>S279/#REF!-1</f>
        <v>#REF!</v>
      </c>
    </row>
    <row r="292" spans="1:19" hidden="1">
      <c r="A292" s="112" t="s">
        <v>186</v>
      </c>
      <c r="B292" s="120" t="e">
        <f>B279/#REF!-1</f>
        <v>#REF!</v>
      </c>
      <c r="C292" s="120" t="e">
        <f>C279/#REF!-1</f>
        <v>#REF!</v>
      </c>
      <c r="D292" s="120" t="e">
        <f>D279/#REF!-1</f>
        <v>#REF!</v>
      </c>
      <c r="E292" s="120" t="e">
        <f>E279/#REF!-1</f>
        <v>#REF!</v>
      </c>
      <c r="F292" s="120" t="e">
        <f>F279/#REF!-1</f>
        <v>#REF!</v>
      </c>
      <c r="G292" s="120" t="e">
        <f>G279/#REF!-1</f>
        <v>#REF!</v>
      </c>
      <c r="H292" s="120" t="e">
        <f>H279/#REF!-1</f>
        <v>#REF!</v>
      </c>
      <c r="I292" s="120" t="e">
        <f>I279/#REF!-1</f>
        <v>#REF!</v>
      </c>
      <c r="J292" s="120" t="e">
        <f>J279/#REF!-1</f>
        <v>#REF!</v>
      </c>
      <c r="K292" s="120" t="e">
        <f>K279/#REF!-1</f>
        <v>#REF!</v>
      </c>
      <c r="L292" s="120" t="e">
        <f>L279/#REF!-1</f>
        <v>#REF!</v>
      </c>
      <c r="M292" s="120" t="e">
        <f>M279/#REF!-1</f>
        <v>#REF!</v>
      </c>
      <c r="N292" s="120" t="e">
        <f>N279/#REF!-1</f>
        <v>#REF!</v>
      </c>
      <c r="O292" s="120" t="e">
        <f>O279/#REF!-1</f>
        <v>#REF!</v>
      </c>
      <c r="P292" s="120" t="e">
        <f>P279/#REF!-1</f>
        <v>#REF!</v>
      </c>
      <c r="Q292" s="120" t="e">
        <f>Q279/#REF!-1</f>
        <v>#REF!</v>
      </c>
      <c r="R292" s="120" t="e">
        <f>R279/#REF!-1</f>
        <v>#REF!</v>
      </c>
      <c r="S292" s="120" t="e">
        <f>S279/#REF!-1</f>
        <v>#REF!</v>
      </c>
    </row>
    <row r="293" spans="1:19" hidden="1">
      <c r="A293" s="112" t="s">
        <v>187</v>
      </c>
      <c r="B293" s="120" t="e">
        <f>B279/#REF!-1</f>
        <v>#REF!</v>
      </c>
      <c r="C293" s="120" t="e">
        <f>C279/#REF!-1</f>
        <v>#REF!</v>
      </c>
      <c r="D293" s="120" t="e">
        <f>D279/#REF!-1</f>
        <v>#REF!</v>
      </c>
      <c r="E293" s="120" t="e">
        <f>E279/#REF!-1</f>
        <v>#REF!</v>
      </c>
      <c r="F293" s="120" t="e">
        <f>F279/#REF!-1</f>
        <v>#REF!</v>
      </c>
      <c r="G293" s="120" t="e">
        <f>G279/#REF!-1</f>
        <v>#REF!</v>
      </c>
      <c r="H293" s="120" t="e">
        <f>H279/#REF!-1</f>
        <v>#REF!</v>
      </c>
      <c r="I293" s="120" t="e">
        <f>I279/#REF!-1</f>
        <v>#REF!</v>
      </c>
      <c r="J293" s="120" t="e">
        <f>J279/#REF!-1</f>
        <v>#REF!</v>
      </c>
      <c r="K293" s="120" t="e">
        <f>K279/#REF!-1</f>
        <v>#REF!</v>
      </c>
      <c r="L293" s="120" t="e">
        <f>L279/#REF!-1</f>
        <v>#REF!</v>
      </c>
      <c r="M293" s="120" t="e">
        <f>M279/#REF!-1</f>
        <v>#REF!</v>
      </c>
      <c r="N293" s="120" t="e">
        <f>N279/#REF!-1</f>
        <v>#REF!</v>
      </c>
      <c r="O293" s="120" t="e">
        <f>O279/#REF!-1</f>
        <v>#REF!</v>
      </c>
      <c r="P293" s="120" t="e">
        <f>P279/#REF!-1</f>
        <v>#REF!</v>
      </c>
      <c r="Q293" s="120" t="e">
        <f>Q279/#REF!-1</f>
        <v>#REF!</v>
      </c>
      <c r="R293" s="120" t="e">
        <f>R279/#REF!-1</f>
        <v>#REF!</v>
      </c>
      <c r="S293" s="120" t="e">
        <f>S279/#REF!-1</f>
        <v>#REF!</v>
      </c>
    </row>
    <row r="294" spans="1:19" hidden="1">
      <c r="A294" s="112" t="s">
        <v>188</v>
      </c>
      <c r="B294" s="120" t="e">
        <f>B279/#REF!-1</f>
        <v>#REF!</v>
      </c>
      <c r="C294" s="120" t="e">
        <f>C279/#REF!-1</f>
        <v>#REF!</v>
      </c>
      <c r="D294" s="120" t="e">
        <f>D279/#REF!-1</f>
        <v>#REF!</v>
      </c>
      <c r="E294" s="120" t="e">
        <f>E279/#REF!-1</f>
        <v>#REF!</v>
      </c>
      <c r="F294" s="120" t="e">
        <f>F279/#REF!-1</f>
        <v>#REF!</v>
      </c>
      <c r="G294" s="120" t="e">
        <f>G279/#REF!-1</f>
        <v>#REF!</v>
      </c>
      <c r="H294" s="120" t="e">
        <f>H279/#REF!-1</f>
        <v>#REF!</v>
      </c>
      <c r="I294" s="120" t="e">
        <f>I279/#REF!-1</f>
        <v>#REF!</v>
      </c>
      <c r="J294" s="120" t="e">
        <f>J279/#REF!-1</f>
        <v>#REF!</v>
      </c>
      <c r="K294" s="120" t="e">
        <f>K279/#REF!-1</f>
        <v>#REF!</v>
      </c>
      <c r="L294" s="120" t="e">
        <f>L279/#REF!-1</f>
        <v>#REF!</v>
      </c>
      <c r="M294" s="120" t="e">
        <f>M279/#REF!-1</f>
        <v>#REF!</v>
      </c>
      <c r="N294" s="120" t="e">
        <f>N279/#REF!-1</f>
        <v>#REF!</v>
      </c>
      <c r="O294" s="120" t="e">
        <f>O279/#REF!-1</f>
        <v>#REF!</v>
      </c>
      <c r="P294" s="120" t="e">
        <f>P279/#REF!-1</f>
        <v>#REF!</v>
      </c>
      <c r="Q294" s="120" t="e">
        <f>Q279/#REF!-1</f>
        <v>#REF!</v>
      </c>
      <c r="R294" s="120" t="e">
        <f>R279/#REF!-1</f>
        <v>#REF!</v>
      </c>
      <c r="S294" s="120" t="e">
        <f>S279/#REF!-1</f>
        <v>#REF!</v>
      </c>
    </row>
    <row r="295" spans="1:19" hidden="1">
      <c r="A295" s="112" t="s">
        <v>189</v>
      </c>
      <c r="B295" s="120" t="e">
        <f>B279/#REF!-1</f>
        <v>#REF!</v>
      </c>
      <c r="C295" s="120" t="e">
        <f>C279/#REF!-1</f>
        <v>#REF!</v>
      </c>
      <c r="D295" s="120" t="e">
        <f>D279/#REF!-1</f>
        <v>#REF!</v>
      </c>
      <c r="E295" s="120" t="e">
        <f>E279/#REF!-1</f>
        <v>#REF!</v>
      </c>
      <c r="F295" s="120" t="e">
        <f>F279/#REF!-1</f>
        <v>#REF!</v>
      </c>
      <c r="G295" s="120" t="e">
        <f>G279/#REF!-1</f>
        <v>#REF!</v>
      </c>
      <c r="H295" s="120" t="e">
        <f>H279/#REF!-1</f>
        <v>#REF!</v>
      </c>
      <c r="I295" s="120" t="e">
        <f>I279/#REF!-1</f>
        <v>#REF!</v>
      </c>
      <c r="J295" s="120" t="e">
        <f>J279/#REF!-1</f>
        <v>#REF!</v>
      </c>
      <c r="K295" s="120" t="e">
        <f>K279/#REF!-1</f>
        <v>#REF!</v>
      </c>
      <c r="L295" s="120" t="e">
        <f>L279/#REF!-1</f>
        <v>#REF!</v>
      </c>
      <c r="M295" s="120" t="e">
        <f>M279/#REF!-1</f>
        <v>#REF!</v>
      </c>
      <c r="N295" s="120" t="e">
        <f>N279/#REF!-1</f>
        <v>#REF!</v>
      </c>
      <c r="O295" s="120" t="e">
        <f>O279/#REF!-1</f>
        <v>#REF!</v>
      </c>
      <c r="P295" s="120" t="e">
        <f>P279/#REF!-1</f>
        <v>#REF!</v>
      </c>
      <c r="Q295" s="120" t="e">
        <f>Q279/#REF!-1</f>
        <v>#REF!</v>
      </c>
      <c r="R295" s="120" t="e">
        <f>R279/#REF!-1</f>
        <v>#REF!</v>
      </c>
      <c r="S295" s="120" t="e">
        <f>S279/#REF!-1</f>
        <v>#REF!</v>
      </c>
    </row>
    <row r="296" spans="1:19" hidden="1">
      <c r="F296" s="130"/>
    </row>
    <row r="297" spans="1:19" hidden="1">
      <c r="A297" s="122" t="s">
        <v>190</v>
      </c>
      <c r="B297" s="126">
        <f t="shared" ref="B297:S297" si="35">AVERAGE(B280:B282)</f>
        <v>586883.5668098958</v>
      </c>
      <c r="C297" s="126">
        <f t="shared" si="35"/>
        <v>174146.40333333332</v>
      </c>
      <c r="D297" s="128">
        <f t="shared" si="35"/>
        <v>119022.97666666667</v>
      </c>
      <c r="E297" s="131">
        <f t="shared" si="35"/>
        <v>10671.810256878169</v>
      </c>
      <c r="F297" s="128">
        <f t="shared" si="35"/>
        <v>55123.426666666666</v>
      </c>
      <c r="G297" s="131">
        <f t="shared" si="35"/>
        <v>10763.063333333334</v>
      </c>
      <c r="H297" s="131">
        <f t="shared" si="35"/>
        <v>44360.363333333335</v>
      </c>
      <c r="I297" s="126">
        <f t="shared" si="35"/>
        <v>412736.8301432291</v>
      </c>
      <c r="J297" s="128">
        <f t="shared" si="35"/>
        <v>71665.406056241802</v>
      </c>
      <c r="K297" s="131">
        <f t="shared" si="35"/>
        <v>51340.461928917706</v>
      </c>
      <c r="L297" s="128">
        <f t="shared" si="35"/>
        <v>341071.42408698733</v>
      </c>
      <c r="M297" s="131">
        <f t="shared" si="35"/>
        <v>174269.69889327831</v>
      </c>
      <c r="N297" s="131">
        <f t="shared" si="35"/>
        <v>166801.0585270423</v>
      </c>
      <c r="O297" s="126">
        <f t="shared" si="35"/>
        <v>190688.7160562418</v>
      </c>
      <c r="P297" s="123">
        <f t="shared" si="35"/>
        <v>62012.938852462546</v>
      </c>
      <c r="Q297" s="126">
        <f t="shared" si="35"/>
        <v>396194.85075365397</v>
      </c>
      <c r="R297" s="123">
        <f t="shared" si="35"/>
        <v>185033.09555994498</v>
      </c>
      <c r="S297" s="123">
        <f t="shared" si="35"/>
        <v>211161.75519370902</v>
      </c>
    </row>
    <row r="298" spans="1:19" hidden="1">
      <c r="A298" s="124" t="s">
        <v>191</v>
      </c>
      <c r="B298" s="127">
        <f t="shared" ref="B298:S298" si="36">B279/B297-1</f>
        <v>-0.15915016766064694</v>
      </c>
      <c r="C298" s="127">
        <f t="shared" si="36"/>
        <v>-8.0106181157421075E-2</v>
      </c>
      <c r="D298" s="129">
        <f t="shared" si="36"/>
        <v>1.8149716918803183E-2</v>
      </c>
      <c r="E298" s="132">
        <f t="shared" si="36"/>
        <v>-0.25036898075995018</v>
      </c>
      <c r="F298" s="129">
        <f t="shared" si="36"/>
        <v>-0.29226116083252685</v>
      </c>
      <c r="G298" s="132">
        <f t="shared" si="36"/>
        <v>-0.49055674670067595</v>
      </c>
      <c r="H298" s="132">
        <f t="shared" si="36"/>
        <v>-0.24414911239455583</v>
      </c>
      <c r="I298" s="127">
        <f t="shared" si="36"/>
        <v>-0.19250058532657477</v>
      </c>
      <c r="J298" s="129">
        <f t="shared" si="36"/>
        <v>-0.13954131238245404</v>
      </c>
      <c r="K298" s="132">
        <f t="shared" si="36"/>
        <v>-0.19208170578460249</v>
      </c>
      <c r="L298" s="129">
        <f t="shared" si="36"/>
        <v>-0.20362830677126509</v>
      </c>
      <c r="M298" s="132">
        <f t="shared" si="36"/>
        <v>-4.0079009960143352E-2</v>
      </c>
      <c r="N298" s="132">
        <f t="shared" si="36"/>
        <v>-0.37449746100027559</v>
      </c>
      <c r="O298" s="127">
        <f t="shared" si="36"/>
        <v>-4.1116144550456757E-2</v>
      </c>
      <c r="P298" s="125">
        <f t="shared" si="36"/>
        <v>-0.20212105180890116</v>
      </c>
      <c r="Q298" s="127">
        <f t="shared" si="36"/>
        <v>-0.21595998302048813</v>
      </c>
      <c r="R298" s="125">
        <f t="shared" si="36"/>
        <v>-6.628426999638104E-2</v>
      </c>
      <c r="S298" s="125">
        <f t="shared" si="36"/>
        <v>-0.34711517485712817</v>
      </c>
    </row>
    <row r="299" spans="1:19" hidden="1"/>
    <row r="300" spans="1:19" hidden="1"/>
    <row r="301" spans="1:19" hidden="1"/>
    <row r="302" spans="1:19" hidden="1"/>
    <row r="304" spans="1:19">
      <c r="B304" s="120"/>
      <c r="C304" s="120"/>
      <c r="D304" s="120"/>
      <c r="E304" s="120"/>
      <c r="F304" s="120"/>
      <c r="G304" s="133"/>
      <c r="H304" s="133"/>
    </row>
    <row r="305" spans="2:17">
      <c r="B305" s="120"/>
      <c r="C305" s="120"/>
      <c r="D305" s="120"/>
      <c r="E305" s="120"/>
      <c r="F305" s="120"/>
      <c r="G305" s="391"/>
      <c r="H305" s="391"/>
    </row>
    <row r="306" spans="2:17"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</row>
    <row r="307" spans="2:17">
      <c r="B307" s="391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</row>
    <row r="308" spans="2:17">
      <c r="B308" s="391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</row>
    <row r="309" spans="2:17">
      <c r="B309" s="391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</row>
    <row r="310" spans="2:17">
      <c r="B310" s="391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</row>
    <row r="311" spans="2:17">
      <c r="B311" s="391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</row>
    <row r="312" spans="2:17">
      <c r="B312" s="391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</row>
    <row r="313" spans="2:17">
      <c r="B313" s="391"/>
    </row>
    <row r="314" spans="2:17">
      <c r="B314" s="391"/>
    </row>
    <row r="320" spans="2:17">
      <c r="F320" s="134"/>
      <c r="G320" s="134"/>
      <c r="H320" s="135"/>
      <c r="I320" s="134"/>
      <c r="J320" s="135"/>
      <c r="K320" s="134"/>
      <c r="L320" s="134"/>
      <c r="M320" s="135"/>
    </row>
    <row r="321" spans="6:13">
      <c r="F321" s="134"/>
      <c r="G321" s="134"/>
      <c r="H321" s="135"/>
      <c r="I321" s="134"/>
      <c r="J321" s="135"/>
      <c r="K321" s="134"/>
      <c r="L321" s="134"/>
      <c r="M321" s="135"/>
    </row>
    <row r="322" spans="6:13">
      <c r="F322" s="134"/>
      <c r="G322" s="134"/>
      <c r="H322" s="135"/>
      <c r="I322" s="134"/>
      <c r="J322" s="135"/>
      <c r="K322" s="134"/>
      <c r="L322" s="134"/>
      <c r="M322" s="135"/>
    </row>
    <row r="323" spans="6:13">
      <c r="F323" s="134"/>
      <c r="G323" s="134"/>
      <c r="H323" s="135"/>
      <c r="I323" s="134"/>
      <c r="J323" s="135"/>
      <c r="K323" s="134"/>
      <c r="L323" s="134"/>
      <c r="M323" s="135"/>
    </row>
    <row r="324" spans="6:13">
      <c r="F324" s="134"/>
      <c r="G324" s="134"/>
      <c r="H324" s="135"/>
      <c r="I324" s="134"/>
      <c r="J324" s="135"/>
      <c r="K324" s="134"/>
      <c r="L324" s="134"/>
      <c r="M324" s="135"/>
    </row>
    <row r="325" spans="6:13">
      <c r="F325" s="134"/>
      <c r="G325" s="134"/>
      <c r="H325" s="135"/>
      <c r="I325" s="134"/>
      <c r="J325" s="135"/>
      <c r="K325" s="134"/>
      <c r="L325" s="134"/>
      <c r="M325" s="135"/>
    </row>
    <row r="326" spans="6:13">
      <c r="F326" s="134"/>
      <c r="G326" s="134"/>
      <c r="H326" s="135"/>
      <c r="I326" s="134"/>
      <c r="J326" s="135"/>
      <c r="K326" s="134"/>
      <c r="L326" s="134"/>
      <c r="M326" s="135"/>
    </row>
    <row r="331" spans="6:13">
      <c r="F331" s="134"/>
      <c r="G331" s="134"/>
      <c r="H331" s="135"/>
      <c r="I331" s="134"/>
    </row>
    <row r="332" spans="6:13">
      <c r="F332" s="134"/>
      <c r="G332" s="134"/>
      <c r="H332" s="135"/>
      <c r="I332" s="134"/>
    </row>
    <row r="333" spans="6:13">
      <c r="F333" s="134"/>
      <c r="G333" s="134"/>
      <c r="H333" s="135"/>
      <c r="I333" s="134"/>
    </row>
    <row r="334" spans="6:13">
      <c r="F334" s="134"/>
      <c r="G334" s="134"/>
      <c r="H334" s="135"/>
      <c r="I334" s="134"/>
    </row>
    <row r="335" spans="6:13">
      <c r="F335" s="134"/>
      <c r="G335" s="134"/>
      <c r="H335" s="135"/>
      <c r="I335" s="134"/>
    </row>
    <row r="336" spans="6:13">
      <c r="F336" s="134"/>
      <c r="G336" s="134"/>
      <c r="H336" s="135"/>
      <c r="I336" s="134"/>
    </row>
    <row r="337" spans="6:10">
      <c r="F337" s="134"/>
      <c r="G337" s="134"/>
      <c r="H337" s="135"/>
      <c r="I337" s="134"/>
      <c r="J337" s="135"/>
    </row>
    <row r="338" spans="6:10">
      <c r="F338" s="134"/>
      <c r="G338" s="134"/>
      <c r="H338" s="135"/>
      <c r="I338" s="134"/>
      <c r="J338" s="135"/>
    </row>
    <row r="339" spans="6:10">
      <c r="F339" s="134"/>
      <c r="G339" s="134"/>
      <c r="H339" s="135"/>
      <c r="I339" s="134"/>
      <c r="J339" s="135"/>
    </row>
    <row r="340" spans="6:10">
      <c r="F340" s="134"/>
      <c r="G340" s="134"/>
      <c r="H340" s="135"/>
      <c r="I340" s="134"/>
      <c r="J340" s="135"/>
    </row>
  </sheetData>
  <mergeCells count="3">
    <mergeCell ref="U3:U5"/>
    <mergeCell ref="A1:U1"/>
    <mergeCell ref="A275:S275"/>
  </mergeCells>
  <phoneticPr fontId="13" type="noConversion"/>
  <printOptions horizontalCentered="1"/>
  <pageMargins left="0.25" right="0.25" top="0.75" bottom="0.75" header="0.3" footer="0.3"/>
  <pageSetup paperSize="9" scale="56" orientation="landscape" r:id="rId1"/>
  <rowBreaks count="1" manualBreakCount="1">
    <brk id="284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5"/>
  <sheetViews>
    <sheetView workbookViewId="0">
      <pane ySplit="175" topLeftCell="A176" activePane="bottomLeft" state="frozen"/>
      <selection pane="bottomLeft" activeCell="B295" sqref="B295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90" t="s">
        <v>375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44"/>
      <c r="S2" s="111" t="s">
        <v>168</v>
      </c>
      <c r="T2" s="115"/>
      <c r="U2" s="111" t="s">
        <v>168</v>
      </c>
    </row>
    <row r="3" spans="1:21">
      <c r="A3" s="345" t="s">
        <v>229</v>
      </c>
      <c r="B3" s="346" t="s">
        <v>0</v>
      </c>
      <c r="C3" s="347" t="s">
        <v>1</v>
      </c>
      <c r="D3" s="347"/>
      <c r="E3" s="347"/>
      <c r="F3" s="347"/>
      <c r="G3" s="347"/>
      <c r="H3" s="348"/>
      <c r="I3" s="349" t="s">
        <v>2</v>
      </c>
      <c r="J3" s="349"/>
      <c r="K3" s="349"/>
      <c r="L3" s="349"/>
      <c r="M3" s="349"/>
      <c r="N3" s="350"/>
      <c r="O3" s="351" t="s">
        <v>3</v>
      </c>
      <c r="P3" s="351"/>
      <c r="Q3" s="352" t="s">
        <v>4</v>
      </c>
      <c r="R3" s="351"/>
      <c r="S3" s="353"/>
      <c r="T3" s="515"/>
      <c r="U3" s="587" t="s">
        <v>172</v>
      </c>
    </row>
    <row r="4" spans="1:21">
      <c r="A4" s="280"/>
      <c r="B4" s="281"/>
      <c r="C4" s="284"/>
      <c r="D4" s="285" t="s">
        <v>3</v>
      </c>
      <c r="E4" s="286"/>
      <c r="F4" s="285" t="s">
        <v>4</v>
      </c>
      <c r="G4" s="282"/>
      <c r="H4" s="283"/>
      <c r="I4" s="295"/>
      <c r="J4" s="296" t="s">
        <v>3</v>
      </c>
      <c r="K4" s="297"/>
      <c r="L4" s="298" t="s">
        <v>4</v>
      </c>
      <c r="M4" s="293"/>
      <c r="N4" s="294"/>
      <c r="O4" s="306"/>
      <c r="P4" s="308"/>
      <c r="Q4" s="306"/>
      <c r="R4" s="305"/>
      <c r="S4" s="354"/>
      <c r="T4" s="512"/>
      <c r="U4" s="588"/>
    </row>
    <row r="5" spans="1:21" ht="19.5" customHeight="1" thickBot="1">
      <c r="A5" s="179"/>
      <c r="B5" s="9"/>
      <c r="C5" s="287"/>
      <c r="D5" s="288"/>
      <c r="E5" s="289" t="s">
        <v>230</v>
      </c>
      <c r="F5" s="290"/>
      <c r="G5" s="291" t="s">
        <v>5</v>
      </c>
      <c r="H5" s="292" t="s">
        <v>6</v>
      </c>
      <c r="I5" s="299"/>
      <c r="J5" s="300"/>
      <c r="K5" s="301" t="s">
        <v>230</v>
      </c>
      <c r="L5" s="302"/>
      <c r="M5" s="303" t="s">
        <v>5</v>
      </c>
      <c r="N5" s="304" t="s">
        <v>6</v>
      </c>
      <c r="O5" s="309"/>
      <c r="P5" s="310" t="s">
        <v>230</v>
      </c>
      <c r="Q5" s="311"/>
      <c r="R5" s="312" t="s">
        <v>5</v>
      </c>
      <c r="S5" s="313" t="s">
        <v>6</v>
      </c>
      <c r="T5" s="512"/>
      <c r="U5" s="589"/>
    </row>
    <row r="6" spans="1:21" ht="17.25" hidden="1" thickTop="1">
      <c r="A6" s="18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181">
        <v>253496</v>
      </c>
      <c r="T6" s="516"/>
      <c r="U6" s="517"/>
    </row>
    <row r="7" spans="1:21" ht="17.25" hidden="1" thickTop="1">
      <c r="A7" s="18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183">
        <v>14522</v>
      </c>
      <c r="T7" s="512"/>
      <c r="U7" s="518"/>
    </row>
    <row r="8" spans="1:21" ht="17.25" hidden="1" thickTop="1">
      <c r="A8" s="18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183">
        <v>22341</v>
      </c>
      <c r="T8" s="512"/>
      <c r="U8" s="518"/>
    </row>
    <row r="9" spans="1:21" ht="17.25" hidden="1" thickTop="1">
      <c r="A9" s="18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183">
        <v>28848</v>
      </c>
      <c r="T9" s="512"/>
      <c r="U9" s="518"/>
    </row>
    <row r="10" spans="1:21" ht="17.25" hidden="1" thickTop="1">
      <c r="A10" s="18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183">
        <v>18396</v>
      </c>
      <c r="T10" s="512"/>
      <c r="U10" s="518"/>
    </row>
    <row r="11" spans="1:21" ht="17.25" hidden="1" thickTop="1">
      <c r="A11" s="18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183">
        <v>18989</v>
      </c>
      <c r="T11" s="512"/>
      <c r="U11" s="518"/>
    </row>
    <row r="12" spans="1:21" ht="17.25" hidden="1" thickTop="1">
      <c r="A12" s="18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183">
        <v>22367</v>
      </c>
      <c r="T12" s="512"/>
      <c r="U12" s="518"/>
    </row>
    <row r="13" spans="1:21" ht="17.25" hidden="1" thickTop="1">
      <c r="A13" s="18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183">
        <v>28599</v>
      </c>
      <c r="T13" s="512"/>
      <c r="U13" s="518"/>
    </row>
    <row r="14" spans="1:21" ht="17.25" hidden="1" thickTop="1">
      <c r="A14" s="18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183">
        <v>17131</v>
      </c>
      <c r="T14" s="512"/>
      <c r="U14" s="518"/>
    </row>
    <row r="15" spans="1:21" ht="17.25" hidden="1" thickTop="1">
      <c r="A15" s="18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183">
        <v>14383</v>
      </c>
      <c r="T15" s="512"/>
      <c r="U15" s="518"/>
    </row>
    <row r="16" spans="1:21" ht="17.25" hidden="1" thickTop="1">
      <c r="A16" s="18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183">
        <v>25785</v>
      </c>
      <c r="T16" s="512"/>
      <c r="U16" s="518"/>
    </row>
    <row r="17" spans="1:21" ht="17.25" hidden="1" thickTop="1">
      <c r="A17" s="18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183">
        <v>19814</v>
      </c>
      <c r="T17" s="512"/>
      <c r="U17" s="518"/>
    </row>
    <row r="18" spans="1:21" ht="17.25" hidden="1" thickTop="1">
      <c r="A18" s="18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183">
        <v>35628</v>
      </c>
      <c r="T18" s="512"/>
      <c r="U18" s="518"/>
    </row>
    <row r="19" spans="1:21" ht="17.25" hidden="1" thickTop="1">
      <c r="A19" s="18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190">
        <v>266803</v>
      </c>
      <c r="T19" s="512"/>
      <c r="U19" s="518"/>
    </row>
    <row r="20" spans="1:21" ht="17.25" hidden="1" thickTop="1">
      <c r="A20" s="18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183">
        <v>16146</v>
      </c>
      <c r="T20" s="512"/>
      <c r="U20" s="518"/>
    </row>
    <row r="21" spans="1:21" ht="17.25" hidden="1" thickTop="1">
      <c r="A21" s="18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183">
        <v>16820</v>
      </c>
      <c r="T21" s="512"/>
      <c r="U21" s="518"/>
    </row>
    <row r="22" spans="1:21" ht="17.25" hidden="1" thickTop="1">
      <c r="A22" s="18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183">
        <v>21519</v>
      </c>
      <c r="T22" s="512"/>
      <c r="U22" s="518"/>
    </row>
    <row r="23" spans="1:21" ht="17.25" hidden="1" thickTop="1">
      <c r="A23" s="18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183">
        <v>20693</v>
      </c>
      <c r="T23" s="512"/>
      <c r="U23" s="518"/>
    </row>
    <row r="24" spans="1:21" ht="17.25" hidden="1" thickTop="1">
      <c r="A24" s="18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183">
        <v>25200</v>
      </c>
      <c r="T24" s="512"/>
      <c r="U24" s="518"/>
    </row>
    <row r="25" spans="1:21" ht="17.25" hidden="1" thickTop="1">
      <c r="A25" s="18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183">
        <v>31234</v>
      </c>
      <c r="T25" s="512"/>
      <c r="U25" s="518"/>
    </row>
    <row r="26" spans="1:21" ht="17.25" hidden="1" thickTop="1">
      <c r="A26" s="18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183">
        <v>17983</v>
      </c>
      <c r="T26" s="512"/>
      <c r="U26" s="518"/>
    </row>
    <row r="27" spans="1:21" ht="17.25" hidden="1" thickTop="1">
      <c r="A27" s="18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183">
        <v>19275</v>
      </c>
      <c r="T27" s="512"/>
      <c r="U27" s="518"/>
    </row>
    <row r="28" spans="1:21" ht="17.25" hidden="1" thickTop="1">
      <c r="A28" s="18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183">
        <v>16548</v>
      </c>
      <c r="T28" s="512"/>
      <c r="U28" s="518"/>
    </row>
    <row r="29" spans="1:21" ht="17.25" hidden="1" thickTop="1">
      <c r="A29" s="18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183">
        <v>17959</v>
      </c>
      <c r="T29" s="512"/>
      <c r="U29" s="518"/>
    </row>
    <row r="30" spans="1:21" ht="17.25" hidden="1" thickTop="1">
      <c r="A30" s="18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183">
        <v>23832</v>
      </c>
      <c r="T30" s="512"/>
      <c r="U30" s="518"/>
    </row>
    <row r="31" spans="1:21" ht="17.25" hidden="1" thickTop="1">
      <c r="A31" s="18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183">
        <v>32580</v>
      </c>
      <c r="T31" s="512"/>
      <c r="U31" s="518"/>
    </row>
    <row r="32" spans="1:21" ht="17.25" hidden="1" thickTop="1">
      <c r="A32" s="19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192">
        <v>259789</v>
      </c>
      <c r="T32" s="512"/>
      <c r="U32" s="518"/>
    </row>
    <row r="33" spans="1:21" ht="17.25" hidden="1" thickTop="1">
      <c r="A33" s="19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194">
        <v>24591</v>
      </c>
      <c r="T33" s="512"/>
      <c r="U33" s="518"/>
    </row>
    <row r="34" spans="1:21" ht="17.25" hidden="1" thickTop="1">
      <c r="A34" s="19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196">
        <v>12890</v>
      </c>
      <c r="T34" s="512"/>
      <c r="U34" s="518"/>
    </row>
    <row r="35" spans="1:21" ht="17.25" hidden="1" thickTop="1">
      <c r="A35" s="19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196">
        <v>14984.27</v>
      </c>
      <c r="T35" s="512"/>
      <c r="U35" s="518"/>
    </row>
    <row r="36" spans="1:21" ht="17.25" hidden="1" thickTop="1">
      <c r="A36" s="19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197">
        <v>16643.02</v>
      </c>
      <c r="T36" s="512"/>
      <c r="U36" s="518"/>
    </row>
    <row r="37" spans="1:21" ht="17.25" hidden="1" thickTop="1">
      <c r="A37" s="19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197">
        <v>28324.15184617952</v>
      </c>
      <c r="T37" s="512"/>
      <c r="U37" s="518"/>
    </row>
    <row r="38" spans="1:21" ht="17.25" hidden="1" thickTop="1">
      <c r="A38" s="19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197">
        <v>25647.960331849859</v>
      </c>
      <c r="T38" s="512"/>
      <c r="U38" s="518"/>
    </row>
    <row r="39" spans="1:21" ht="17.25" hidden="1" thickTop="1">
      <c r="A39" s="19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199">
        <v>20364.669999999998</v>
      </c>
      <c r="T39" s="512"/>
      <c r="U39" s="518"/>
    </row>
    <row r="40" spans="1:21" ht="17.25" hidden="1" thickTop="1">
      <c r="A40" s="19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197">
        <v>24775</v>
      </c>
      <c r="T40" s="512"/>
      <c r="U40" s="518"/>
    </row>
    <row r="41" spans="1:21" ht="17.25" hidden="1" thickTop="1">
      <c r="A41" s="20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197">
        <v>22465.98</v>
      </c>
      <c r="T41" s="512"/>
      <c r="U41" s="518"/>
    </row>
    <row r="42" spans="1:21" ht="17.25" hidden="1" thickTop="1">
      <c r="A42" s="20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197">
        <v>16126.14381794881</v>
      </c>
      <c r="T42" s="512"/>
      <c r="U42" s="518"/>
    </row>
    <row r="43" spans="1:21" ht="17.25" hidden="1" thickTop="1">
      <c r="A43" s="20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01">
        <v>20338.076050387677</v>
      </c>
      <c r="T43" s="512"/>
      <c r="U43" s="518"/>
    </row>
    <row r="44" spans="1:21" ht="17.25" hidden="1" thickTop="1">
      <c r="A44" s="20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02">
        <v>29446.64780664241</v>
      </c>
      <c r="T44" s="512"/>
      <c r="U44" s="518"/>
    </row>
    <row r="45" spans="1:21" ht="17.25" hidden="1" thickTop="1">
      <c r="A45" s="20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04">
        <v>256596.91985300829</v>
      </c>
      <c r="T45" s="512"/>
      <c r="U45" s="518"/>
    </row>
    <row r="46" spans="1:21" ht="17.25" hidden="1" thickTop="1">
      <c r="A46" s="20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06">
        <v>19464.611224220174</v>
      </c>
      <c r="T46" s="512">
        <v>84.9</v>
      </c>
      <c r="U46" s="519">
        <f>B46/T46*100</f>
        <v>88436.966040175394</v>
      </c>
    </row>
    <row r="47" spans="1:21" ht="17.25" hidden="1" thickTop="1">
      <c r="A47" s="20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196">
        <v>21216.187350548844</v>
      </c>
      <c r="T47" s="512">
        <v>84.9</v>
      </c>
      <c r="U47" s="519">
        <f t="shared" ref="U47:U110" si="0">B47/T47*100</f>
        <v>86534.520488691196</v>
      </c>
    </row>
    <row r="48" spans="1:21" ht="17.25" hidden="1" thickTop="1">
      <c r="A48" s="20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196">
        <v>32281.872995653568</v>
      </c>
      <c r="T48" s="512">
        <v>84.9</v>
      </c>
      <c r="U48" s="519">
        <f t="shared" si="0"/>
        <v>112352.57610569902</v>
      </c>
    </row>
    <row r="49" spans="1:21" ht="17.25" hidden="1" thickTop="1">
      <c r="A49" s="20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09">
        <v>23952.45826071145</v>
      </c>
      <c r="T49" s="512">
        <v>84.9</v>
      </c>
      <c r="U49" s="519">
        <f t="shared" si="0"/>
        <v>109735.71375113174</v>
      </c>
    </row>
    <row r="50" spans="1:21" ht="17.25" hidden="1" thickTop="1">
      <c r="A50" s="20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09">
        <v>22253.537438180825</v>
      </c>
      <c r="T50" s="512">
        <v>84.9</v>
      </c>
      <c r="U50" s="519">
        <f t="shared" si="0"/>
        <v>103372.19571463008</v>
      </c>
    </row>
    <row r="51" spans="1:21" ht="17.25" hidden="1" thickTop="1">
      <c r="A51" s="21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11">
        <v>22209.0052048535</v>
      </c>
      <c r="T51" s="512">
        <v>84.9</v>
      </c>
      <c r="U51" s="519">
        <f t="shared" si="0"/>
        <v>157955.57480177371</v>
      </c>
    </row>
    <row r="52" spans="1:21" ht="17.25" hidden="1" thickTop="1">
      <c r="A52" s="21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12">
        <v>28161.265081273814</v>
      </c>
      <c r="T52" s="512">
        <v>84.9</v>
      </c>
      <c r="U52" s="519">
        <f t="shared" si="0"/>
        <v>90509.000201634088</v>
      </c>
    </row>
    <row r="53" spans="1:21" ht="17.25" hidden="1" thickTop="1">
      <c r="A53" s="21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199">
        <v>24701.459074633578</v>
      </c>
      <c r="T53" s="512">
        <v>84.9</v>
      </c>
      <c r="U53" s="519">
        <f t="shared" si="0"/>
        <v>96057.936547916674</v>
      </c>
    </row>
    <row r="54" spans="1:21" ht="17.25" hidden="1" thickTop="1">
      <c r="A54" s="21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199">
        <v>21350.953141627768</v>
      </c>
      <c r="T54" s="512">
        <v>84.9</v>
      </c>
      <c r="U54" s="519">
        <f t="shared" si="0"/>
        <v>123678.26297163907</v>
      </c>
    </row>
    <row r="55" spans="1:21" ht="17.25" hidden="1" thickTop="1">
      <c r="A55" s="21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199">
        <v>27089.848571728056</v>
      </c>
      <c r="T55" s="512">
        <v>84.9</v>
      </c>
      <c r="U55" s="519">
        <f t="shared" si="0"/>
        <v>145885.32397313989</v>
      </c>
    </row>
    <row r="56" spans="1:21" ht="17.25" hidden="1" thickTop="1">
      <c r="A56" s="21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199">
        <v>35716.353609621292</v>
      </c>
      <c r="T56" s="512">
        <v>84.9</v>
      </c>
      <c r="U56" s="519">
        <f t="shared" si="0"/>
        <v>166874.70173467256</v>
      </c>
    </row>
    <row r="57" spans="1:21" ht="17.25" hidden="1" thickTop="1">
      <c r="A57" s="21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15">
        <v>57309.037328786741</v>
      </c>
      <c r="T57" s="512">
        <v>84.9</v>
      </c>
      <c r="U57" s="519">
        <f t="shared" si="0"/>
        <v>225224.19642822491</v>
      </c>
    </row>
    <row r="58" spans="1:21" s="100" customFormat="1" ht="17.25" hidden="1" thickTop="1">
      <c r="A58" s="21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17">
        <v>335706.58928183961</v>
      </c>
      <c r="T58" s="178">
        <v>84.9</v>
      </c>
      <c r="U58" s="520">
        <f t="shared" si="0"/>
        <v>1506616.9687593284</v>
      </c>
    </row>
    <row r="59" spans="1:21" ht="17.25" hidden="1" thickTop="1">
      <c r="A59" s="21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19">
        <v>22177.078399524835</v>
      </c>
      <c r="T59" s="512">
        <v>94.5</v>
      </c>
      <c r="U59" s="519">
        <f t="shared" si="0"/>
        <v>70430.515131750144</v>
      </c>
    </row>
    <row r="60" spans="1:21" ht="17.25" hidden="1" thickTop="1">
      <c r="A60" s="21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20">
        <v>16334.533324250247</v>
      </c>
      <c r="T60" s="512">
        <v>94.5</v>
      </c>
      <c r="U60" s="519">
        <f t="shared" si="0"/>
        <v>73836.592715688006</v>
      </c>
    </row>
    <row r="61" spans="1:21" ht="17.25" hidden="1" thickTop="1">
      <c r="A61" s="21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20">
        <v>20744.409705823022</v>
      </c>
      <c r="T61" s="512">
        <v>94.5</v>
      </c>
      <c r="U61" s="519">
        <f t="shared" si="0"/>
        <v>104987.1595630345</v>
      </c>
    </row>
    <row r="62" spans="1:21" ht="17.25" hidden="1" thickTop="1">
      <c r="A62" s="21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20">
        <v>32111.197460614163</v>
      </c>
      <c r="T62" s="512">
        <v>94.5</v>
      </c>
      <c r="U62" s="519">
        <f t="shared" si="0"/>
        <v>99816.631311690682</v>
      </c>
    </row>
    <row r="63" spans="1:21" ht="17.25" hidden="1" thickTop="1">
      <c r="A63" s="21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20">
        <v>37851.335127300677</v>
      </c>
      <c r="T63" s="512">
        <v>94.5</v>
      </c>
      <c r="U63" s="519">
        <f t="shared" si="0"/>
        <v>120522.01702329516</v>
      </c>
    </row>
    <row r="64" spans="1:21" ht="17.25" hidden="1" thickTop="1">
      <c r="A64" s="21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20">
        <v>36633.101503408623</v>
      </c>
      <c r="T64" s="512">
        <v>94.5</v>
      </c>
      <c r="U64" s="519">
        <f t="shared" si="0"/>
        <v>113718.87199862406</v>
      </c>
    </row>
    <row r="65" spans="1:21" ht="17.25" hidden="1" thickTop="1">
      <c r="A65" s="21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20">
        <v>23869.266538213371</v>
      </c>
      <c r="T65" s="512">
        <v>94.5</v>
      </c>
      <c r="U65" s="519">
        <f t="shared" si="0"/>
        <v>70747.32042888405</v>
      </c>
    </row>
    <row r="66" spans="1:21" ht="17.25" hidden="1" thickTop="1">
      <c r="A66" s="21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20">
        <v>19822.517384889885</v>
      </c>
      <c r="T66" s="512">
        <v>94.5</v>
      </c>
      <c r="U66" s="519">
        <f t="shared" si="0"/>
        <v>80660.809484864018</v>
      </c>
    </row>
    <row r="67" spans="1:21" ht="17.25" hidden="1" thickTop="1">
      <c r="A67" s="21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20">
        <v>25871.921551064625</v>
      </c>
      <c r="T67" s="512">
        <v>94.5</v>
      </c>
      <c r="U67" s="519">
        <f t="shared" si="0"/>
        <v>71634.274377748501</v>
      </c>
    </row>
    <row r="68" spans="1:21" ht="17.25" hidden="1" thickTop="1">
      <c r="A68" s="21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20">
        <v>25892.271371771683</v>
      </c>
      <c r="T68" s="512">
        <v>94.5</v>
      </c>
      <c r="U68" s="519">
        <f t="shared" si="0"/>
        <v>102880.0825918848</v>
      </c>
    </row>
    <row r="69" spans="1:21" ht="17.25" hidden="1" thickTop="1">
      <c r="A69" s="21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20">
        <v>16329.616410431345</v>
      </c>
      <c r="T69" s="512">
        <v>94.5</v>
      </c>
      <c r="U69" s="519">
        <f t="shared" si="0"/>
        <v>100622.05118730819</v>
      </c>
    </row>
    <row r="70" spans="1:21" ht="17.25" hidden="1" thickTop="1">
      <c r="A70" s="21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20">
        <v>64061.346761963068</v>
      </c>
      <c r="T70" s="512">
        <v>94.5</v>
      </c>
      <c r="U70" s="519">
        <f t="shared" si="0"/>
        <v>260885.8988345387</v>
      </c>
    </row>
    <row r="71" spans="1:21" ht="17.25" hidden="1" thickTop="1">
      <c r="A71" s="22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22">
        <v>341698.59553925553</v>
      </c>
      <c r="T71" s="512">
        <v>94.5</v>
      </c>
      <c r="U71" s="519">
        <f t="shared" si="0"/>
        <v>1270742.2246493108</v>
      </c>
    </row>
    <row r="72" spans="1:21" ht="17.25" hidden="1" thickTop="1">
      <c r="A72" s="22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24">
        <v>10809.645765765865</v>
      </c>
      <c r="T72" s="512">
        <v>96.1</v>
      </c>
      <c r="U72" s="519">
        <f t="shared" si="0"/>
        <v>64754.607466964408</v>
      </c>
    </row>
    <row r="73" spans="1:21" ht="17.25" hidden="1" thickTop="1">
      <c r="A73" s="21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20">
        <v>12490.814974180146</v>
      </c>
      <c r="T73" s="512">
        <v>96.1</v>
      </c>
      <c r="U73" s="519">
        <f t="shared" si="0"/>
        <v>64124.616087848553</v>
      </c>
    </row>
    <row r="74" spans="1:21" ht="17.25" hidden="1" thickTop="1">
      <c r="A74" s="22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26">
        <v>25608.109868093874</v>
      </c>
      <c r="T74" s="512">
        <v>96.1</v>
      </c>
      <c r="U74" s="519">
        <f t="shared" si="0"/>
        <v>88732.249071982238</v>
      </c>
    </row>
    <row r="75" spans="1:21" ht="17.25" hidden="1" thickTop="1">
      <c r="A75" s="21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20">
        <v>16697.111675266548</v>
      </c>
      <c r="T75" s="512">
        <v>96.1</v>
      </c>
      <c r="U75" s="519">
        <f t="shared" si="0"/>
        <v>91230.795990496888</v>
      </c>
    </row>
    <row r="76" spans="1:21" ht="17.25" hidden="1" thickTop="1">
      <c r="A76" s="21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20">
        <v>20403.595295156185</v>
      </c>
      <c r="T76" s="512">
        <v>96.1</v>
      </c>
      <c r="U76" s="519">
        <f t="shared" si="0"/>
        <v>85869.017524621479</v>
      </c>
    </row>
    <row r="77" spans="1:21" ht="17.25" hidden="1" thickTop="1">
      <c r="A77" s="21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20">
        <v>23879.172850772007</v>
      </c>
      <c r="T77" s="512">
        <v>96.1</v>
      </c>
      <c r="U77" s="519">
        <f t="shared" si="0"/>
        <v>133600.68484175816</v>
      </c>
    </row>
    <row r="78" spans="1:21" ht="17.25" hidden="1" thickTop="1">
      <c r="A78" s="21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20">
        <v>18291.192933817856</v>
      </c>
      <c r="T78" s="512">
        <v>96.1</v>
      </c>
      <c r="U78" s="519">
        <f t="shared" si="0"/>
        <v>66594.226092327532</v>
      </c>
    </row>
    <row r="79" spans="1:21" ht="17.25" hidden="1" thickTop="1">
      <c r="A79" s="21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27">
        <v>14142.587621652543</v>
      </c>
      <c r="T79" s="512">
        <v>96.1</v>
      </c>
      <c r="U79" s="519">
        <f t="shared" si="0"/>
        <v>54758.674767897071</v>
      </c>
    </row>
    <row r="80" spans="1:21" ht="17.25" hidden="1" thickTop="1">
      <c r="A80" s="21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27">
        <v>18123.193185280597</v>
      </c>
      <c r="T80" s="512">
        <v>96.1</v>
      </c>
      <c r="U80" s="519">
        <f t="shared" si="0"/>
        <v>106708.02032384509</v>
      </c>
    </row>
    <row r="81" spans="1:21" ht="17.25" hidden="1" thickTop="1">
      <c r="A81" s="21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27">
        <v>17962.48292715356</v>
      </c>
      <c r="T81" s="512">
        <v>96.1</v>
      </c>
      <c r="U81" s="519">
        <f t="shared" si="0"/>
        <v>119073.0646689615</v>
      </c>
    </row>
    <row r="82" spans="1:21" ht="17.25" hidden="1" thickTop="1">
      <c r="A82" s="21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27">
        <v>46912.372939675712</v>
      </c>
      <c r="T82" s="512">
        <v>96.1</v>
      </c>
      <c r="U82" s="519">
        <f t="shared" si="0"/>
        <v>161758.57475452503</v>
      </c>
    </row>
    <row r="83" spans="1:21" ht="17.25" hidden="1" thickTop="1">
      <c r="A83" s="22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29">
        <v>29558.987833937477</v>
      </c>
      <c r="T83" s="512">
        <v>96.1</v>
      </c>
      <c r="U83" s="519">
        <f t="shared" si="0"/>
        <v>198114.48347273082</v>
      </c>
    </row>
    <row r="84" spans="1:21" ht="17.25" hidden="1" thickTop="1">
      <c r="A84" s="22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22">
        <v>254879.2678707524</v>
      </c>
      <c r="T84" s="512">
        <v>96.1</v>
      </c>
      <c r="U84" s="519">
        <f t="shared" si="0"/>
        <v>1235319.0150639587</v>
      </c>
    </row>
    <row r="85" spans="1:21" ht="17.25" hidden="1" thickTop="1">
      <c r="A85" s="21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27">
        <v>23627.978924921532</v>
      </c>
      <c r="T85" s="512">
        <v>100</v>
      </c>
      <c r="U85" s="519">
        <f t="shared" si="0"/>
        <v>73029.706861312996</v>
      </c>
    </row>
    <row r="86" spans="1:21" ht="17.25" hidden="1" thickTop="1">
      <c r="A86" s="21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27">
        <v>19447.312588243258</v>
      </c>
      <c r="T86" s="512">
        <v>100</v>
      </c>
      <c r="U86" s="519">
        <f t="shared" si="0"/>
        <v>61542.342426640003</v>
      </c>
    </row>
    <row r="87" spans="1:21" ht="17.25" hidden="1" thickTop="1">
      <c r="A87" s="21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27">
        <v>18846.83694872347</v>
      </c>
      <c r="T87" s="512">
        <v>100</v>
      </c>
      <c r="U87" s="519">
        <f t="shared" si="0"/>
        <v>73466.037792904099</v>
      </c>
    </row>
    <row r="88" spans="1:21" ht="17.25" hidden="1" thickTop="1">
      <c r="A88" s="21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27">
        <v>21501.251638589871</v>
      </c>
      <c r="T88" s="512">
        <v>100</v>
      </c>
      <c r="U88" s="519">
        <f t="shared" si="0"/>
        <v>81891.193403823272</v>
      </c>
    </row>
    <row r="89" spans="1:21" ht="17.25" hidden="1" thickTop="1">
      <c r="A89" s="21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27">
        <v>34836.391019445029</v>
      </c>
      <c r="T89" s="512">
        <v>100</v>
      </c>
      <c r="U89" s="519">
        <f t="shared" si="0"/>
        <v>98594.850234198006</v>
      </c>
    </row>
    <row r="90" spans="1:21" ht="17.25" hidden="1" thickTop="1">
      <c r="A90" s="21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27">
        <v>37491.570947682951</v>
      </c>
      <c r="T90" s="512">
        <v>100</v>
      </c>
      <c r="U90" s="519">
        <f t="shared" si="0"/>
        <v>118248.95332047481</v>
      </c>
    </row>
    <row r="91" spans="1:21" ht="17.25" hidden="1" thickTop="1">
      <c r="A91" s="21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20">
        <v>20448.877686262396</v>
      </c>
      <c r="T91" s="512">
        <v>100</v>
      </c>
      <c r="U91" s="519">
        <f t="shared" si="0"/>
        <v>86850.807702693332</v>
      </c>
    </row>
    <row r="92" spans="1:21" ht="17.25" hidden="1" thickTop="1">
      <c r="A92" s="21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27">
        <v>18727.72415619086</v>
      </c>
      <c r="T92" s="512">
        <v>100</v>
      </c>
      <c r="U92" s="519">
        <f t="shared" si="0"/>
        <v>48942.178610940784</v>
      </c>
    </row>
    <row r="93" spans="1:21" ht="17.25" hidden="1" thickTop="1">
      <c r="A93" s="21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27">
        <v>19658.789786091758</v>
      </c>
      <c r="T93" s="512">
        <v>100</v>
      </c>
      <c r="U93" s="519">
        <f t="shared" si="0"/>
        <v>85486.902151162052</v>
      </c>
    </row>
    <row r="94" spans="1:21" ht="17.25" hidden="1" thickTop="1">
      <c r="A94" s="21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15">
        <v>24939.72558905523</v>
      </c>
      <c r="T94" s="512">
        <v>100</v>
      </c>
      <c r="U94" s="519">
        <f t="shared" si="0"/>
        <v>55998.45100856114</v>
      </c>
    </row>
    <row r="95" spans="1:21" ht="17.25" hidden="1" thickTop="1">
      <c r="A95" s="23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31">
        <v>29991.101639385204</v>
      </c>
      <c r="T95" s="512">
        <v>100</v>
      </c>
      <c r="U95" s="519">
        <f t="shared" si="0"/>
        <v>88395.96790248758</v>
      </c>
    </row>
    <row r="96" spans="1:21" ht="17.25" hidden="1" thickTop="1">
      <c r="A96" s="21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15">
        <v>32835.045774475213</v>
      </c>
      <c r="T96" s="512">
        <v>100</v>
      </c>
      <c r="U96" s="519">
        <f t="shared" si="0"/>
        <v>159851.10658001815</v>
      </c>
    </row>
    <row r="97" spans="1:21" ht="17.25" hidden="1" thickTop="1">
      <c r="A97" s="22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32">
        <v>302352.60669906676</v>
      </c>
      <c r="T97" s="512">
        <v>100</v>
      </c>
      <c r="U97" s="521">
        <f t="shared" si="0"/>
        <v>1032298.4979952165</v>
      </c>
    </row>
    <row r="98" spans="1:21" ht="17.25" hidden="1" thickTop="1">
      <c r="A98" s="23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34">
        <v>16290.821830949415</v>
      </c>
      <c r="T98" s="512">
        <v>106.2</v>
      </c>
      <c r="U98" s="519">
        <f t="shared" si="0"/>
        <v>54383.887025133467</v>
      </c>
    </row>
    <row r="99" spans="1:21" ht="17.25" hidden="1" thickTop="1">
      <c r="A99" s="21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35">
        <v>16046.076056952134</v>
      </c>
      <c r="T99" s="512">
        <v>106.2</v>
      </c>
      <c r="U99" s="519">
        <f t="shared" si="0"/>
        <v>47980.486075300643</v>
      </c>
    </row>
    <row r="100" spans="1:21" ht="17.25" hidden="1" thickTop="1">
      <c r="A100" s="21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35">
        <v>31753</v>
      </c>
      <c r="T100" s="512">
        <v>106.2</v>
      </c>
      <c r="U100" s="519">
        <f t="shared" si="0"/>
        <v>84656.308851224108</v>
      </c>
    </row>
    <row r="101" spans="1:21" ht="17.25" hidden="1" thickTop="1">
      <c r="A101" s="23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35">
        <v>28361.007020280598</v>
      </c>
      <c r="T101" s="512">
        <v>106.2</v>
      </c>
      <c r="U101" s="519">
        <f t="shared" si="0"/>
        <v>81440.763508339442</v>
      </c>
    </row>
    <row r="102" spans="1:21" ht="17.25" hidden="1" thickTop="1">
      <c r="A102" s="23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35">
        <v>38886.6</v>
      </c>
      <c r="T102" s="512">
        <v>106.2</v>
      </c>
      <c r="U102" s="519">
        <f t="shared" si="0"/>
        <v>79721.996233521641</v>
      </c>
    </row>
    <row r="103" spans="1:21" ht="17.25" hidden="1" thickTop="1">
      <c r="A103" s="23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35">
        <v>41549.230000000003</v>
      </c>
      <c r="T103" s="512">
        <v>106.2</v>
      </c>
      <c r="U103" s="519">
        <f t="shared" si="0"/>
        <v>122316.70433145009</v>
      </c>
    </row>
    <row r="104" spans="1:21" ht="17.25" hidden="1" thickTop="1">
      <c r="A104" s="23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35">
        <v>19234.810000000001</v>
      </c>
      <c r="T104" s="512">
        <v>106.2</v>
      </c>
      <c r="U104" s="519">
        <f t="shared" si="0"/>
        <v>59830.433145009411</v>
      </c>
    </row>
    <row r="105" spans="1:21" ht="17.25" hidden="1" thickTop="1">
      <c r="A105" s="23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35">
        <v>25777</v>
      </c>
      <c r="T105" s="512">
        <v>106.2</v>
      </c>
      <c r="U105" s="519">
        <f t="shared" si="0"/>
        <v>80498.352165725039</v>
      </c>
    </row>
    <row r="106" spans="1:21" ht="17.25" hidden="1" thickTop="1">
      <c r="A106" s="23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39">
        <v>25974.82</v>
      </c>
      <c r="T106" s="512">
        <v>106.2</v>
      </c>
      <c r="U106" s="519">
        <f t="shared" si="0"/>
        <v>81736.826741996236</v>
      </c>
    </row>
    <row r="107" spans="1:21" ht="17.25" hidden="1" thickTop="1">
      <c r="A107" s="24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39">
        <v>20762.3</v>
      </c>
      <c r="T107" s="512">
        <v>106.2</v>
      </c>
      <c r="U107" s="519">
        <f t="shared" si="0"/>
        <v>76230.932203389835</v>
      </c>
    </row>
    <row r="108" spans="1:21" ht="17.25" hidden="1" thickTop="1">
      <c r="A108" s="24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42">
        <v>35780.129914045225</v>
      </c>
      <c r="T108" s="512">
        <v>106.2</v>
      </c>
      <c r="U108" s="519">
        <f t="shared" si="0"/>
        <v>99197.92746052549</v>
      </c>
    </row>
    <row r="109" spans="1:21" ht="17.25" hidden="1" thickTop="1">
      <c r="A109" s="24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44">
        <v>31442.923562845186</v>
      </c>
      <c r="T109" s="512">
        <v>106.2</v>
      </c>
      <c r="U109" s="519">
        <f t="shared" si="0"/>
        <v>174387.37086756842</v>
      </c>
    </row>
    <row r="110" spans="1:21" ht="17.25" hidden="1" thickTop="1">
      <c r="A110" s="21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45">
        <f t="shared" si="1"/>
        <v>331858.71838507254</v>
      </c>
      <c r="T110" s="512">
        <v>106.2</v>
      </c>
      <c r="U110" s="522">
        <f t="shared" si="0"/>
        <v>1042381.9886091838</v>
      </c>
    </row>
    <row r="111" spans="1:21" ht="17.25" hidden="1" thickTop="1">
      <c r="A111" s="24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46">
        <v>17309.451707274009</v>
      </c>
      <c r="T111" s="512">
        <v>108.4</v>
      </c>
      <c r="U111" s="519">
        <f t="shared" ref="U111:U160" si="2">B111/T111*100</f>
        <v>73017.799372863577</v>
      </c>
    </row>
    <row r="112" spans="1:21" ht="17.25" hidden="1" thickTop="1">
      <c r="A112" s="24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48">
        <v>21495</v>
      </c>
      <c r="T112" s="512">
        <v>108.4</v>
      </c>
      <c r="U112" s="519">
        <f t="shared" si="2"/>
        <v>84782.287822878221</v>
      </c>
    </row>
    <row r="113" spans="1:21" ht="17.25" hidden="1" thickTop="1">
      <c r="A113" s="24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48">
        <v>32561</v>
      </c>
      <c r="T113" s="512">
        <v>108.4</v>
      </c>
      <c r="U113" s="519">
        <f t="shared" si="2"/>
        <v>76996.309963099629</v>
      </c>
    </row>
    <row r="114" spans="1:21" ht="17.25" hidden="1" thickTop="1">
      <c r="A114" s="24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48">
        <v>20950.774775619382</v>
      </c>
      <c r="T114" s="512">
        <v>108.4</v>
      </c>
      <c r="U114" s="519">
        <f t="shared" si="2"/>
        <v>71137.500420099313</v>
      </c>
    </row>
    <row r="115" spans="1:21" ht="17.25" hidden="1" thickTop="1">
      <c r="A115" s="24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48">
        <v>37144</v>
      </c>
      <c r="T115" s="512">
        <v>108.4</v>
      </c>
      <c r="U115" s="519">
        <f t="shared" si="2"/>
        <v>78589.483394833936</v>
      </c>
    </row>
    <row r="116" spans="1:21" ht="17.25" hidden="1" thickTop="1">
      <c r="A116" s="24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48">
        <v>31084</v>
      </c>
      <c r="T116" s="512">
        <v>108.4</v>
      </c>
      <c r="U116" s="519">
        <f t="shared" si="2"/>
        <v>121154.05904059039</v>
      </c>
    </row>
    <row r="117" spans="1:21" ht="17.25" hidden="1" thickTop="1">
      <c r="A117" s="24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48">
        <v>26966</v>
      </c>
      <c r="T117" s="512">
        <v>108.4</v>
      </c>
      <c r="U117" s="519">
        <f t="shared" si="2"/>
        <v>69518.450184501839</v>
      </c>
    </row>
    <row r="118" spans="1:21" ht="17.25" hidden="1" thickTop="1">
      <c r="A118" s="25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48">
        <v>16029</v>
      </c>
      <c r="T118" s="512">
        <v>108.4</v>
      </c>
      <c r="U118" s="519">
        <f t="shared" si="2"/>
        <v>56147.601476014759</v>
      </c>
    </row>
    <row r="119" spans="1:21" ht="17.25" hidden="1" thickTop="1">
      <c r="A119" s="25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48">
        <f t="shared" si="3"/>
        <v>21153</v>
      </c>
      <c r="T119" s="512">
        <v>108.4</v>
      </c>
      <c r="U119" s="519">
        <f t="shared" si="2"/>
        <v>66986.162361623603</v>
      </c>
    </row>
    <row r="120" spans="1:21" ht="17.25" hidden="1" thickTop="1">
      <c r="A120" s="25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48">
        <f t="shared" si="3"/>
        <v>24998.990321421203</v>
      </c>
      <c r="T120" s="512">
        <v>108.4</v>
      </c>
      <c r="U120" s="519">
        <f t="shared" si="2"/>
        <v>60427.419615105842</v>
      </c>
    </row>
    <row r="121" spans="1:21" ht="17.25" hidden="1" thickTop="1">
      <c r="A121" s="25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52">
        <f t="shared" si="3"/>
        <v>29356.596714272251</v>
      </c>
      <c r="T121" s="512">
        <v>108.4</v>
      </c>
      <c r="U121" s="519">
        <f t="shared" si="2"/>
        <v>77923.710373729817</v>
      </c>
    </row>
    <row r="122" spans="1:21" ht="17.25" hidden="1" thickTop="1">
      <c r="A122" s="25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52">
        <v>36229</v>
      </c>
      <c r="T122" s="512">
        <v>108.4</v>
      </c>
      <c r="U122" s="519">
        <f t="shared" si="2"/>
        <v>99722.324723247235</v>
      </c>
    </row>
    <row r="123" spans="1:21" s="100" customFormat="1" ht="17.25" hidden="1" thickTop="1">
      <c r="A123" s="25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54">
        <f t="shared" si="4"/>
        <v>315276.81351858686</v>
      </c>
      <c r="T123" s="523">
        <v>108.4</v>
      </c>
      <c r="U123" s="524">
        <f t="shared" si="2"/>
        <v>936403.10874858825</v>
      </c>
    </row>
    <row r="124" spans="1:21" ht="17.25" hidden="1" thickTop="1">
      <c r="A124" s="25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52">
        <v>15070</v>
      </c>
      <c r="T124" s="512">
        <v>108.5</v>
      </c>
      <c r="U124" s="519">
        <f t="shared" si="2"/>
        <v>40349.308755760372</v>
      </c>
    </row>
    <row r="125" spans="1:21" ht="17.25" hidden="1" thickTop="1">
      <c r="A125" s="25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52">
        <v>22292</v>
      </c>
      <c r="T125" s="512">
        <v>108.5</v>
      </c>
      <c r="U125" s="519">
        <f t="shared" si="2"/>
        <v>51704.147465437789</v>
      </c>
    </row>
    <row r="126" spans="1:21" ht="17.25" hidden="1" thickTop="1">
      <c r="A126" s="25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52">
        <v>28791</v>
      </c>
      <c r="T126" s="512">
        <v>108.5</v>
      </c>
      <c r="U126" s="519">
        <f t="shared" si="2"/>
        <v>60157.603686635943</v>
      </c>
    </row>
    <row r="127" spans="1:21" ht="17.25" hidden="1" thickTop="1">
      <c r="A127" s="25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52">
        <v>19600</v>
      </c>
      <c r="T127" s="512">
        <v>108.5</v>
      </c>
      <c r="U127" s="519">
        <f t="shared" si="2"/>
        <v>58942.857142857145</v>
      </c>
    </row>
    <row r="128" spans="1:21" ht="17.25" hidden="1" thickTop="1">
      <c r="A128" s="25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52">
        <v>25946</v>
      </c>
      <c r="T128" s="512">
        <v>108.5</v>
      </c>
      <c r="U128" s="519">
        <f t="shared" si="2"/>
        <v>68320.737327188937</v>
      </c>
    </row>
    <row r="129" spans="1:25" ht="17.25" hidden="1" thickTop="1">
      <c r="A129" s="25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57">
        <v>30151</v>
      </c>
      <c r="T129" s="512">
        <v>108.5</v>
      </c>
      <c r="U129" s="519">
        <f t="shared" si="2"/>
        <v>81367.741935483864</v>
      </c>
    </row>
    <row r="130" spans="1:25" ht="17.25" hidden="1" thickTop="1">
      <c r="A130" s="25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57">
        <v>23061</v>
      </c>
      <c r="T130" s="512">
        <v>108.5</v>
      </c>
      <c r="U130" s="519">
        <f t="shared" si="2"/>
        <v>62130.875576036866</v>
      </c>
    </row>
    <row r="131" spans="1:25" ht="17.25" hidden="1" thickTop="1">
      <c r="A131" s="25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59">
        <v>25401</v>
      </c>
      <c r="T131" s="512">
        <v>108.5</v>
      </c>
      <c r="U131" s="519">
        <f t="shared" si="2"/>
        <v>55003.686635944701</v>
      </c>
    </row>
    <row r="132" spans="1:25" ht="17.25" hidden="1" thickTop="1">
      <c r="A132" s="25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57">
        <v>25685</v>
      </c>
      <c r="T132" s="512">
        <v>108.5</v>
      </c>
      <c r="U132" s="519">
        <f t="shared" si="2"/>
        <v>66866.359447004608</v>
      </c>
    </row>
    <row r="133" spans="1:25" s="101" customFormat="1" ht="17.25" hidden="1" thickTop="1">
      <c r="A133" s="25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59">
        <v>24222</v>
      </c>
      <c r="T133" s="512">
        <v>108.5</v>
      </c>
      <c r="U133" s="519">
        <f t="shared" si="2"/>
        <v>87482.949308755764</v>
      </c>
    </row>
    <row r="134" spans="1:25" s="101" customFormat="1" ht="17.25" hidden="1" thickTop="1">
      <c r="A134" s="25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59">
        <v>27446</v>
      </c>
      <c r="T134" s="512">
        <v>108.5</v>
      </c>
      <c r="U134" s="519">
        <f t="shared" si="2"/>
        <v>76929.953917050691</v>
      </c>
    </row>
    <row r="135" spans="1:25" ht="17.25" hidden="1" thickTop="1">
      <c r="A135" s="25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57">
        <v>53453</v>
      </c>
      <c r="T135" s="512">
        <v>108.5</v>
      </c>
      <c r="U135" s="519">
        <f t="shared" si="2"/>
        <v>132282.02764976959</v>
      </c>
      <c r="Y135" s="89"/>
    </row>
    <row r="136" spans="1:25" ht="17.25" hidden="1" thickTop="1">
      <c r="A136" s="25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54">
        <f t="shared" si="5"/>
        <v>321118</v>
      </c>
      <c r="T136" s="512">
        <v>108.5</v>
      </c>
      <c r="U136" s="524">
        <f t="shared" si="2"/>
        <v>841538.24884792627</v>
      </c>
    </row>
    <row r="137" spans="1:25" ht="17.25" hidden="1" thickTop="1">
      <c r="A137" s="25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57">
        <v>14755</v>
      </c>
      <c r="T137" s="514">
        <v>110.1</v>
      </c>
      <c r="U137" s="519">
        <f t="shared" si="2"/>
        <v>63058.128973660314</v>
      </c>
    </row>
    <row r="138" spans="1:25" ht="17.25" hidden="1" thickTop="1">
      <c r="A138" s="25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57">
        <v>24391</v>
      </c>
      <c r="T138" s="514">
        <v>110.1</v>
      </c>
      <c r="U138" s="519">
        <f t="shared" si="2"/>
        <v>70619.43687556767</v>
      </c>
    </row>
    <row r="139" spans="1:25" ht="17.25" hidden="1" thickTop="1">
      <c r="A139" s="25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57">
        <v>27920</v>
      </c>
      <c r="T139" s="514">
        <v>110.1</v>
      </c>
      <c r="U139" s="519">
        <f t="shared" si="2"/>
        <v>69449.591280653956</v>
      </c>
    </row>
    <row r="140" spans="1:25" ht="17.25" hidden="1" thickTop="1">
      <c r="A140" s="25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57">
        <v>22310</v>
      </c>
      <c r="T140" s="514">
        <v>110.1</v>
      </c>
      <c r="U140" s="519">
        <f t="shared" si="2"/>
        <v>82788.374205267944</v>
      </c>
    </row>
    <row r="141" spans="1:25" ht="17.25" hidden="1" thickTop="1">
      <c r="A141" s="25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57">
        <v>31943</v>
      </c>
      <c r="T141" s="514">
        <v>110.1</v>
      </c>
      <c r="U141" s="519">
        <f t="shared" si="2"/>
        <v>72074.477747502271</v>
      </c>
    </row>
    <row r="142" spans="1:25" ht="17.25" hidden="1" thickTop="1">
      <c r="A142" s="25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57">
        <v>33164</v>
      </c>
      <c r="T142" s="514">
        <v>110.1</v>
      </c>
      <c r="U142" s="519">
        <f t="shared" si="2"/>
        <v>93009.990917347881</v>
      </c>
    </row>
    <row r="143" spans="1:25" ht="17.25" hidden="1" thickTop="1">
      <c r="A143" s="25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57">
        <v>34234</v>
      </c>
      <c r="T143" s="514">
        <v>110.1</v>
      </c>
      <c r="U143" s="519">
        <f t="shared" si="2"/>
        <v>74327.883742052683</v>
      </c>
    </row>
    <row r="144" spans="1:25" ht="17.25" hidden="1" thickTop="1">
      <c r="A144" s="25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57">
        <v>25651</v>
      </c>
      <c r="T144" s="514">
        <v>110.1</v>
      </c>
      <c r="U144" s="519">
        <f t="shared" si="2"/>
        <v>85740.236148955504</v>
      </c>
    </row>
    <row r="145" spans="1:25" ht="17.25" hidden="1" thickTop="1">
      <c r="A145" s="25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57">
        <v>29975</v>
      </c>
      <c r="T145" s="514">
        <v>110.1</v>
      </c>
      <c r="U145" s="519">
        <f t="shared" si="2"/>
        <v>87015.440508628526</v>
      </c>
    </row>
    <row r="146" spans="1:25" s="101" customFormat="1" ht="17.25" hidden="1" thickTop="1">
      <c r="A146" s="25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59">
        <v>25357</v>
      </c>
      <c r="T146" s="514">
        <v>110.1</v>
      </c>
      <c r="U146" s="519">
        <f t="shared" si="2"/>
        <v>80985.467756584927</v>
      </c>
    </row>
    <row r="147" spans="1:25" s="101" customFormat="1" ht="17.25" hidden="1" thickTop="1">
      <c r="A147" s="25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59">
        <v>30775</v>
      </c>
      <c r="T147" s="514">
        <v>110.1</v>
      </c>
      <c r="U147" s="519">
        <f t="shared" si="2"/>
        <v>66726.61217075387</v>
      </c>
    </row>
    <row r="148" spans="1:25" ht="17.25" hidden="1" thickTop="1">
      <c r="A148" s="25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57">
        <v>36029</v>
      </c>
      <c r="T148" s="514">
        <v>110.1</v>
      </c>
      <c r="U148" s="519">
        <f t="shared" si="2"/>
        <v>130284.28701180746</v>
      </c>
      <c r="Y148" s="89"/>
    </row>
    <row r="149" spans="1:25" ht="17.25" hidden="1" thickTop="1">
      <c r="A149" s="25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54">
        <f t="shared" si="6"/>
        <v>336504</v>
      </c>
      <c r="T149" s="514">
        <v>110.1</v>
      </c>
      <c r="U149" s="524">
        <f t="shared" si="2"/>
        <v>976079.92733878293</v>
      </c>
    </row>
    <row r="150" spans="1:25" ht="18" hidden="1" customHeight="1">
      <c r="A150" s="26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61">
        <v>26621</v>
      </c>
      <c r="T150" s="513">
        <v>110</v>
      </c>
      <c r="U150" s="519">
        <f t="shared" si="2"/>
        <v>83744.545454545456</v>
      </c>
    </row>
    <row r="151" spans="1:25" ht="18" hidden="1" customHeight="1">
      <c r="A151" s="26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61">
        <v>21121</v>
      </c>
      <c r="T151" s="513">
        <v>110</v>
      </c>
      <c r="U151" s="519">
        <f t="shared" si="2"/>
        <v>73496.363636363647</v>
      </c>
    </row>
    <row r="152" spans="1:25" ht="18" hidden="1" customHeight="1">
      <c r="A152" s="26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63">
        <v>27857</v>
      </c>
      <c r="T152" s="513">
        <v>110</v>
      </c>
      <c r="U152" s="519">
        <f t="shared" si="2"/>
        <v>130928.18181818181</v>
      </c>
    </row>
    <row r="153" spans="1:25" ht="18" hidden="1" customHeight="1">
      <c r="A153" s="26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63">
        <v>33882</v>
      </c>
      <c r="T153" s="513">
        <v>108.6</v>
      </c>
      <c r="U153" s="519">
        <f t="shared" si="2"/>
        <v>99912.352235723534</v>
      </c>
    </row>
    <row r="154" spans="1:25" ht="18" hidden="1" customHeight="1">
      <c r="A154" s="26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64">
        <v>59330</v>
      </c>
      <c r="T154" s="513">
        <v>108.6</v>
      </c>
      <c r="U154" s="519">
        <f t="shared" si="2"/>
        <v>142685.08287292818</v>
      </c>
    </row>
    <row r="155" spans="1:25" s="140" customFormat="1" ht="18" hidden="1" customHeight="1">
      <c r="A155" s="262" t="s">
        <v>160</v>
      </c>
      <c r="B155" s="139">
        <v>158650</v>
      </c>
      <c r="C155" s="139">
        <v>55954</v>
      </c>
      <c r="D155" s="139">
        <v>46704</v>
      </c>
      <c r="E155" s="139">
        <v>680</v>
      </c>
      <c r="F155" s="139">
        <v>9251</v>
      </c>
      <c r="G155" s="139">
        <v>1590</v>
      </c>
      <c r="H155" s="139">
        <v>7661</v>
      </c>
      <c r="I155" s="139">
        <v>102696</v>
      </c>
      <c r="J155" s="139">
        <v>11783</v>
      </c>
      <c r="K155" s="139">
        <v>6058</v>
      </c>
      <c r="L155" s="139">
        <v>90912</v>
      </c>
      <c r="M155" s="139">
        <v>55019</v>
      </c>
      <c r="N155" s="139">
        <v>35893</v>
      </c>
      <c r="O155" s="139">
        <v>58487</v>
      </c>
      <c r="P155" s="139">
        <v>6738</v>
      </c>
      <c r="Q155" s="139">
        <v>100163</v>
      </c>
      <c r="R155" s="139">
        <v>56609</v>
      </c>
      <c r="S155" s="265">
        <v>43554</v>
      </c>
      <c r="T155" s="525">
        <v>108.6</v>
      </c>
      <c r="U155" s="526">
        <f t="shared" si="2"/>
        <v>146086.5561694291</v>
      </c>
    </row>
    <row r="156" spans="1:25" s="142" customFormat="1" ht="18" hidden="1" customHeight="1">
      <c r="A156" s="266" t="s">
        <v>163</v>
      </c>
      <c r="B156" s="141">
        <v>103387.79528973253</v>
      </c>
      <c r="C156" s="141">
        <v>25940.240000000002</v>
      </c>
      <c r="D156" s="141">
        <v>15778.12</v>
      </c>
      <c r="E156" s="141">
        <v>357.02</v>
      </c>
      <c r="F156" s="141">
        <v>10162.120000000001</v>
      </c>
      <c r="G156" s="141">
        <v>4191.2</v>
      </c>
      <c r="H156" s="141">
        <v>5970.92</v>
      </c>
      <c r="I156" s="141">
        <v>77447.55528973254</v>
      </c>
      <c r="J156" s="141">
        <v>3849.6755890755535</v>
      </c>
      <c r="K156" s="141">
        <v>2667.76</v>
      </c>
      <c r="L156" s="141">
        <v>73597.879700656995</v>
      </c>
      <c r="M156" s="141">
        <v>48000.741787599669</v>
      </c>
      <c r="N156" s="141">
        <v>25597.137913057319</v>
      </c>
      <c r="O156" s="141">
        <v>19627.795589075555</v>
      </c>
      <c r="P156" s="141">
        <v>3024.78</v>
      </c>
      <c r="Q156" s="141">
        <v>83759.999700656976</v>
      </c>
      <c r="R156" s="141">
        <v>52191.941787599673</v>
      </c>
      <c r="S156" s="267">
        <v>31568.057913057321</v>
      </c>
      <c r="T156" s="525">
        <v>111.2</v>
      </c>
      <c r="U156" s="526">
        <f t="shared" si="2"/>
        <v>92974.63605191774</v>
      </c>
    </row>
    <row r="157" spans="1:25" s="144" customFormat="1" ht="18" hidden="1" customHeight="1">
      <c r="A157" s="266" t="s">
        <v>164</v>
      </c>
      <c r="B157" s="143">
        <v>97783</v>
      </c>
      <c r="C157" s="143">
        <v>25315</v>
      </c>
      <c r="D157" s="143">
        <v>9505</v>
      </c>
      <c r="E157" s="143">
        <v>205</v>
      </c>
      <c r="F157" s="143">
        <v>15810</v>
      </c>
      <c r="G157" s="143">
        <v>11022</v>
      </c>
      <c r="H157" s="143">
        <v>4787</v>
      </c>
      <c r="I157" s="143">
        <v>72468</v>
      </c>
      <c r="J157" s="143">
        <v>6665</v>
      </c>
      <c r="K157" s="143">
        <v>1837</v>
      </c>
      <c r="L157" s="143">
        <v>65803</v>
      </c>
      <c r="M157" s="143">
        <v>43878</v>
      </c>
      <c r="N157" s="143">
        <v>21926</v>
      </c>
      <c r="O157" s="143">
        <v>16170</v>
      </c>
      <c r="P157" s="143">
        <v>2043</v>
      </c>
      <c r="Q157" s="143">
        <v>81613</v>
      </c>
      <c r="R157" s="143">
        <v>54900</v>
      </c>
      <c r="S157" s="268">
        <v>26713</v>
      </c>
      <c r="T157" s="525">
        <v>111.2</v>
      </c>
      <c r="U157" s="526">
        <f t="shared" si="2"/>
        <v>87934.352517985608</v>
      </c>
    </row>
    <row r="158" spans="1:25" s="144" customFormat="1" ht="18" hidden="1" customHeight="1">
      <c r="A158" s="266" t="s">
        <v>165</v>
      </c>
      <c r="B158" s="145">
        <v>204073.735782295</v>
      </c>
      <c r="C158" s="145">
        <v>19194.32</v>
      </c>
      <c r="D158" s="145">
        <v>13913.42</v>
      </c>
      <c r="E158" s="145">
        <v>605.86</v>
      </c>
      <c r="F158" s="145">
        <v>5280.9</v>
      </c>
      <c r="G158" s="145">
        <v>817.5</v>
      </c>
      <c r="H158" s="145">
        <v>4463.3999999999996</v>
      </c>
      <c r="I158" s="145">
        <v>184879.41578229493</v>
      </c>
      <c r="J158" s="145">
        <v>47522.600996772424</v>
      </c>
      <c r="K158" s="145">
        <v>38676.213526305888</v>
      </c>
      <c r="L158" s="145">
        <v>137356.81478552253</v>
      </c>
      <c r="M158" s="145">
        <v>84651.826343210822</v>
      </c>
      <c r="N158" s="145">
        <v>52704.988442311704</v>
      </c>
      <c r="O158" s="145">
        <v>61436.020996772422</v>
      </c>
      <c r="P158" s="145">
        <v>39282.073526305889</v>
      </c>
      <c r="Q158" s="145">
        <v>142637.71478552252</v>
      </c>
      <c r="R158" s="145">
        <v>85469.326343210822</v>
      </c>
      <c r="S158" s="269">
        <v>57168.388442311705</v>
      </c>
      <c r="T158" s="527">
        <v>111.2</v>
      </c>
      <c r="U158" s="526">
        <f t="shared" si="2"/>
        <v>183519.54656681206</v>
      </c>
    </row>
    <row r="159" spans="1:25" s="142" customFormat="1" ht="18" hidden="1" customHeight="1">
      <c r="A159" s="266" t="s">
        <v>166</v>
      </c>
      <c r="B159" s="145">
        <v>119967</v>
      </c>
      <c r="C159" s="145">
        <v>27953</v>
      </c>
      <c r="D159" s="145">
        <v>18362</v>
      </c>
      <c r="E159" s="145">
        <v>3467</v>
      </c>
      <c r="F159" s="145">
        <v>9592</v>
      </c>
      <c r="G159" s="145">
        <v>2260</v>
      </c>
      <c r="H159" s="145">
        <v>7332</v>
      </c>
      <c r="I159" s="145">
        <v>92014</v>
      </c>
      <c r="J159" s="145">
        <v>6292</v>
      </c>
      <c r="K159" s="145">
        <v>1451</v>
      </c>
      <c r="L159" s="145">
        <v>85722</v>
      </c>
      <c r="M159" s="145">
        <v>63063</v>
      </c>
      <c r="N159" s="145">
        <v>22659</v>
      </c>
      <c r="O159" s="145">
        <v>24653</v>
      </c>
      <c r="P159" s="145">
        <v>4919</v>
      </c>
      <c r="Q159" s="145">
        <v>95314</v>
      </c>
      <c r="R159" s="145">
        <v>65323</v>
      </c>
      <c r="S159" s="269">
        <v>29990</v>
      </c>
      <c r="T159" s="527"/>
      <c r="U159" s="526" t="e">
        <f t="shared" si="2"/>
        <v>#DIV/0!</v>
      </c>
    </row>
    <row r="160" spans="1:25" s="142" customFormat="1" ht="18" hidden="1" customHeight="1">
      <c r="A160" s="270" t="s">
        <v>167</v>
      </c>
      <c r="B160" s="146">
        <v>152871.87538101626</v>
      </c>
      <c r="C160" s="146">
        <v>44040.480000000003</v>
      </c>
      <c r="D160" s="146">
        <v>30603.279999999999</v>
      </c>
      <c r="E160" s="146">
        <v>971.49</v>
      </c>
      <c r="F160" s="146">
        <v>13437.2</v>
      </c>
      <c r="G160" s="146">
        <v>6851</v>
      </c>
      <c r="H160" s="146">
        <v>6586</v>
      </c>
      <c r="I160" s="146">
        <v>108831.39538101625</v>
      </c>
      <c r="J160" s="146">
        <v>14022.121081180474</v>
      </c>
      <c r="K160" s="146">
        <v>2742.28</v>
      </c>
      <c r="L160" s="146">
        <v>94809.274299835772</v>
      </c>
      <c r="M160" s="146">
        <v>61476.546817519302</v>
      </c>
      <c r="N160" s="146">
        <v>33332.727482316477</v>
      </c>
      <c r="O160" s="146">
        <v>44625.401081180476</v>
      </c>
      <c r="P160" s="146">
        <v>3713.77</v>
      </c>
      <c r="Q160" s="146">
        <v>108246.47429983577</v>
      </c>
      <c r="R160" s="146">
        <v>68328</v>
      </c>
      <c r="S160" s="271">
        <v>39919</v>
      </c>
      <c r="T160" s="527"/>
      <c r="U160" s="528" t="e">
        <f t="shared" si="2"/>
        <v>#DIV/0!</v>
      </c>
      <c r="Y160" s="147"/>
    </row>
    <row r="161" spans="1:25" s="144" customFormat="1" ht="18" hidden="1" customHeight="1">
      <c r="A161" s="266" t="s">
        <v>169</v>
      </c>
      <c r="B161" s="145">
        <v>162655.79666666666</v>
      </c>
      <c r="C161" s="163">
        <v>70415.899999999994</v>
      </c>
      <c r="D161" s="163">
        <v>40728.94</v>
      </c>
      <c r="E161" s="163">
        <v>1824.28</v>
      </c>
      <c r="F161" s="163">
        <v>29686.959999999999</v>
      </c>
      <c r="G161" s="163">
        <v>13831.09</v>
      </c>
      <c r="H161" s="163">
        <v>15855.87</v>
      </c>
      <c r="I161" s="163">
        <v>92239.896666666667</v>
      </c>
      <c r="J161" s="163">
        <v>27609.826666666664</v>
      </c>
      <c r="K161" s="163">
        <v>225.79</v>
      </c>
      <c r="L161" s="163">
        <v>64630.07</v>
      </c>
      <c r="M161" s="163">
        <v>30106.016666666666</v>
      </c>
      <c r="N161" s="163">
        <v>34524.053333333337</v>
      </c>
      <c r="O161" s="145">
        <v>68338.766666666663</v>
      </c>
      <c r="P161" s="145">
        <v>2050.0700000000002</v>
      </c>
      <c r="Q161" s="145">
        <v>94317.03</v>
      </c>
      <c r="R161" s="145">
        <v>43937.106666666667</v>
      </c>
      <c r="S161" s="269">
        <v>50379.92333333334</v>
      </c>
      <c r="T161" s="527"/>
      <c r="U161" s="529" t="e">
        <f>B161/T161*100</f>
        <v>#DIV/0!</v>
      </c>
      <c r="Y161" s="155"/>
    </row>
    <row r="162" spans="1:25" s="149" customFormat="1" ht="18" hidden="1" customHeight="1">
      <c r="A162" s="253" t="s">
        <v>173</v>
      </c>
      <c r="B162" s="148">
        <f>SUM(B150:B161)</f>
        <v>1579836.0176477062</v>
      </c>
      <c r="C162" s="148">
        <f t="shared" ref="C162:S162" si="7">SUM(C150:C161)</f>
        <v>447328.93999999994</v>
      </c>
      <c r="D162" s="148">
        <f t="shared" si="7"/>
        <v>306618.76</v>
      </c>
      <c r="E162" s="148">
        <f t="shared" si="7"/>
        <v>13759.650000000001</v>
      </c>
      <c r="F162" s="148">
        <f t="shared" si="7"/>
        <v>140711.18</v>
      </c>
      <c r="G162" s="148">
        <f t="shared" si="7"/>
        <v>51613.789999999994</v>
      </c>
      <c r="H162" s="148">
        <f t="shared" si="7"/>
        <v>89095.19</v>
      </c>
      <c r="I162" s="148">
        <f t="shared" si="7"/>
        <v>1132507.2631197104</v>
      </c>
      <c r="J162" s="148">
        <f t="shared" si="7"/>
        <v>148285.22433369514</v>
      </c>
      <c r="K162" s="148">
        <f t="shared" si="7"/>
        <v>69984.04352630589</v>
      </c>
      <c r="L162" s="148">
        <f t="shared" si="7"/>
        <v>984221.03878601524</v>
      </c>
      <c r="M162" s="148">
        <f t="shared" si="7"/>
        <v>625215.13161499659</v>
      </c>
      <c r="N162" s="148">
        <f t="shared" si="7"/>
        <v>359006.90717101883</v>
      </c>
      <c r="O162" s="148">
        <f t="shared" si="7"/>
        <v>454903.98433369515</v>
      </c>
      <c r="P162" s="148">
        <f t="shared" si="7"/>
        <v>83744.693526305899</v>
      </c>
      <c r="Q162" s="148">
        <f t="shared" si="7"/>
        <v>1124931.2187860152</v>
      </c>
      <c r="R162" s="148">
        <f t="shared" si="7"/>
        <v>676829.37479747715</v>
      </c>
      <c r="S162" s="272">
        <f t="shared" si="7"/>
        <v>448103.3696887024</v>
      </c>
      <c r="T162" s="525">
        <v>110.16800000000001</v>
      </c>
      <c r="U162" s="530">
        <f>B162/T162*100</f>
        <v>1434024.415118461</v>
      </c>
      <c r="Y162" s="150"/>
    </row>
    <row r="163" spans="1:25" s="137" customFormat="1" ht="18" hidden="1" customHeight="1">
      <c r="A163" s="266" t="s">
        <v>175</v>
      </c>
      <c r="B163" s="145">
        <v>78814.60647506715</v>
      </c>
      <c r="C163" s="151">
        <v>29437.54</v>
      </c>
      <c r="D163" s="151">
        <v>19304.73</v>
      </c>
      <c r="E163" s="151">
        <v>3106.93</v>
      </c>
      <c r="F163" s="151">
        <v>10132.81</v>
      </c>
      <c r="G163" s="151">
        <v>4609.59</v>
      </c>
      <c r="H163" s="151">
        <v>5523.22</v>
      </c>
      <c r="I163" s="151">
        <v>49377.066475067157</v>
      </c>
      <c r="J163" s="151">
        <v>4781.047842709002</v>
      </c>
      <c r="K163" s="151">
        <v>1748</v>
      </c>
      <c r="L163" s="151">
        <v>44596.018632358144</v>
      </c>
      <c r="M163" s="151">
        <v>24639.523583227863</v>
      </c>
      <c r="N163" s="151">
        <v>19956.495049130288</v>
      </c>
      <c r="O163" s="145">
        <v>24085.777842709002</v>
      </c>
      <c r="P163" s="145">
        <v>4854.93</v>
      </c>
      <c r="Q163" s="145">
        <v>54728.828632358141</v>
      </c>
      <c r="R163" s="145">
        <v>29249.113583227863</v>
      </c>
      <c r="S163" s="269">
        <v>25479.715049130289</v>
      </c>
      <c r="T163" s="136"/>
      <c r="U163" s="531"/>
      <c r="Y163" s="138"/>
    </row>
    <row r="164" spans="1:25" s="142" customFormat="1" ht="18" hidden="1" customHeight="1">
      <c r="A164" s="266" t="s">
        <v>176</v>
      </c>
      <c r="B164" s="145">
        <v>110447.21469007744</v>
      </c>
      <c r="C164" s="151">
        <v>30454.22</v>
      </c>
      <c r="D164" s="151">
        <v>15153.86</v>
      </c>
      <c r="E164" s="151">
        <v>269.04000000000002</v>
      </c>
      <c r="F164" s="151">
        <v>15300.36</v>
      </c>
      <c r="G164" s="151">
        <v>8684.23</v>
      </c>
      <c r="H164" s="151">
        <v>6616.13</v>
      </c>
      <c r="I164" s="151">
        <v>79992.994690077438</v>
      </c>
      <c r="J164" s="151">
        <v>7497.6628790194964</v>
      </c>
      <c r="K164" s="151">
        <v>6507.03</v>
      </c>
      <c r="L164" s="151">
        <v>72495.331811057942</v>
      </c>
      <c r="M164" s="151">
        <v>39013.060793636883</v>
      </c>
      <c r="N164" s="151">
        <v>33482.271017421066</v>
      </c>
      <c r="O164" s="152">
        <v>22651.522879019496</v>
      </c>
      <c r="P164" s="152">
        <v>6776.07</v>
      </c>
      <c r="Q164" s="152">
        <v>87795.691811057943</v>
      </c>
      <c r="R164" s="152">
        <v>47697.290793636879</v>
      </c>
      <c r="S164" s="273">
        <v>40098.401017421063</v>
      </c>
      <c r="T164" s="153"/>
      <c r="U164" s="529"/>
      <c r="Y164" s="147"/>
    </row>
    <row r="165" spans="1:25" s="144" customFormat="1" ht="18" hidden="1" customHeight="1">
      <c r="A165" s="266" t="s">
        <v>177</v>
      </c>
      <c r="B165" s="145">
        <v>132017.32222372183</v>
      </c>
      <c r="C165" s="145">
        <v>38756.1</v>
      </c>
      <c r="D165" s="145">
        <v>21588.17</v>
      </c>
      <c r="E165" s="145">
        <v>1043.79</v>
      </c>
      <c r="F165" s="145">
        <v>17167.93</v>
      </c>
      <c r="G165" s="145">
        <v>10141.959999999999</v>
      </c>
      <c r="H165" s="145">
        <v>7025.97</v>
      </c>
      <c r="I165" s="145">
        <v>93261.222223721838</v>
      </c>
      <c r="J165" s="145">
        <v>14298.15565411229</v>
      </c>
      <c r="K165" s="145">
        <v>6737.48</v>
      </c>
      <c r="L165" s="145">
        <v>78963.066569609553</v>
      </c>
      <c r="M165" s="145">
        <v>47198.682455490554</v>
      </c>
      <c r="N165" s="145">
        <v>31764.384114119002</v>
      </c>
      <c r="O165" s="152">
        <v>35886.32565411229</v>
      </c>
      <c r="P165" s="152">
        <v>7781.27</v>
      </c>
      <c r="Q165" s="152">
        <v>96130.996569609546</v>
      </c>
      <c r="R165" s="152">
        <v>57340.642455490561</v>
      </c>
      <c r="S165" s="273">
        <v>38790.354114119</v>
      </c>
      <c r="T165" s="154"/>
      <c r="U165" s="532"/>
      <c r="Y165" s="155"/>
    </row>
    <row r="166" spans="1:25" s="144" customFormat="1" ht="18" hidden="1" customHeight="1">
      <c r="A166" s="266" t="s">
        <v>178</v>
      </c>
      <c r="B166" s="121">
        <v>120303.25663763564</v>
      </c>
      <c r="C166" s="156">
        <v>20870.69311692</v>
      </c>
      <c r="D166" s="157">
        <v>15759.23569892</v>
      </c>
      <c r="E166" s="156">
        <v>1467.17</v>
      </c>
      <c r="F166" s="156">
        <v>5111.457418</v>
      </c>
      <c r="G166" s="156">
        <v>1800.81</v>
      </c>
      <c r="H166" s="156">
        <v>3310.647418</v>
      </c>
      <c r="I166" s="156">
        <v>99432.563520715645</v>
      </c>
      <c r="J166" s="156">
        <v>7165.0688986645964</v>
      </c>
      <c r="K166" s="156">
        <v>569.90951551680644</v>
      </c>
      <c r="L166" s="156">
        <v>92267.494622051046</v>
      </c>
      <c r="M166" s="156">
        <v>62016.068573918405</v>
      </c>
      <c r="N166" s="156">
        <v>30251.426048132646</v>
      </c>
      <c r="O166" s="158">
        <v>22924.304597584596</v>
      </c>
      <c r="P166" s="158">
        <v>2037.0795155168066</v>
      </c>
      <c r="Q166" s="158">
        <v>97378.952040051052</v>
      </c>
      <c r="R166" s="158">
        <v>63816.87857391841</v>
      </c>
      <c r="S166" s="274">
        <v>33562.07346613265</v>
      </c>
      <c r="T166" s="154"/>
      <c r="U166" s="532"/>
      <c r="Y166" s="155"/>
    </row>
    <row r="167" spans="1:25" s="142" customFormat="1" ht="18" hidden="1" customHeight="1">
      <c r="A167" s="266" t="s">
        <v>179</v>
      </c>
      <c r="B167" s="121">
        <v>109717.3168216382</v>
      </c>
      <c r="C167" s="156">
        <v>30351.01</v>
      </c>
      <c r="D167" s="157">
        <v>19066.310000000001</v>
      </c>
      <c r="E167" s="156">
        <v>603</v>
      </c>
      <c r="F167" s="156">
        <v>11284.7</v>
      </c>
      <c r="G167" s="156">
        <v>2436.46</v>
      </c>
      <c r="H167" s="156">
        <v>8848.24</v>
      </c>
      <c r="I167" s="156">
        <v>79366.306821638209</v>
      </c>
      <c r="J167" s="156">
        <v>5262.6004868198779</v>
      </c>
      <c r="K167" s="156">
        <v>2195.86</v>
      </c>
      <c r="L167" s="156">
        <v>74103.706334818329</v>
      </c>
      <c r="M167" s="156">
        <v>48265.997098407744</v>
      </c>
      <c r="N167" s="156">
        <v>25837.709236410592</v>
      </c>
      <c r="O167" s="158">
        <v>24328.910486819877</v>
      </c>
      <c r="P167" s="158">
        <v>2798.86</v>
      </c>
      <c r="Q167" s="158">
        <v>85388.406334818341</v>
      </c>
      <c r="R167" s="158">
        <v>50702.457098407744</v>
      </c>
      <c r="S167" s="274">
        <v>34685.949236410583</v>
      </c>
      <c r="T167" s="153"/>
      <c r="U167" s="529"/>
      <c r="Y167" s="147"/>
    </row>
    <row r="168" spans="1:25" s="334" customFormat="1" ht="18" hidden="1" customHeight="1">
      <c r="A168" s="262" t="s">
        <v>180</v>
      </c>
      <c r="B168" s="336">
        <v>139117.74935301309</v>
      </c>
      <c r="C168" s="337">
        <v>37212.53</v>
      </c>
      <c r="D168" s="338">
        <v>22850.61</v>
      </c>
      <c r="E168" s="337">
        <v>439.24</v>
      </c>
      <c r="F168" s="337">
        <v>14361.92</v>
      </c>
      <c r="G168" s="337">
        <v>3602.83</v>
      </c>
      <c r="H168" s="337">
        <v>10759.09</v>
      </c>
      <c r="I168" s="337">
        <v>101905.21935301309</v>
      </c>
      <c r="J168" s="337">
        <v>9941.6281920838192</v>
      </c>
      <c r="K168" s="337">
        <v>3375.37</v>
      </c>
      <c r="L168" s="337">
        <v>91963.591160929282</v>
      </c>
      <c r="M168" s="337">
        <v>58093.197029596668</v>
      </c>
      <c r="N168" s="337">
        <v>33870.394131332607</v>
      </c>
      <c r="O168" s="339">
        <v>32792.238192083816</v>
      </c>
      <c r="P168" s="339">
        <v>3814.61</v>
      </c>
      <c r="Q168" s="339">
        <v>106325.51116092928</v>
      </c>
      <c r="R168" s="339">
        <v>61696.027029596669</v>
      </c>
      <c r="S168" s="340">
        <v>44629.484131332611</v>
      </c>
      <c r="T168" s="341"/>
      <c r="U168" s="530"/>
      <c r="Y168" s="335"/>
    </row>
    <row r="169" spans="1:25" s="144" customFormat="1" ht="18" hidden="1" customHeight="1">
      <c r="A169" s="266" t="s">
        <v>192</v>
      </c>
      <c r="B169" s="121">
        <v>147473.12541402047</v>
      </c>
      <c r="C169" s="156">
        <v>45637.43</v>
      </c>
      <c r="D169" s="157">
        <v>24798.59</v>
      </c>
      <c r="E169" s="156">
        <v>4077.6</v>
      </c>
      <c r="F169" s="156">
        <v>20838.84</v>
      </c>
      <c r="G169" s="156">
        <v>10507.12</v>
      </c>
      <c r="H169" s="156">
        <v>10331.719999999999</v>
      </c>
      <c r="I169" s="156">
        <v>101835.69541402046</v>
      </c>
      <c r="J169" s="156">
        <v>9246.6027586500495</v>
      </c>
      <c r="K169" s="156">
        <v>1627.2963718911155</v>
      </c>
      <c r="L169" s="156">
        <v>92589.092655370405</v>
      </c>
      <c r="M169" s="156">
        <v>57396.053575016471</v>
      </c>
      <c r="N169" s="156">
        <v>35193.039080353941</v>
      </c>
      <c r="O169" s="158">
        <v>34045.192758650046</v>
      </c>
      <c r="P169" s="158">
        <v>5704.8963718911155</v>
      </c>
      <c r="Q169" s="158">
        <v>113427.9326553704</v>
      </c>
      <c r="R169" s="158">
        <v>67903.173575016466</v>
      </c>
      <c r="S169" s="274">
        <v>45524.759080353935</v>
      </c>
      <c r="T169" s="154"/>
      <c r="U169" s="532"/>
      <c r="Y169" s="155"/>
    </row>
    <row r="170" spans="1:25" s="144" customFormat="1" ht="18" hidden="1" customHeight="1">
      <c r="A170" s="266" t="s">
        <v>195</v>
      </c>
      <c r="B170" s="121">
        <v>153809.39476147969</v>
      </c>
      <c r="C170" s="156">
        <v>48283.37</v>
      </c>
      <c r="D170" s="157">
        <v>21054.27</v>
      </c>
      <c r="E170" s="156">
        <v>317.63</v>
      </c>
      <c r="F170" s="156">
        <v>27229.1</v>
      </c>
      <c r="G170" s="156">
        <v>13900.56</v>
      </c>
      <c r="H170" s="156">
        <v>13328.54</v>
      </c>
      <c r="I170" s="156">
        <v>105526.0247614797</v>
      </c>
      <c r="J170" s="156">
        <v>19227.33181339757</v>
      </c>
      <c r="K170" s="156">
        <v>6375.76</v>
      </c>
      <c r="L170" s="156">
        <v>86298.692948082127</v>
      </c>
      <c r="M170" s="156">
        <v>57097.830399849525</v>
      </c>
      <c r="N170" s="156">
        <v>29200.862548232599</v>
      </c>
      <c r="O170" s="158">
        <v>40281.601813397574</v>
      </c>
      <c r="P170" s="158">
        <v>6693.39</v>
      </c>
      <c r="Q170" s="158">
        <v>113527.79294808213</v>
      </c>
      <c r="R170" s="158">
        <v>70998.390399849523</v>
      </c>
      <c r="S170" s="274">
        <v>42529.402548232603</v>
      </c>
      <c r="T170" s="154"/>
      <c r="U170" s="532"/>
      <c r="Y170" s="155"/>
    </row>
    <row r="171" spans="1:25" s="144" customFormat="1" ht="18" hidden="1" customHeight="1">
      <c r="A171" s="266" t="s">
        <v>196</v>
      </c>
      <c r="B171" s="121">
        <v>132506.74182587379</v>
      </c>
      <c r="C171" s="156">
        <v>30405.59</v>
      </c>
      <c r="D171" s="157">
        <v>16204.34</v>
      </c>
      <c r="E171" s="156">
        <v>58.26</v>
      </c>
      <c r="F171" s="156">
        <v>14201.25</v>
      </c>
      <c r="G171" s="156">
        <v>2898.57</v>
      </c>
      <c r="H171" s="156">
        <v>11302.68</v>
      </c>
      <c r="I171" s="156">
        <v>102101.15182587378</v>
      </c>
      <c r="J171" s="156">
        <v>9434.5732353187577</v>
      </c>
      <c r="K171" s="156">
        <v>0</v>
      </c>
      <c r="L171" s="156">
        <v>92666.578590555029</v>
      </c>
      <c r="M171" s="156">
        <v>71603.624879877068</v>
      </c>
      <c r="N171" s="156">
        <v>21062.95371067795</v>
      </c>
      <c r="O171" s="158">
        <v>25638.91323531876</v>
      </c>
      <c r="P171" s="158">
        <v>58.26</v>
      </c>
      <c r="Q171" s="158">
        <v>106867.82859055503</v>
      </c>
      <c r="R171" s="158">
        <v>74502.194879877075</v>
      </c>
      <c r="S171" s="274">
        <v>32365.63371067795</v>
      </c>
      <c r="T171" s="159"/>
      <c r="U171" s="533"/>
      <c r="Y171" s="155"/>
    </row>
    <row r="172" spans="1:25" s="142" customFormat="1" ht="18" hidden="1" customHeight="1">
      <c r="A172" s="262" t="s">
        <v>197</v>
      </c>
      <c r="B172" s="336">
        <v>168155.86559022707</v>
      </c>
      <c r="C172" s="337">
        <v>38841.589999999997</v>
      </c>
      <c r="D172" s="338">
        <v>29453.17</v>
      </c>
      <c r="E172" s="337">
        <v>1361.1</v>
      </c>
      <c r="F172" s="337">
        <v>9388.42</v>
      </c>
      <c r="G172" s="337">
        <v>2528.4</v>
      </c>
      <c r="H172" s="337">
        <v>6860.02</v>
      </c>
      <c r="I172" s="337">
        <v>129314.27559022707</v>
      </c>
      <c r="J172" s="337">
        <v>7469.4033823992058</v>
      </c>
      <c r="K172" s="337">
        <v>2402.89</v>
      </c>
      <c r="L172" s="337">
        <v>121844.87220782787</v>
      </c>
      <c r="M172" s="337">
        <v>76098.300985062699</v>
      </c>
      <c r="N172" s="337">
        <v>45746.571222765167</v>
      </c>
      <c r="O172" s="339">
        <v>36922.573382399205</v>
      </c>
      <c r="P172" s="339">
        <v>3763.99</v>
      </c>
      <c r="Q172" s="339">
        <v>131233.29220782788</v>
      </c>
      <c r="R172" s="339">
        <v>78626.700985062693</v>
      </c>
      <c r="S172" s="340">
        <v>52606.591222765164</v>
      </c>
      <c r="T172" s="153"/>
      <c r="U172" s="529"/>
      <c r="Y172" s="147"/>
    </row>
    <row r="173" spans="1:25" s="142" customFormat="1" ht="18" hidden="1" customHeight="1">
      <c r="A173" s="266" t="s">
        <v>198</v>
      </c>
      <c r="B173" s="121">
        <v>134384.65064459771</v>
      </c>
      <c r="C173" s="156">
        <v>37522.17</v>
      </c>
      <c r="D173" s="157">
        <v>18722.22</v>
      </c>
      <c r="E173" s="156">
        <v>1104.23</v>
      </c>
      <c r="F173" s="156">
        <v>18799.95</v>
      </c>
      <c r="G173" s="156">
        <v>7858.32</v>
      </c>
      <c r="H173" s="156">
        <v>10941.63</v>
      </c>
      <c r="I173" s="156">
        <v>96862.48064459773</v>
      </c>
      <c r="J173" s="156">
        <v>5741.159643090813</v>
      </c>
      <c r="K173" s="156">
        <v>3723.32</v>
      </c>
      <c r="L173" s="156">
        <v>91121.32100150692</v>
      </c>
      <c r="M173" s="156">
        <v>63477.413315859689</v>
      </c>
      <c r="N173" s="156">
        <v>27643.90768564722</v>
      </c>
      <c r="O173" s="158">
        <v>24463.379643090815</v>
      </c>
      <c r="P173" s="158">
        <v>4827.55</v>
      </c>
      <c r="Q173" s="158">
        <v>109921.27100150692</v>
      </c>
      <c r="R173" s="158">
        <v>71335.733315859688</v>
      </c>
      <c r="S173" s="274">
        <v>38585.537685647221</v>
      </c>
      <c r="T173" s="153"/>
      <c r="U173" s="529"/>
      <c r="Y173" s="147"/>
    </row>
    <row r="174" spans="1:25" s="334" customFormat="1" ht="18" hidden="1" customHeight="1">
      <c r="A174" s="262" t="s">
        <v>199</v>
      </c>
      <c r="B174" s="372">
        <v>222009.90099150129</v>
      </c>
      <c r="C174" s="373">
        <v>86333.41</v>
      </c>
      <c r="D174" s="374">
        <v>48557.59</v>
      </c>
      <c r="E174" s="373">
        <v>2691.28</v>
      </c>
      <c r="F174" s="373">
        <v>37775.82</v>
      </c>
      <c r="G174" s="373">
        <v>20869.509999999998</v>
      </c>
      <c r="H174" s="373">
        <v>16906.310000000001</v>
      </c>
      <c r="I174" s="373">
        <v>135676.49099150128</v>
      </c>
      <c r="J174" s="373">
        <v>9380.3349945277114</v>
      </c>
      <c r="K174" s="373">
        <v>5183.4799999999996</v>
      </c>
      <c r="L174" s="373">
        <v>126296.15599697357</v>
      </c>
      <c r="M174" s="373">
        <v>64733.935477132967</v>
      </c>
      <c r="N174" s="373">
        <v>61562.220519840615</v>
      </c>
      <c r="O174" s="375">
        <v>57937.924994527719</v>
      </c>
      <c r="P174" s="375">
        <v>7874.76</v>
      </c>
      <c r="Q174" s="375">
        <v>164071.97599697358</v>
      </c>
      <c r="R174" s="375">
        <v>85603.445477132962</v>
      </c>
      <c r="S174" s="376">
        <v>78468.530519840613</v>
      </c>
      <c r="T174" s="341">
        <v>109.85471669665</v>
      </c>
      <c r="U174" s="530"/>
      <c r="Y174" s="335"/>
    </row>
    <row r="175" spans="1:25" s="142" customFormat="1" ht="18" hidden="1" customHeight="1" thickTop="1">
      <c r="A175" s="275" t="s">
        <v>200</v>
      </c>
      <c r="B175" s="160">
        <f>SUM(B163:B174)</f>
        <v>1648757.1454288536</v>
      </c>
      <c r="C175" s="160">
        <f t="shared" ref="C175:S175" si="8">SUM(C163:C174)</f>
        <v>474105.65311692003</v>
      </c>
      <c r="D175" s="160">
        <f t="shared" si="8"/>
        <v>272513.09569891996</v>
      </c>
      <c r="E175" s="160">
        <f t="shared" si="8"/>
        <v>16539.27</v>
      </c>
      <c r="F175" s="160">
        <f t="shared" si="8"/>
        <v>201592.55741800001</v>
      </c>
      <c r="G175" s="160">
        <f t="shared" si="8"/>
        <v>89838.36</v>
      </c>
      <c r="H175" s="160">
        <f t="shared" si="8"/>
        <v>111754.19741800001</v>
      </c>
      <c r="I175" s="160">
        <f t="shared" si="8"/>
        <v>1174651.4923119335</v>
      </c>
      <c r="J175" s="160">
        <f t="shared" si="8"/>
        <v>109445.5697807932</v>
      </c>
      <c r="K175" s="160">
        <f t="shared" si="8"/>
        <v>40446.395887407925</v>
      </c>
      <c r="L175" s="160">
        <f t="shared" si="8"/>
        <v>1065205.92253114</v>
      </c>
      <c r="M175" s="160">
        <f t="shared" si="8"/>
        <v>669633.68816707656</v>
      </c>
      <c r="N175" s="160">
        <f t="shared" si="8"/>
        <v>395572.23436406365</v>
      </c>
      <c r="O175" s="160">
        <f t="shared" si="8"/>
        <v>381958.66547971324</v>
      </c>
      <c r="P175" s="160">
        <f t="shared" si="8"/>
        <v>56985.665887407929</v>
      </c>
      <c r="Q175" s="160">
        <f t="shared" si="8"/>
        <v>1266798.4799491405</v>
      </c>
      <c r="R175" s="160">
        <f t="shared" si="8"/>
        <v>759472.04816707643</v>
      </c>
      <c r="S175" s="276">
        <f t="shared" si="8"/>
        <v>507326.43178206362</v>
      </c>
      <c r="T175" s="154">
        <v>109.85471669665</v>
      </c>
      <c r="U175" s="530">
        <f>B175/T175*100</f>
        <v>1500852.3939683805</v>
      </c>
      <c r="Y175" s="147"/>
    </row>
    <row r="176" spans="1:25" s="142" customFormat="1" ht="18" hidden="1" customHeight="1">
      <c r="A176" s="266" t="s">
        <v>201</v>
      </c>
      <c r="B176" s="145">
        <v>99647.191052631591</v>
      </c>
      <c r="C176" s="145">
        <v>30166.57</v>
      </c>
      <c r="D176" s="145">
        <v>18421.47</v>
      </c>
      <c r="E176" s="145">
        <v>3404.03</v>
      </c>
      <c r="F176" s="145">
        <v>11745.1</v>
      </c>
      <c r="G176" s="145">
        <v>5609.72</v>
      </c>
      <c r="H176" s="145">
        <v>6135.38</v>
      </c>
      <c r="I176" s="145">
        <v>69480.621052631584</v>
      </c>
      <c r="J176" s="145">
        <v>5560.2215789473685</v>
      </c>
      <c r="K176" s="145">
        <v>1869.08</v>
      </c>
      <c r="L176" s="145">
        <v>63920.399473684207</v>
      </c>
      <c r="M176" s="145">
        <v>41917.648421052632</v>
      </c>
      <c r="N176" s="145">
        <v>22002.751052631578</v>
      </c>
      <c r="O176" s="145">
        <v>23981.691578947371</v>
      </c>
      <c r="P176" s="145">
        <v>5273.11</v>
      </c>
      <c r="Q176" s="145">
        <v>75665.499473684205</v>
      </c>
      <c r="R176" s="145">
        <v>47527.368421052626</v>
      </c>
      <c r="S176" s="269">
        <v>28138.131052631579</v>
      </c>
      <c r="T176" s="153"/>
      <c r="U176" s="529"/>
      <c r="Y176" s="147"/>
    </row>
    <row r="177" spans="1:25" s="334" customFormat="1" ht="18" hidden="1" customHeight="1">
      <c r="A177" s="262" t="s">
        <v>202</v>
      </c>
      <c r="B177" s="330">
        <v>136392.20697052075</v>
      </c>
      <c r="C177" s="330">
        <v>39068.629999999997</v>
      </c>
      <c r="D177" s="330">
        <v>15501.02</v>
      </c>
      <c r="E177" s="330">
        <v>426.22</v>
      </c>
      <c r="F177" s="330">
        <v>23567.61</v>
      </c>
      <c r="G177" s="330">
        <v>12570.18</v>
      </c>
      <c r="H177" s="330">
        <v>10997.43</v>
      </c>
      <c r="I177" s="330">
        <v>97323.576970520779</v>
      </c>
      <c r="J177" s="330">
        <v>38640.049328656787</v>
      </c>
      <c r="K177" s="330">
        <v>3538.82</v>
      </c>
      <c r="L177" s="330">
        <v>58683.527641863991</v>
      </c>
      <c r="M177" s="330">
        <v>36122.482023492666</v>
      </c>
      <c r="N177" s="330">
        <v>22561.045618371318</v>
      </c>
      <c r="O177" s="330">
        <v>54141.069328656784</v>
      </c>
      <c r="P177" s="330">
        <v>3965.04</v>
      </c>
      <c r="Q177" s="330">
        <v>82251.137641863985</v>
      </c>
      <c r="R177" s="330">
        <v>48692.662023492667</v>
      </c>
      <c r="S177" s="331">
        <v>33558.475618371318</v>
      </c>
      <c r="T177" s="341"/>
      <c r="U177" s="530"/>
      <c r="Y177" s="335"/>
    </row>
    <row r="178" spans="1:25" s="142" customFormat="1" ht="18" hidden="1" customHeight="1">
      <c r="A178" s="393">
        <v>2017.3</v>
      </c>
      <c r="B178" s="394">
        <v>104599</v>
      </c>
      <c r="C178" s="394">
        <v>30221</v>
      </c>
      <c r="D178" s="394">
        <v>20586</v>
      </c>
      <c r="E178" s="394">
        <v>575</v>
      </c>
      <c r="F178" s="394">
        <v>9635</v>
      </c>
      <c r="G178" s="394">
        <v>3521</v>
      </c>
      <c r="H178" s="394">
        <v>6115</v>
      </c>
      <c r="I178" s="394">
        <v>74377</v>
      </c>
      <c r="J178" s="394">
        <v>12865</v>
      </c>
      <c r="K178" s="394">
        <v>2627</v>
      </c>
      <c r="L178" s="394">
        <v>61512</v>
      </c>
      <c r="M178" s="394">
        <v>34562</v>
      </c>
      <c r="N178" s="394">
        <v>26950</v>
      </c>
      <c r="O178" s="394">
        <v>33451</v>
      </c>
      <c r="P178" s="394">
        <v>3202</v>
      </c>
      <c r="Q178" s="394">
        <v>71148</v>
      </c>
      <c r="R178" s="394">
        <v>38083</v>
      </c>
      <c r="S178" s="395">
        <v>33065</v>
      </c>
      <c r="T178" s="153">
        <v>32261.136029994068</v>
      </c>
      <c r="U178" s="529"/>
      <c r="Y178" s="147"/>
    </row>
    <row r="179" spans="1:25" s="137" customFormat="1" ht="18" hidden="1" customHeight="1">
      <c r="A179" s="410" t="s">
        <v>272</v>
      </c>
      <c r="B179" s="411">
        <f>SUM(B176:B178)</f>
        <v>340638.39802315237</v>
      </c>
      <c r="C179" s="411">
        <f t="shared" ref="C179:S179" si="9">SUM(C176:C178)</f>
        <v>99456.2</v>
      </c>
      <c r="D179" s="411">
        <f t="shared" si="9"/>
        <v>54508.490000000005</v>
      </c>
      <c r="E179" s="411">
        <f t="shared" si="9"/>
        <v>4405.25</v>
      </c>
      <c r="F179" s="411">
        <f t="shared" si="9"/>
        <v>44947.71</v>
      </c>
      <c r="G179" s="411">
        <f t="shared" si="9"/>
        <v>21700.9</v>
      </c>
      <c r="H179" s="411">
        <f t="shared" si="9"/>
        <v>23247.81</v>
      </c>
      <c r="I179" s="411">
        <f t="shared" si="9"/>
        <v>241181.19802315236</v>
      </c>
      <c r="J179" s="411">
        <f t="shared" si="9"/>
        <v>57065.270907604157</v>
      </c>
      <c r="K179" s="411">
        <f t="shared" si="9"/>
        <v>8034.9</v>
      </c>
      <c r="L179" s="411">
        <f t="shared" si="9"/>
        <v>184115.9271155482</v>
      </c>
      <c r="M179" s="411">
        <f t="shared" si="9"/>
        <v>112602.1304445453</v>
      </c>
      <c r="N179" s="411">
        <f t="shared" si="9"/>
        <v>71513.7966710029</v>
      </c>
      <c r="O179" s="411">
        <f t="shared" si="9"/>
        <v>111573.76090760416</v>
      </c>
      <c r="P179" s="411">
        <f t="shared" si="9"/>
        <v>12440.15</v>
      </c>
      <c r="Q179" s="411">
        <f t="shared" si="9"/>
        <v>229064.63711554819</v>
      </c>
      <c r="R179" s="411">
        <f t="shared" si="9"/>
        <v>134303.03044454529</v>
      </c>
      <c r="S179" s="495">
        <f t="shared" si="9"/>
        <v>94761.606671002897</v>
      </c>
      <c r="T179" s="136"/>
      <c r="U179" s="531"/>
      <c r="Y179" s="138"/>
    </row>
    <row r="180" spans="1:25" s="142" customFormat="1" ht="18" hidden="1" customHeight="1">
      <c r="A180" s="266">
        <v>2017.4</v>
      </c>
      <c r="B180" s="145">
        <v>158022</v>
      </c>
      <c r="C180" s="145">
        <v>31810</v>
      </c>
      <c r="D180" s="145">
        <v>23551</v>
      </c>
      <c r="E180" s="145">
        <v>243</v>
      </c>
      <c r="F180" s="145">
        <v>8259</v>
      </c>
      <c r="G180" s="145">
        <v>1201</v>
      </c>
      <c r="H180" s="145">
        <v>7058</v>
      </c>
      <c r="I180" s="145">
        <v>126212</v>
      </c>
      <c r="J180" s="145">
        <v>16683</v>
      </c>
      <c r="K180" s="145">
        <v>8385</v>
      </c>
      <c r="L180" s="145">
        <v>109529</v>
      </c>
      <c r="M180" s="145">
        <v>52806</v>
      </c>
      <c r="N180" s="145">
        <v>56722</v>
      </c>
      <c r="O180" s="145">
        <v>40234.078930835494</v>
      </c>
      <c r="P180" s="145">
        <v>8628.33</v>
      </c>
      <c r="Q180" s="145">
        <v>117787.63444291307</v>
      </c>
      <c r="R180" s="145">
        <v>54007.814848323018</v>
      </c>
      <c r="S180" s="269">
        <v>63779.819594590052</v>
      </c>
      <c r="T180" s="153"/>
      <c r="U180" s="529"/>
      <c r="Y180" s="147"/>
    </row>
    <row r="181" spans="1:25" s="334" customFormat="1" ht="18" hidden="1" customHeight="1">
      <c r="A181" s="262">
        <v>2017.5</v>
      </c>
      <c r="B181" s="330">
        <v>138305</v>
      </c>
      <c r="C181" s="330">
        <v>34179</v>
      </c>
      <c r="D181" s="330">
        <v>22469</v>
      </c>
      <c r="E181" s="330">
        <v>484</v>
      </c>
      <c r="F181" s="330">
        <v>11709</v>
      </c>
      <c r="G181" s="330">
        <v>1880</v>
      </c>
      <c r="H181" s="330">
        <v>9829</v>
      </c>
      <c r="I181" s="330">
        <v>104127</v>
      </c>
      <c r="J181" s="330">
        <v>17384</v>
      </c>
      <c r="K181" s="330">
        <v>8117</v>
      </c>
      <c r="L181" s="330">
        <v>86743</v>
      </c>
      <c r="M181" s="330">
        <v>59645</v>
      </c>
      <c r="N181" s="330">
        <v>27098</v>
      </c>
      <c r="O181" s="330">
        <v>39854</v>
      </c>
      <c r="P181" s="330">
        <v>8601</v>
      </c>
      <c r="Q181" s="330">
        <v>98452</v>
      </c>
      <c r="R181" s="330">
        <v>61525</v>
      </c>
      <c r="S181" s="331">
        <v>36927</v>
      </c>
      <c r="T181" s="341"/>
      <c r="U181" s="530"/>
      <c r="Y181" s="335"/>
    </row>
    <row r="182" spans="1:25" s="413" customFormat="1" ht="19.5" hidden="1" customHeight="1">
      <c r="A182" s="262">
        <v>2017.6</v>
      </c>
      <c r="B182" s="372">
        <v>144907</v>
      </c>
      <c r="C182" s="372">
        <v>53924</v>
      </c>
      <c r="D182" s="372">
        <v>36613</v>
      </c>
      <c r="E182" s="372">
        <v>765</v>
      </c>
      <c r="F182" s="372">
        <v>17311</v>
      </c>
      <c r="G182" s="372">
        <v>6740</v>
      </c>
      <c r="H182" s="372">
        <v>10571</v>
      </c>
      <c r="I182" s="372">
        <v>90984</v>
      </c>
      <c r="J182" s="372">
        <v>3814</v>
      </c>
      <c r="K182" s="372">
        <v>1935</v>
      </c>
      <c r="L182" s="372">
        <v>87170</v>
      </c>
      <c r="M182" s="372">
        <v>54651</v>
      </c>
      <c r="N182" s="372">
        <v>32520</v>
      </c>
      <c r="O182" s="372">
        <v>40426</v>
      </c>
      <c r="P182" s="372">
        <v>2700</v>
      </c>
      <c r="Q182" s="372">
        <v>104481</v>
      </c>
      <c r="R182" s="372">
        <v>61390</v>
      </c>
      <c r="S182" s="412">
        <v>43091</v>
      </c>
      <c r="T182" s="341"/>
      <c r="U182" s="530"/>
      <c r="Y182" s="414"/>
    </row>
    <row r="183" spans="1:25" s="415" customFormat="1" ht="19.5" hidden="1" customHeight="1">
      <c r="A183" s="410" t="s">
        <v>273</v>
      </c>
      <c r="B183" s="411">
        <f>SUM(B180:B182)</f>
        <v>441234</v>
      </c>
      <c r="C183" s="411">
        <f t="shared" ref="C183:S183" si="10">SUM(C180:C182)</f>
        <v>119913</v>
      </c>
      <c r="D183" s="411">
        <f t="shared" si="10"/>
        <v>82633</v>
      </c>
      <c r="E183" s="411">
        <f t="shared" si="10"/>
        <v>1492</v>
      </c>
      <c r="F183" s="411">
        <f t="shared" si="10"/>
        <v>37279</v>
      </c>
      <c r="G183" s="411">
        <f t="shared" si="10"/>
        <v>9821</v>
      </c>
      <c r="H183" s="411">
        <f t="shared" si="10"/>
        <v>27458</v>
      </c>
      <c r="I183" s="411">
        <f t="shared" si="10"/>
        <v>321323</v>
      </c>
      <c r="J183" s="411">
        <f t="shared" si="10"/>
        <v>37881</v>
      </c>
      <c r="K183" s="411">
        <f t="shared" si="10"/>
        <v>18437</v>
      </c>
      <c r="L183" s="411">
        <f t="shared" si="10"/>
        <v>283442</v>
      </c>
      <c r="M183" s="411">
        <f t="shared" si="10"/>
        <v>167102</v>
      </c>
      <c r="N183" s="411">
        <f t="shared" si="10"/>
        <v>116340</v>
      </c>
      <c r="O183" s="411">
        <f t="shared" si="10"/>
        <v>120514.0789308355</v>
      </c>
      <c r="P183" s="411">
        <f t="shared" si="10"/>
        <v>19929.330000000002</v>
      </c>
      <c r="Q183" s="411">
        <f t="shared" si="10"/>
        <v>320720.63444291305</v>
      </c>
      <c r="R183" s="411">
        <f t="shared" si="10"/>
        <v>176922.814848323</v>
      </c>
      <c r="S183" s="495">
        <f t="shared" si="10"/>
        <v>143797.81959459005</v>
      </c>
      <c r="T183" s="136"/>
      <c r="U183" s="531"/>
      <c r="Y183" s="416"/>
    </row>
    <row r="184" spans="1:25" s="142" customFormat="1" ht="18" hidden="1" customHeight="1">
      <c r="A184" s="266">
        <v>2017.7</v>
      </c>
      <c r="B184" s="145">
        <v>97985</v>
      </c>
      <c r="C184" s="145">
        <v>26446</v>
      </c>
      <c r="D184" s="145">
        <v>16471</v>
      </c>
      <c r="E184" s="145">
        <v>725</v>
      </c>
      <c r="F184" s="145">
        <v>9975</v>
      </c>
      <c r="G184" s="145">
        <v>1931</v>
      </c>
      <c r="H184" s="145">
        <v>8044</v>
      </c>
      <c r="I184" s="145">
        <v>71539</v>
      </c>
      <c r="J184" s="145">
        <v>3497</v>
      </c>
      <c r="K184" s="145">
        <v>1718</v>
      </c>
      <c r="L184" s="145">
        <v>68042</v>
      </c>
      <c r="M184" s="145">
        <v>43831</v>
      </c>
      <c r="N184" s="145">
        <v>24211</v>
      </c>
      <c r="O184" s="145">
        <v>19968</v>
      </c>
      <c r="P184" s="145">
        <v>2443</v>
      </c>
      <c r="Q184" s="145">
        <v>78017</v>
      </c>
      <c r="R184" s="145">
        <v>45762</v>
      </c>
      <c r="S184" s="269">
        <v>32255</v>
      </c>
      <c r="T184" s="153"/>
      <c r="U184" s="529"/>
      <c r="Y184" s="147"/>
    </row>
    <row r="185" spans="1:25" s="144" customFormat="1" ht="18" hidden="1" customHeight="1">
      <c r="A185" s="266">
        <v>2017.8</v>
      </c>
      <c r="B185" s="145">
        <v>144577</v>
      </c>
      <c r="C185" s="145">
        <v>40024</v>
      </c>
      <c r="D185" s="145">
        <v>25864</v>
      </c>
      <c r="E185" s="145">
        <v>1548</v>
      </c>
      <c r="F185" s="145">
        <v>14161</v>
      </c>
      <c r="G185" s="145">
        <v>8497</v>
      </c>
      <c r="H185" s="145">
        <v>5664</v>
      </c>
      <c r="I185" s="145">
        <v>104553</v>
      </c>
      <c r="J185" s="145">
        <v>9082</v>
      </c>
      <c r="K185" s="145">
        <v>7393</v>
      </c>
      <c r="L185" s="145">
        <v>95470</v>
      </c>
      <c r="M185" s="145">
        <v>64265</v>
      </c>
      <c r="N185" s="145">
        <v>31206</v>
      </c>
      <c r="O185" s="145">
        <v>34945.71395390822</v>
      </c>
      <c r="P185" s="145">
        <v>8941.2998115830596</v>
      </c>
      <c r="Q185" s="145">
        <v>109631.24924668217</v>
      </c>
      <c r="R185" s="145">
        <v>72761.670902756072</v>
      </c>
      <c r="S185" s="269">
        <v>36869.578343926107</v>
      </c>
      <c r="T185" s="159"/>
      <c r="U185" s="533"/>
      <c r="Y185" s="155"/>
    </row>
    <row r="186" spans="1:25" s="142" customFormat="1" ht="18" hidden="1" customHeight="1">
      <c r="A186" s="262">
        <v>2017.9</v>
      </c>
      <c r="B186" s="330">
        <v>130687</v>
      </c>
      <c r="C186" s="330">
        <v>30143</v>
      </c>
      <c r="D186" s="330">
        <v>16971</v>
      </c>
      <c r="E186" s="330">
        <v>1020</v>
      </c>
      <c r="F186" s="330">
        <v>13171</v>
      </c>
      <c r="G186" s="330">
        <v>6592</v>
      </c>
      <c r="H186" s="330">
        <v>6579</v>
      </c>
      <c r="I186" s="330">
        <v>100544</v>
      </c>
      <c r="J186" s="330">
        <v>5886</v>
      </c>
      <c r="K186" s="330">
        <v>2411</v>
      </c>
      <c r="L186" s="330">
        <v>94658</v>
      </c>
      <c r="M186" s="330">
        <v>57267</v>
      </c>
      <c r="N186" s="330">
        <v>37390</v>
      </c>
      <c r="O186" s="330">
        <v>22857</v>
      </c>
      <c r="P186" s="330">
        <v>3430</v>
      </c>
      <c r="Q186" s="330">
        <v>107829</v>
      </c>
      <c r="R186" s="330">
        <v>63859</v>
      </c>
      <c r="S186" s="331">
        <v>43970</v>
      </c>
      <c r="T186" s="153"/>
      <c r="U186" s="529"/>
      <c r="Y186" s="147"/>
    </row>
    <row r="187" spans="1:25" s="137" customFormat="1" ht="18" hidden="1" customHeight="1">
      <c r="A187" s="410" t="s">
        <v>285</v>
      </c>
      <c r="B187" s="371">
        <f>SUM(B184:B186)</f>
        <v>373249</v>
      </c>
      <c r="C187" s="371">
        <f t="shared" ref="C187:S187" si="11">SUM(C184:C186)</f>
        <v>96613</v>
      </c>
      <c r="D187" s="371">
        <f t="shared" si="11"/>
        <v>59306</v>
      </c>
      <c r="E187" s="371">
        <f t="shared" si="11"/>
        <v>3293</v>
      </c>
      <c r="F187" s="371">
        <f t="shared" si="11"/>
        <v>37307</v>
      </c>
      <c r="G187" s="371">
        <f t="shared" si="11"/>
        <v>17020</v>
      </c>
      <c r="H187" s="371">
        <f t="shared" si="11"/>
        <v>20287</v>
      </c>
      <c r="I187" s="371">
        <f t="shared" si="11"/>
        <v>276636</v>
      </c>
      <c r="J187" s="371">
        <f t="shared" si="11"/>
        <v>18465</v>
      </c>
      <c r="K187" s="371">
        <f t="shared" si="11"/>
        <v>11522</v>
      </c>
      <c r="L187" s="371">
        <f t="shared" si="11"/>
        <v>258170</v>
      </c>
      <c r="M187" s="371">
        <f t="shared" si="11"/>
        <v>165363</v>
      </c>
      <c r="N187" s="371">
        <f t="shared" si="11"/>
        <v>92807</v>
      </c>
      <c r="O187" s="371">
        <f t="shared" si="11"/>
        <v>77770.713953908213</v>
      </c>
      <c r="P187" s="371">
        <f t="shared" si="11"/>
        <v>14814.29981158306</v>
      </c>
      <c r="Q187" s="371">
        <f t="shared" si="11"/>
        <v>295477.24924668216</v>
      </c>
      <c r="R187" s="371">
        <f t="shared" si="11"/>
        <v>182382.67090275607</v>
      </c>
      <c r="S187" s="444">
        <f t="shared" si="11"/>
        <v>113094.57834392611</v>
      </c>
      <c r="T187" s="136"/>
      <c r="U187" s="531"/>
      <c r="Y187" s="138"/>
    </row>
    <row r="188" spans="1:25" s="142" customFormat="1" ht="18" hidden="1" customHeight="1">
      <c r="A188" s="355" t="s">
        <v>203</v>
      </c>
      <c r="B188" s="330">
        <v>93467</v>
      </c>
      <c r="C188" s="330">
        <v>17077</v>
      </c>
      <c r="D188" s="330">
        <v>8826</v>
      </c>
      <c r="E188" s="330">
        <v>781</v>
      </c>
      <c r="F188" s="330">
        <v>8251</v>
      </c>
      <c r="G188" s="330">
        <v>1738</v>
      </c>
      <c r="H188" s="330">
        <v>6513</v>
      </c>
      <c r="I188" s="330">
        <v>76390</v>
      </c>
      <c r="J188" s="330">
        <v>11618</v>
      </c>
      <c r="K188" s="330">
        <v>6724</v>
      </c>
      <c r="L188" s="330">
        <v>64772</v>
      </c>
      <c r="M188" s="330">
        <v>26561</v>
      </c>
      <c r="N188" s="330">
        <v>38211</v>
      </c>
      <c r="O188" s="330">
        <v>20444</v>
      </c>
      <c r="P188" s="330">
        <v>7505</v>
      </c>
      <c r="Q188" s="330">
        <v>73023</v>
      </c>
      <c r="R188" s="330">
        <v>28298</v>
      </c>
      <c r="S188" s="331">
        <v>44724</v>
      </c>
      <c r="T188" s="153"/>
      <c r="U188" s="529"/>
      <c r="Y188" s="147"/>
    </row>
    <row r="189" spans="1:25" s="369" customFormat="1" ht="18" hidden="1" customHeight="1">
      <c r="A189" s="365" t="s">
        <v>204</v>
      </c>
      <c r="B189" s="366">
        <v>131559</v>
      </c>
      <c r="C189" s="366">
        <v>35993</v>
      </c>
      <c r="D189" s="366">
        <v>22922</v>
      </c>
      <c r="E189" s="366">
        <v>358</v>
      </c>
      <c r="F189" s="366">
        <v>13071</v>
      </c>
      <c r="G189" s="366">
        <v>2270</v>
      </c>
      <c r="H189" s="366">
        <v>10801</v>
      </c>
      <c r="I189" s="366">
        <v>95566</v>
      </c>
      <c r="J189" s="366">
        <v>9197</v>
      </c>
      <c r="K189" s="366">
        <v>5015</v>
      </c>
      <c r="L189" s="366">
        <v>86369</v>
      </c>
      <c r="M189" s="366">
        <v>52669</v>
      </c>
      <c r="N189" s="366">
        <v>33699</v>
      </c>
      <c r="O189" s="366">
        <v>32119</v>
      </c>
      <c r="P189" s="366">
        <v>5374</v>
      </c>
      <c r="Q189" s="366">
        <v>99440</v>
      </c>
      <c r="R189" s="366">
        <v>54939</v>
      </c>
      <c r="S189" s="367">
        <v>44501</v>
      </c>
      <c r="T189" s="368"/>
      <c r="U189" s="583"/>
      <c r="Y189" s="370"/>
    </row>
    <row r="190" spans="1:25" s="369" customFormat="1" ht="18" hidden="1" customHeight="1">
      <c r="A190" s="355" t="s">
        <v>205</v>
      </c>
      <c r="B190" s="330">
        <v>225135</v>
      </c>
      <c r="C190" s="330">
        <v>102985</v>
      </c>
      <c r="D190" s="330">
        <v>47100</v>
      </c>
      <c r="E190" s="330">
        <v>946</v>
      </c>
      <c r="F190" s="330">
        <v>55885</v>
      </c>
      <c r="G190" s="330">
        <v>34500</v>
      </c>
      <c r="H190" s="330">
        <v>21385</v>
      </c>
      <c r="I190" s="330">
        <v>122150</v>
      </c>
      <c r="J190" s="330">
        <v>11596</v>
      </c>
      <c r="K190" s="330">
        <v>8066</v>
      </c>
      <c r="L190" s="330">
        <v>110554</v>
      </c>
      <c r="M190" s="330">
        <v>73397</v>
      </c>
      <c r="N190" s="330">
        <v>37156</v>
      </c>
      <c r="O190" s="330">
        <v>58696</v>
      </c>
      <c r="P190" s="330">
        <v>9012</v>
      </c>
      <c r="Q190" s="330">
        <v>166439</v>
      </c>
      <c r="R190" s="330">
        <v>107897</v>
      </c>
      <c r="S190" s="331">
        <v>58541</v>
      </c>
      <c r="T190" s="368"/>
      <c r="U190" s="583"/>
      <c r="Y190" s="370"/>
    </row>
    <row r="191" spans="1:25" s="369" customFormat="1" ht="18" hidden="1" customHeight="1">
      <c r="A191" s="410" t="s">
        <v>293</v>
      </c>
      <c r="B191" s="371">
        <f>SUM(B188:B190)</f>
        <v>450161</v>
      </c>
      <c r="C191" s="371">
        <f t="shared" ref="C191:S191" si="12">SUM(C188:C190)</f>
        <v>156055</v>
      </c>
      <c r="D191" s="371">
        <f t="shared" si="12"/>
        <v>78848</v>
      </c>
      <c r="E191" s="371">
        <f t="shared" si="12"/>
        <v>2085</v>
      </c>
      <c r="F191" s="371">
        <f t="shared" si="12"/>
        <v>77207</v>
      </c>
      <c r="G191" s="371">
        <f t="shared" si="12"/>
        <v>38508</v>
      </c>
      <c r="H191" s="371">
        <f t="shared" si="12"/>
        <v>38699</v>
      </c>
      <c r="I191" s="371">
        <f t="shared" si="12"/>
        <v>294106</v>
      </c>
      <c r="J191" s="371">
        <f t="shared" si="12"/>
        <v>32411</v>
      </c>
      <c r="K191" s="371">
        <f t="shared" si="12"/>
        <v>19805</v>
      </c>
      <c r="L191" s="371">
        <f t="shared" si="12"/>
        <v>261695</v>
      </c>
      <c r="M191" s="371">
        <f t="shared" si="12"/>
        <v>152627</v>
      </c>
      <c r="N191" s="371">
        <f t="shared" si="12"/>
        <v>109066</v>
      </c>
      <c r="O191" s="371">
        <f t="shared" si="12"/>
        <v>111259</v>
      </c>
      <c r="P191" s="371">
        <f t="shared" si="12"/>
        <v>21891</v>
      </c>
      <c r="Q191" s="371">
        <f t="shared" si="12"/>
        <v>338902</v>
      </c>
      <c r="R191" s="371">
        <f t="shared" si="12"/>
        <v>191134</v>
      </c>
      <c r="S191" s="444">
        <f t="shared" si="12"/>
        <v>147766</v>
      </c>
      <c r="T191" s="368"/>
      <c r="U191" s="583"/>
      <c r="Y191" s="370"/>
    </row>
    <row r="192" spans="1:25" s="142" customFormat="1" ht="18" hidden="1" customHeight="1">
      <c r="A192" s="275" t="s">
        <v>206</v>
      </c>
      <c r="B192" s="160">
        <f t="shared" ref="B192:S192" si="13">SUM(B176:B190)</f>
        <v>2760403.7960463045</v>
      </c>
      <c r="C192" s="160">
        <f t="shared" si="13"/>
        <v>788019.4</v>
      </c>
      <c r="D192" s="160">
        <f t="shared" si="13"/>
        <v>471742.98</v>
      </c>
      <c r="E192" s="160">
        <f t="shared" si="13"/>
        <v>20465.5</v>
      </c>
      <c r="F192" s="160">
        <f t="shared" si="13"/>
        <v>316274.42</v>
      </c>
      <c r="G192" s="160">
        <f t="shared" si="13"/>
        <v>135591.79999999999</v>
      </c>
      <c r="H192" s="160">
        <f t="shared" si="13"/>
        <v>180684.62</v>
      </c>
      <c r="I192" s="160">
        <f t="shared" si="13"/>
        <v>1972386.3960463046</v>
      </c>
      <c r="J192" s="160">
        <f t="shared" si="13"/>
        <v>259233.54181520833</v>
      </c>
      <c r="K192" s="160">
        <f t="shared" si="13"/>
        <v>95792.8</v>
      </c>
      <c r="L192" s="160">
        <f t="shared" si="13"/>
        <v>1713150.8542310963</v>
      </c>
      <c r="M192" s="160">
        <f t="shared" si="13"/>
        <v>1042761.2608890906</v>
      </c>
      <c r="N192" s="160">
        <f t="shared" si="13"/>
        <v>670387.59334200574</v>
      </c>
      <c r="O192" s="160">
        <f t="shared" si="13"/>
        <v>730976.10758469568</v>
      </c>
      <c r="P192" s="160">
        <f t="shared" si="13"/>
        <v>116258.5596231661</v>
      </c>
      <c r="Q192" s="160">
        <f t="shared" si="13"/>
        <v>2029427.041610287</v>
      </c>
      <c r="R192" s="160">
        <f t="shared" si="13"/>
        <v>1178351.0323912487</v>
      </c>
      <c r="S192" s="276">
        <f t="shared" si="13"/>
        <v>851074.00921903807</v>
      </c>
      <c r="T192" s="154"/>
      <c r="U192" s="530"/>
      <c r="Y192" s="147"/>
    </row>
    <row r="193" spans="1:25" s="142" customFormat="1" ht="18" hidden="1" customHeight="1">
      <c r="A193" s="277" t="s">
        <v>207</v>
      </c>
      <c r="B193" s="145">
        <v>125445</v>
      </c>
      <c r="C193" s="145">
        <v>19455</v>
      </c>
      <c r="D193" s="145">
        <v>11863</v>
      </c>
      <c r="E193" s="145">
        <v>1400</v>
      </c>
      <c r="F193" s="145">
        <v>7592</v>
      </c>
      <c r="G193" s="145">
        <v>1850</v>
      </c>
      <c r="H193" s="145">
        <v>5741</v>
      </c>
      <c r="I193" s="145">
        <v>105990</v>
      </c>
      <c r="J193" s="145">
        <v>50155</v>
      </c>
      <c r="K193" s="145">
        <v>3991</v>
      </c>
      <c r="L193" s="145">
        <v>55835</v>
      </c>
      <c r="M193" s="145">
        <v>30761</v>
      </c>
      <c r="N193" s="145">
        <v>25074</v>
      </c>
      <c r="O193" s="145">
        <v>62018</v>
      </c>
      <c r="P193" s="145">
        <v>5391</v>
      </c>
      <c r="Q193" s="145">
        <v>63427</v>
      </c>
      <c r="R193" s="145">
        <v>32612</v>
      </c>
      <c r="S193" s="269">
        <v>30815</v>
      </c>
      <c r="T193" s="159"/>
      <c r="U193" s="529"/>
      <c r="Y193" s="147"/>
    </row>
    <row r="194" spans="1:25" s="142" customFormat="1" ht="18" hidden="1" customHeight="1">
      <c r="A194" s="277" t="s">
        <v>208</v>
      </c>
      <c r="B194" s="145">
        <v>95013</v>
      </c>
      <c r="C194" s="145">
        <v>30865</v>
      </c>
      <c r="D194" s="145">
        <v>24359</v>
      </c>
      <c r="E194" s="145">
        <v>89</v>
      </c>
      <c r="F194" s="145">
        <v>6506</v>
      </c>
      <c r="G194" s="145">
        <v>874</v>
      </c>
      <c r="H194" s="145">
        <v>5632</v>
      </c>
      <c r="I194" s="145">
        <v>64149</v>
      </c>
      <c r="J194" s="145">
        <v>9151</v>
      </c>
      <c r="K194" s="145">
        <v>4882</v>
      </c>
      <c r="L194" s="145">
        <v>54998</v>
      </c>
      <c r="M194" s="145">
        <v>23192</v>
      </c>
      <c r="N194" s="145">
        <v>31806</v>
      </c>
      <c r="O194" s="145">
        <v>33510</v>
      </c>
      <c r="P194" s="145">
        <v>4971</v>
      </c>
      <c r="Q194" s="145">
        <v>61503</v>
      </c>
      <c r="R194" s="145">
        <v>24065</v>
      </c>
      <c r="S194" s="269">
        <v>37438</v>
      </c>
      <c r="T194" s="159"/>
      <c r="U194" s="529"/>
      <c r="Y194" s="147"/>
    </row>
    <row r="195" spans="1:25" s="334" customFormat="1" ht="18" hidden="1" customHeight="1">
      <c r="A195" s="333" t="s">
        <v>209</v>
      </c>
      <c r="B195" s="330">
        <v>117597.29229790138</v>
      </c>
      <c r="C195" s="330">
        <v>23176.34</v>
      </c>
      <c r="D195" s="330">
        <v>14099.3</v>
      </c>
      <c r="E195" s="330">
        <v>146.86000000000001</v>
      </c>
      <c r="F195" s="330">
        <v>9077.0400000000009</v>
      </c>
      <c r="G195" s="330">
        <v>1582</v>
      </c>
      <c r="H195" s="330">
        <v>7495.04</v>
      </c>
      <c r="I195" s="330">
        <v>94420.952297901385</v>
      </c>
      <c r="J195" s="330">
        <v>9265.2182277916218</v>
      </c>
      <c r="K195" s="330">
        <v>4908.4399999999996</v>
      </c>
      <c r="L195" s="330">
        <v>85155.734070109756</v>
      </c>
      <c r="M195" s="330">
        <v>53682.453758850461</v>
      </c>
      <c r="N195" s="330">
        <v>31473.280311259292</v>
      </c>
      <c r="O195" s="330">
        <v>23364.518227791617</v>
      </c>
      <c r="P195" s="330">
        <v>5055.3</v>
      </c>
      <c r="Q195" s="330">
        <v>94232.774070109765</v>
      </c>
      <c r="R195" s="330">
        <v>55264.453758850461</v>
      </c>
      <c r="S195" s="331">
        <v>38968.320311259289</v>
      </c>
      <c r="T195" s="392"/>
      <c r="U195" s="530"/>
      <c r="Y195" s="335"/>
    </row>
    <row r="196" spans="1:25" s="137" customFormat="1" ht="18" hidden="1" customHeight="1">
      <c r="A196" s="410" t="s">
        <v>274</v>
      </c>
      <c r="B196" s="371">
        <f>SUM(B193:B195)</f>
        <v>338055.29229790135</v>
      </c>
      <c r="C196" s="371">
        <f t="shared" ref="C196:S196" si="14">SUM(C193:C195)</f>
        <v>73496.34</v>
      </c>
      <c r="D196" s="371">
        <f t="shared" si="14"/>
        <v>50321.3</v>
      </c>
      <c r="E196" s="371">
        <f t="shared" si="14"/>
        <v>1635.8600000000001</v>
      </c>
      <c r="F196" s="371">
        <f t="shared" si="14"/>
        <v>23175.040000000001</v>
      </c>
      <c r="G196" s="371">
        <f t="shared" si="14"/>
        <v>4306</v>
      </c>
      <c r="H196" s="371">
        <f t="shared" si="14"/>
        <v>18868.04</v>
      </c>
      <c r="I196" s="371">
        <f t="shared" si="14"/>
        <v>264559.95229790139</v>
      </c>
      <c r="J196" s="371">
        <f t="shared" si="14"/>
        <v>68571.218227791629</v>
      </c>
      <c r="K196" s="371">
        <f t="shared" si="14"/>
        <v>13781.439999999999</v>
      </c>
      <c r="L196" s="371">
        <f t="shared" si="14"/>
        <v>195988.73407010976</v>
      </c>
      <c r="M196" s="371">
        <f t="shared" si="14"/>
        <v>107635.45375885046</v>
      </c>
      <c r="N196" s="371">
        <f t="shared" si="14"/>
        <v>88353.280311259296</v>
      </c>
      <c r="O196" s="371">
        <f t="shared" si="14"/>
        <v>118892.51822779162</v>
      </c>
      <c r="P196" s="371">
        <f t="shared" si="14"/>
        <v>15417.3</v>
      </c>
      <c r="Q196" s="371">
        <f t="shared" si="14"/>
        <v>219162.77407010976</v>
      </c>
      <c r="R196" s="371">
        <f t="shared" si="14"/>
        <v>111941.45375885046</v>
      </c>
      <c r="S196" s="444">
        <f t="shared" si="14"/>
        <v>107221.32031125929</v>
      </c>
      <c r="T196" s="154"/>
      <c r="U196" s="531"/>
      <c r="Y196" s="138"/>
    </row>
    <row r="197" spans="1:25" s="142" customFormat="1" ht="18" hidden="1" customHeight="1">
      <c r="A197" s="277" t="s">
        <v>210</v>
      </c>
      <c r="B197" s="145">
        <v>108491</v>
      </c>
      <c r="C197" s="145">
        <v>26178</v>
      </c>
      <c r="D197" s="145">
        <v>15244</v>
      </c>
      <c r="E197" s="145">
        <v>269</v>
      </c>
      <c r="F197" s="145">
        <v>10934</v>
      </c>
      <c r="G197" s="145">
        <v>4435</v>
      </c>
      <c r="H197" s="145">
        <v>6500</v>
      </c>
      <c r="I197" s="145">
        <v>82313</v>
      </c>
      <c r="J197" s="145">
        <v>2132</v>
      </c>
      <c r="K197" s="145">
        <v>514</v>
      </c>
      <c r="L197" s="145">
        <v>80181</v>
      </c>
      <c r="M197" s="145">
        <v>39898</v>
      </c>
      <c r="N197" s="145">
        <v>40283</v>
      </c>
      <c r="O197" s="145">
        <v>17376</v>
      </c>
      <c r="P197" s="145">
        <v>783</v>
      </c>
      <c r="Q197" s="145">
        <v>91115</v>
      </c>
      <c r="R197" s="145">
        <v>44333</v>
      </c>
      <c r="S197" s="269">
        <v>46782</v>
      </c>
      <c r="T197" s="159"/>
      <c r="U197" s="529"/>
      <c r="Y197" s="147"/>
    </row>
    <row r="198" spans="1:25" s="334" customFormat="1" ht="18" hidden="1" customHeight="1">
      <c r="A198" s="333" t="s">
        <v>211</v>
      </c>
      <c r="B198" s="330">
        <v>142152</v>
      </c>
      <c r="C198" s="330">
        <v>37806</v>
      </c>
      <c r="D198" s="330">
        <v>24201</v>
      </c>
      <c r="E198" s="330">
        <v>881</v>
      </c>
      <c r="F198" s="330">
        <v>13605</v>
      </c>
      <c r="G198" s="330">
        <v>4765</v>
      </c>
      <c r="H198" s="330">
        <v>8839</v>
      </c>
      <c r="I198" s="330">
        <v>104346</v>
      </c>
      <c r="J198" s="330">
        <v>20983</v>
      </c>
      <c r="K198" s="330">
        <v>11052</v>
      </c>
      <c r="L198" s="330">
        <v>83362</v>
      </c>
      <c r="M198" s="330">
        <v>44948</v>
      </c>
      <c r="N198" s="330">
        <v>38415</v>
      </c>
      <c r="O198" s="330">
        <v>45185</v>
      </c>
      <c r="P198" s="330">
        <v>11932</v>
      </c>
      <c r="Q198" s="330">
        <v>96967</v>
      </c>
      <c r="R198" s="330">
        <v>49713</v>
      </c>
      <c r="S198" s="331">
        <v>47254</v>
      </c>
      <c r="T198" s="392"/>
      <c r="U198" s="530"/>
      <c r="Y198" s="335"/>
    </row>
    <row r="199" spans="1:25" s="334" customFormat="1" ht="18" hidden="1" customHeight="1">
      <c r="A199" s="333" t="s">
        <v>212</v>
      </c>
      <c r="B199" s="330">
        <f>C199+I199</f>
        <v>125520.68449638804</v>
      </c>
      <c r="C199" s="330">
        <v>34956.81</v>
      </c>
      <c r="D199" s="330">
        <v>18545.63</v>
      </c>
      <c r="E199" s="330">
        <v>840.75</v>
      </c>
      <c r="F199" s="330">
        <v>16411.18</v>
      </c>
      <c r="G199" s="330">
        <v>8850.34</v>
      </c>
      <c r="H199" s="330">
        <v>7560.84</v>
      </c>
      <c r="I199" s="330">
        <v>90563.874496388045</v>
      </c>
      <c r="J199" s="330">
        <v>13832.854750144281</v>
      </c>
      <c r="K199" s="330">
        <v>5544.88</v>
      </c>
      <c r="L199" s="330">
        <v>76731.019746243765</v>
      </c>
      <c r="M199" s="330">
        <v>40301.278693442997</v>
      </c>
      <c r="N199" s="330">
        <v>36429.741052800768</v>
      </c>
      <c r="O199" s="330">
        <f>D199+J199</f>
        <v>32378.484750144282</v>
      </c>
      <c r="P199" s="330">
        <f>E199+K199</f>
        <v>6385.63</v>
      </c>
      <c r="Q199" s="330">
        <f>F199+L199</f>
        <v>93142.199746243772</v>
      </c>
      <c r="R199" s="330">
        <f>G199+M199</f>
        <v>49151.618693443001</v>
      </c>
      <c r="S199" s="331">
        <f>H199+N199</f>
        <v>43990.581052800771</v>
      </c>
      <c r="T199" s="417">
        <f t="shared" ref="T199:U199" si="15">I199+O199</f>
        <v>122942.35924653233</v>
      </c>
      <c r="U199" s="331">
        <f t="shared" si="15"/>
        <v>20218.484750144282</v>
      </c>
      <c r="Y199" s="335"/>
    </row>
    <row r="200" spans="1:25" s="137" customFormat="1" ht="18" hidden="1" customHeight="1">
      <c r="A200" s="410" t="s">
        <v>275</v>
      </c>
      <c r="B200" s="418">
        <f>SUM(B197:B199)</f>
        <v>376163.68449638807</v>
      </c>
      <c r="C200" s="418">
        <f t="shared" ref="C200:S200" si="16">SUM(C197:C199)</f>
        <v>98940.81</v>
      </c>
      <c r="D200" s="418">
        <f t="shared" si="16"/>
        <v>57990.630000000005</v>
      </c>
      <c r="E200" s="418">
        <f t="shared" si="16"/>
        <v>1990.75</v>
      </c>
      <c r="F200" s="418">
        <f t="shared" si="16"/>
        <v>40950.18</v>
      </c>
      <c r="G200" s="418">
        <f t="shared" si="16"/>
        <v>18050.34</v>
      </c>
      <c r="H200" s="418">
        <f t="shared" si="16"/>
        <v>22899.84</v>
      </c>
      <c r="I200" s="418">
        <f t="shared" si="16"/>
        <v>277222.87449638802</v>
      </c>
      <c r="J200" s="418">
        <f t="shared" si="16"/>
        <v>36947.854750144281</v>
      </c>
      <c r="K200" s="418">
        <f t="shared" si="16"/>
        <v>17110.88</v>
      </c>
      <c r="L200" s="418">
        <f t="shared" si="16"/>
        <v>240274.01974624378</v>
      </c>
      <c r="M200" s="418">
        <f t="shared" si="16"/>
        <v>125147.27869344299</v>
      </c>
      <c r="N200" s="418">
        <f t="shared" si="16"/>
        <v>115127.74105280076</v>
      </c>
      <c r="O200" s="418">
        <f t="shared" si="16"/>
        <v>94939.484750144285</v>
      </c>
      <c r="P200" s="418">
        <f t="shared" si="16"/>
        <v>19100.63</v>
      </c>
      <c r="Q200" s="418">
        <f t="shared" si="16"/>
        <v>281224.19974624377</v>
      </c>
      <c r="R200" s="418">
        <f t="shared" si="16"/>
        <v>143197.61869344302</v>
      </c>
      <c r="S200" s="496">
        <f t="shared" si="16"/>
        <v>138026.58105280076</v>
      </c>
      <c r="T200" s="402"/>
      <c r="U200" s="444"/>
      <c r="Y200" s="138"/>
    </row>
    <row r="201" spans="1:25" s="137" customFormat="1" ht="18" hidden="1" customHeight="1">
      <c r="A201" s="404" t="s">
        <v>213</v>
      </c>
      <c r="B201" s="146">
        <f>C201+I201</f>
        <v>125385.9240058673</v>
      </c>
      <c r="C201" s="146">
        <v>27410.32</v>
      </c>
      <c r="D201" s="405">
        <v>15258.62</v>
      </c>
      <c r="E201" s="405">
        <v>110.38</v>
      </c>
      <c r="F201" s="146">
        <v>12151.7</v>
      </c>
      <c r="G201" s="405">
        <v>4358.1000000000004</v>
      </c>
      <c r="H201" s="405">
        <v>7793.6</v>
      </c>
      <c r="I201" s="146">
        <v>97975.604005867295</v>
      </c>
      <c r="J201" s="405">
        <v>33823.235223295844</v>
      </c>
      <c r="K201" s="405">
        <v>1482.41</v>
      </c>
      <c r="L201" s="405">
        <v>64152.368782571451</v>
      </c>
      <c r="M201" s="405">
        <v>29999.658918388057</v>
      </c>
      <c r="N201" s="405">
        <v>34152.709864183395</v>
      </c>
      <c r="O201" s="405">
        <v>49081.855223295846</v>
      </c>
      <c r="P201" s="405">
        <v>1592.79</v>
      </c>
      <c r="Q201" s="405">
        <v>76304.068782571456</v>
      </c>
      <c r="R201" s="405">
        <v>34357.758918388055</v>
      </c>
      <c r="S201" s="406">
        <v>41946.309864183393</v>
      </c>
      <c r="T201" s="332"/>
      <c r="U201" s="269"/>
      <c r="Y201" s="138"/>
    </row>
    <row r="202" spans="1:25" s="137" customFormat="1" ht="18" hidden="1" customHeight="1">
      <c r="A202" s="277" t="s">
        <v>214</v>
      </c>
      <c r="B202" s="145">
        <f>C202+I202</f>
        <v>105677.64262005127</v>
      </c>
      <c r="C202" s="145">
        <v>28666.22</v>
      </c>
      <c r="D202" s="358">
        <v>14862.85</v>
      </c>
      <c r="E202" s="358">
        <v>254.03</v>
      </c>
      <c r="F202" s="358">
        <v>13803.37</v>
      </c>
      <c r="G202" s="358">
        <v>8415.4699999999993</v>
      </c>
      <c r="H202" s="358">
        <v>5387.9</v>
      </c>
      <c r="I202" s="358">
        <v>77011.422620051264</v>
      </c>
      <c r="J202" s="358">
        <v>17137.330317770487</v>
      </c>
      <c r="K202" s="358">
        <v>2855.88</v>
      </c>
      <c r="L202" s="358">
        <v>59874.092302280776</v>
      </c>
      <c r="M202" s="358">
        <v>37227.064577347388</v>
      </c>
      <c r="N202" s="358">
        <v>22647.027724933392</v>
      </c>
      <c r="O202" s="358">
        <v>32000.18031777049</v>
      </c>
      <c r="P202" s="358">
        <v>3109.91</v>
      </c>
      <c r="Q202" s="358">
        <v>73677.462302280779</v>
      </c>
      <c r="R202" s="358">
        <v>45642.534577347382</v>
      </c>
      <c r="S202" s="359">
        <v>28034.92772493339</v>
      </c>
      <c r="T202" s="332"/>
      <c r="U202" s="269"/>
      <c r="Y202" s="138"/>
    </row>
    <row r="203" spans="1:25" s="137" customFormat="1" ht="18" hidden="1" customHeight="1">
      <c r="A203" s="419" t="s">
        <v>215</v>
      </c>
      <c r="B203" s="420">
        <v>127234</v>
      </c>
      <c r="C203" s="420">
        <v>32259</v>
      </c>
      <c r="D203" s="421">
        <v>21097</v>
      </c>
      <c r="E203" s="421">
        <v>205</v>
      </c>
      <c r="F203" s="421">
        <v>11162</v>
      </c>
      <c r="G203" s="421">
        <v>6121</v>
      </c>
      <c r="H203" s="421">
        <v>5041</v>
      </c>
      <c r="I203" s="421">
        <v>94975</v>
      </c>
      <c r="J203" s="421">
        <v>20503</v>
      </c>
      <c r="K203" s="421">
        <v>17178</v>
      </c>
      <c r="L203" s="421">
        <v>74472</v>
      </c>
      <c r="M203" s="421">
        <v>44015</v>
      </c>
      <c r="N203" s="421">
        <v>30458</v>
      </c>
      <c r="O203" s="421">
        <v>41600</v>
      </c>
      <c r="P203" s="421">
        <v>17383</v>
      </c>
      <c r="Q203" s="421">
        <v>85635</v>
      </c>
      <c r="R203" s="421">
        <v>50136</v>
      </c>
      <c r="S203" s="422">
        <v>35499</v>
      </c>
      <c r="T203" s="332"/>
      <c r="U203" s="269"/>
      <c r="Y203" s="138"/>
    </row>
    <row r="204" spans="1:25" s="389" customFormat="1" ht="18" hidden="1" customHeight="1">
      <c r="A204" s="437" t="s">
        <v>284</v>
      </c>
      <c r="B204" s="438">
        <f>SUM(B201:B203)</f>
        <v>358297.56662591855</v>
      </c>
      <c r="C204" s="438">
        <f t="shared" ref="C204:U204" si="17">SUM(C201:C203)</f>
        <v>88335.540000000008</v>
      </c>
      <c r="D204" s="438">
        <f t="shared" si="17"/>
        <v>51218.47</v>
      </c>
      <c r="E204" s="438">
        <f t="shared" si="17"/>
        <v>569.41</v>
      </c>
      <c r="F204" s="438">
        <f t="shared" si="17"/>
        <v>37117.07</v>
      </c>
      <c r="G204" s="438">
        <f t="shared" si="17"/>
        <v>18894.57</v>
      </c>
      <c r="H204" s="438">
        <f t="shared" si="17"/>
        <v>18222.5</v>
      </c>
      <c r="I204" s="438">
        <f t="shared" si="17"/>
        <v>269962.02662591857</v>
      </c>
      <c r="J204" s="438">
        <f t="shared" si="17"/>
        <v>71463.565541066331</v>
      </c>
      <c r="K204" s="438">
        <f t="shared" si="17"/>
        <v>21516.29</v>
      </c>
      <c r="L204" s="438">
        <f t="shared" si="17"/>
        <v>198498.46108485223</v>
      </c>
      <c r="M204" s="438">
        <f t="shared" si="17"/>
        <v>111241.72349573544</v>
      </c>
      <c r="N204" s="438">
        <f t="shared" si="17"/>
        <v>87257.73758911679</v>
      </c>
      <c r="O204" s="438">
        <f t="shared" si="17"/>
        <v>122682.03554106633</v>
      </c>
      <c r="P204" s="438">
        <f t="shared" si="17"/>
        <v>22085.7</v>
      </c>
      <c r="Q204" s="438">
        <f t="shared" si="17"/>
        <v>235616.53108485223</v>
      </c>
      <c r="R204" s="438">
        <f t="shared" si="17"/>
        <v>130136.29349573544</v>
      </c>
      <c r="S204" s="497">
        <f t="shared" si="17"/>
        <v>105480.23758911679</v>
      </c>
      <c r="T204" s="493">
        <f t="shared" si="17"/>
        <v>0</v>
      </c>
      <c r="U204" s="497">
        <f t="shared" si="17"/>
        <v>0</v>
      </c>
      <c r="Y204" s="387"/>
    </row>
    <row r="205" spans="1:25" s="137" customFormat="1" ht="18" hidden="1" customHeight="1">
      <c r="A205" s="360" t="s">
        <v>216</v>
      </c>
      <c r="B205" s="330">
        <v>117065.46324823919</v>
      </c>
      <c r="C205" s="330">
        <v>27166.65</v>
      </c>
      <c r="D205" s="361">
        <v>14290.5</v>
      </c>
      <c r="E205" s="361">
        <v>419.49</v>
      </c>
      <c r="F205" s="361">
        <v>12876.15</v>
      </c>
      <c r="G205" s="361">
        <v>5379.16</v>
      </c>
      <c r="H205" s="361">
        <v>7496.99</v>
      </c>
      <c r="I205" s="361">
        <v>89898.813248239196</v>
      </c>
      <c r="J205" s="361">
        <v>8561.8147796550074</v>
      </c>
      <c r="K205" s="361">
        <v>6033.57</v>
      </c>
      <c r="L205" s="361">
        <v>81336.998468584192</v>
      </c>
      <c r="M205" s="361">
        <v>42794.937716292414</v>
      </c>
      <c r="N205" s="361">
        <v>38542.060752291793</v>
      </c>
      <c r="O205" s="361">
        <v>22852.314779655007</v>
      </c>
      <c r="P205" s="361">
        <v>6453.06</v>
      </c>
      <c r="Q205" s="361">
        <v>94213.148468584201</v>
      </c>
      <c r="R205" s="361">
        <v>48174.09771629241</v>
      </c>
      <c r="S205" s="362">
        <v>46039.050752291791</v>
      </c>
      <c r="T205" s="332"/>
      <c r="U205" s="269"/>
      <c r="Y205" s="138"/>
    </row>
    <row r="206" spans="1:25" s="142" customFormat="1" ht="18" hidden="1" customHeight="1">
      <c r="A206" s="363" t="s">
        <v>217</v>
      </c>
      <c r="B206" s="357">
        <v>131458</v>
      </c>
      <c r="C206" s="357">
        <v>39573</v>
      </c>
      <c r="D206" s="364">
        <v>22494</v>
      </c>
      <c r="E206" s="364">
        <v>1478</v>
      </c>
      <c r="F206" s="364">
        <v>17079</v>
      </c>
      <c r="G206" s="364">
        <v>7809</v>
      </c>
      <c r="H206" s="364">
        <v>9269</v>
      </c>
      <c r="I206" s="364">
        <v>91885</v>
      </c>
      <c r="J206" s="364">
        <v>6801</v>
      </c>
      <c r="K206" s="364">
        <v>3030</v>
      </c>
      <c r="L206" s="364">
        <v>85085</v>
      </c>
      <c r="M206" s="364">
        <v>36720</v>
      </c>
      <c r="N206" s="364">
        <v>48364</v>
      </c>
      <c r="O206" s="364">
        <v>29295</v>
      </c>
      <c r="P206" s="364">
        <v>4508</v>
      </c>
      <c r="Q206" s="364">
        <v>102163</v>
      </c>
      <c r="R206" s="364">
        <v>44530</v>
      </c>
      <c r="S206" s="359">
        <v>57633</v>
      </c>
      <c r="T206" s="356"/>
      <c r="U206" s="503"/>
      <c r="Y206" s="147"/>
    </row>
    <row r="207" spans="1:25" s="334" customFormat="1" ht="18" hidden="1" customHeight="1">
      <c r="A207" s="360" t="s">
        <v>218</v>
      </c>
      <c r="B207" s="378">
        <v>224237</v>
      </c>
      <c r="C207" s="378">
        <v>95935</v>
      </c>
      <c r="D207" s="379">
        <v>53030</v>
      </c>
      <c r="E207" s="379">
        <v>1015</v>
      </c>
      <c r="F207" s="379">
        <v>42904</v>
      </c>
      <c r="G207" s="379">
        <v>26483</v>
      </c>
      <c r="H207" s="379">
        <v>16421</v>
      </c>
      <c r="I207" s="379">
        <v>128303</v>
      </c>
      <c r="J207" s="379">
        <v>22227</v>
      </c>
      <c r="K207" s="379">
        <v>15087</v>
      </c>
      <c r="L207" s="379">
        <v>106076</v>
      </c>
      <c r="M207" s="379">
        <v>60495</v>
      </c>
      <c r="N207" s="379">
        <v>45581</v>
      </c>
      <c r="O207" s="379">
        <v>75257</v>
      </c>
      <c r="P207" s="379">
        <v>16102</v>
      </c>
      <c r="Q207" s="379">
        <v>148980</v>
      </c>
      <c r="R207" s="379">
        <v>86978</v>
      </c>
      <c r="S207" s="380">
        <v>62002</v>
      </c>
      <c r="T207" s="377"/>
      <c r="U207" s="501"/>
      <c r="Y207" s="335"/>
    </row>
    <row r="208" spans="1:25" s="334" customFormat="1" ht="18" hidden="1" customHeight="1">
      <c r="A208" s="437" t="s">
        <v>292</v>
      </c>
      <c r="B208" s="448">
        <f>SUM(B205:B207)</f>
        <v>472760.46324823919</v>
      </c>
      <c r="C208" s="448">
        <f t="shared" ref="C208:U208" si="18">SUM(C205:C207)</f>
        <v>162674.65</v>
      </c>
      <c r="D208" s="448">
        <f t="shared" si="18"/>
        <v>89814.5</v>
      </c>
      <c r="E208" s="448">
        <f t="shared" si="18"/>
        <v>2912.49</v>
      </c>
      <c r="F208" s="448">
        <f t="shared" si="18"/>
        <v>72859.149999999994</v>
      </c>
      <c r="G208" s="448">
        <f t="shared" si="18"/>
        <v>39671.160000000003</v>
      </c>
      <c r="H208" s="448">
        <f t="shared" si="18"/>
        <v>33186.99</v>
      </c>
      <c r="I208" s="448">
        <f t="shared" si="18"/>
        <v>310086.81324823922</v>
      </c>
      <c r="J208" s="448">
        <f t="shared" si="18"/>
        <v>37589.814779655004</v>
      </c>
      <c r="K208" s="448">
        <f t="shared" si="18"/>
        <v>24150.57</v>
      </c>
      <c r="L208" s="448">
        <f t="shared" si="18"/>
        <v>272497.99846858421</v>
      </c>
      <c r="M208" s="448">
        <f t="shared" si="18"/>
        <v>140009.93771629242</v>
      </c>
      <c r="N208" s="448">
        <f t="shared" si="18"/>
        <v>132487.06075229179</v>
      </c>
      <c r="O208" s="448">
        <f t="shared" si="18"/>
        <v>127404.314779655</v>
      </c>
      <c r="P208" s="448">
        <f t="shared" si="18"/>
        <v>27063.06</v>
      </c>
      <c r="Q208" s="448">
        <f t="shared" si="18"/>
        <v>345356.14846858417</v>
      </c>
      <c r="R208" s="448">
        <f t="shared" si="18"/>
        <v>179682.09771629242</v>
      </c>
      <c r="S208" s="498">
        <f t="shared" si="18"/>
        <v>165674.05075229181</v>
      </c>
      <c r="T208" s="494">
        <f t="shared" si="18"/>
        <v>0</v>
      </c>
      <c r="U208" s="498">
        <f t="shared" si="18"/>
        <v>0</v>
      </c>
      <c r="Y208" s="335"/>
    </row>
    <row r="209" spans="1:25" s="334" customFormat="1" ht="18" hidden="1" customHeight="1">
      <c r="A209" s="275" t="s">
        <v>220</v>
      </c>
      <c r="B209" s="381">
        <f>SUM(B193:B207)</f>
        <v>2617793.5500886552</v>
      </c>
      <c r="C209" s="381">
        <f t="shared" ref="C209:S209" si="19">SUM(C193:C207)</f>
        <v>684220.03</v>
      </c>
      <c r="D209" s="381">
        <f t="shared" si="19"/>
        <v>408875.30000000005</v>
      </c>
      <c r="E209" s="381">
        <f t="shared" si="19"/>
        <v>11304.53</v>
      </c>
      <c r="F209" s="381">
        <f t="shared" si="19"/>
        <v>275343.73</v>
      </c>
      <c r="G209" s="381">
        <f t="shared" si="19"/>
        <v>122172.98000000001</v>
      </c>
      <c r="H209" s="381">
        <f t="shared" si="19"/>
        <v>153167.75</v>
      </c>
      <c r="I209" s="381">
        <f t="shared" si="19"/>
        <v>1933576.5200886552</v>
      </c>
      <c r="J209" s="381">
        <f t="shared" si="19"/>
        <v>391555.0918176595</v>
      </c>
      <c r="K209" s="381">
        <f t="shared" si="19"/>
        <v>128967.79000000001</v>
      </c>
      <c r="L209" s="381">
        <f t="shared" si="19"/>
        <v>1542020.4282709956</v>
      </c>
      <c r="M209" s="381">
        <f t="shared" si="19"/>
        <v>828058.84961235023</v>
      </c>
      <c r="N209" s="381">
        <f t="shared" si="19"/>
        <v>713964.57865864551</v>
      </c>
      <c r="O209" s="381">
        <f t="shared" si="19"/>
        <v>800432.39181765949</v>
      </c>
      <c r="P209" s="381">
        <f t="shared" si="19"/>
        <v>140270.32</v>
      </c>
      <c r="Q209" s="381">
        <f t="shared" si="19"/>
        <v>1817363.1582709958</v>
      </c>
      <c r="R209" s="381">
        <f t="shared" si="19"/>
        <v>950232.82961235009</v>
      </c>
      <c r="S209" s="386">
        <f t="shared" si="19"/>
        <v>867130.32865864551</v>
      </c>
      <c r="T209" s="377"/>
      <c r="U209" s="501"/>
      <c r="Y209" s="335"/>
    </row>
    <row r="210" spans="1:25" s="142" customFormat="1" ht="18" hidden="1" customHeight="1">
      <c r="A210" s="382" t="s">
        <v>219</v>
      </c>
      <c r="B210" s="383">
        <v>94616</v>
      </c>
      <c r="C210" s="383">
        <v>33478</v>
      </c>
      <c r="D210" s="384">
        <v>20951</v>
      </c>
      <c r="E210" s="384">
        <v>535</v>
      </c>
      <c r="F210" s="384">
        <v>12527</v>
      </c>
      <c r="G210" s="384">
        <v>6430</v>
      </c>
      <c r="H210" s="384">
        <v>6097</v>
      </c>
      <c r="I210" s="384">
        <v>61139</v>
      </c>
      <c r="J210" s="384">
        <v>12957</v>
      </c>
      <c r="K210" s="384">
        <v>5152</v>
      </c>
      <c r="L210" s="384">
        <v>48182</v>
      </c>
      <c r="M210" s="384">
        <v>27508</v>
      </c>
      <c r="N210" s="384">
        <v>20674</v>
      </c>
      <c r="O210" s="384">
        <v>33908</v>
      </c>
      <c r="P210" s="384">
        <v>5686</v>
      </c>
      <c r="Q210" s="384">
        <v>60709</v>
      </c>
      <c r="R210" s="384">
        <v>33938</v>
      </c>
      <c r="S210" s="385">
        <v>26771</v>
      </c>
      <c r="T210" s="356"/>
      <c r="U210" s="503"/>
      <c r="Y210" s="147"/>
    </row>
    <row r="211" spans="1:25" s="142" customFormat="1" ht="18" hidden="1" customHeight="1">
      <c r="A211" s="363" t="s">
        <v>221</v>
      </c>
      <c r="B211" s="145">
        <v>85927.019510711427</v>
      </c>
      <c r="C211" s="358">
        <v>28257.33</v>
      </c>
      <c r="D211" s="358">
        <v>19142.16</v>
      </c>
      <c r="E211" s="358">
        <v>1876.55</v>
      </c>
      <c r="F211" s="358">
        <v>9115.17</v>
      </c>
      <c r="G211" s="358">
        <v>1627.69</v>
      </c>
      <c r="H211" s="358">
        <v>7487.48</v>
      </c>
      <c r="I211" s="358">
        <v>57669.68951071144</v>
      </c>
      <c r="J211" s="358">
        <v>8242.087003426599</v>
      </c>
      <c r="K211" s="358">
        <v>3242.4</v>
      </c>
      <c r="L211" s="358">
        <v>49427.602507284842</v>
      </c>
      <c r="M211" s="358">
        <v>24998.723768429321</v>
      </c>
      <c r="N211" s="358">
        <v>24428.878738855514</v>
      </c>
      <c r="O211" s="358">
        <v>27384.247003426597</v>
      </c>
      <c r="P211" s="358">
        <v>5118.95</v>
      </c>
      <c r="Q211" s="358">
        <v>58542.772507284841</v>
      </c>
      <c r="R211" s="358">
        <v>26626.413768429324</v>
      </c>
      <c r="S211" s="359">
        <v>31916.358738855513</v>
      </c>
      <c r="T211" s="356"/>
      <c r="U211" s="503"/>
      <c r="Y211" s="147"/>
    </row>
    <row r="212" spans="1:25" s="334" customFormat="1" ht="18" hidden="1" customHeight="1" thickTop="1">
      <c r="A212" s="360" t="s">
        <v>222</v>
      </c>
      <c r="B212" s="378">
        <v>159783</v>
      </c>
      <c r="C212" s="379">
        <v>34428</v>
      </c>
      <c r="D212" s="379">
        <v>23516</v>
      </c>
      <c r="E212" s="379">
        <v>1919</v>
      </c>
      <c r="F212" s="379">
        <v>10912</v>
      </c>
      <c r="G212" s="379">
        <v>3304</v>
      </c>
      <c r="H212" s="379">
        <v>7608</v>
      </c>
      <c r="I212" s="379">
        <v>125355</v>
      </c>
      <c r="J212" s="379">
        <v>38869</v>
      </c>
      <c r="K212" s="379">
        <v>8907</v>
      </c>
      <c r="L212" s="379">
        <v>86486</v>
      </c>
      <c r="M212" s="379">
        <v>55539</v>
      </c>
      <c r="N212" s="379">
        <v>30947</v>
      </c>
      <c r="O212" s="379">
        <v>62385</v>
      </c>
      <c r="P212" s="379">
        <v>10825</v>
      </c>
      <c r="Q212" s="379">
        <v>97398</v>
      </c>
      <c r="R212" s="379">
        <v>58844</v>
      </c>
      <c r="S212" s="380">
        <v>38554</v>
      </c>
      <c r="T212" s="377"/>
      <c r="U212" s="501"/>
      <c r="Y212" s="335"/>
    </row>
    <row r="213" spans="1:25" s="334" customFormat="1" ht="18" hidden="1" customHeight="1">
      <c r="A213" s="403" t="s">
        <v>276</v>
      </c>
      <c r="B213" s="423">
        <f>SUM(B210:B212)</f>
        <v>340326.01951071143</v>
      </c>
      <c r="C213" s="423">
        <f t="shared" ref="C213:S213" si="20">SUM(C210:C212)</f>
        <v>96163.33</v>
      </c>
      <c r="D213" s="423">
        <f t="shared" si="20"/>
        <v>63609.16</v>
      </c>
      <c r="E213" s="423">
        <f t="shared" si="20"/>
        <v>4330.55</v>
      </c>
      <c r="F213" s="423">
        <f t="shared" si="20"/>
        <v>32554.17</v>
      </c>
      <c r="G213" s="423">
        <f t="shared" si="20"/>
        <v>11361.69</v>
      </c>
      <c r="H213" s="423">
        <f t="shared" si="20"/>
        <v>21192.48</v>
      </c>
      <c r="I213" s="423">
        <f t="shared" si="20"/>
        <v>244163.68951071144</v>
      </c>
      <c r="J213" s="423">
        <f t="shared" si="20"/>
        <v>60068.087003426597</v>
      </c>
      <c r="K213" s="423">
        <f t="shared" si="20"/>
        <v>17301.400000000001</v>
      </c>
      <c r="L213" s="423">
        <f t="shared" si="20"/>
        <v>184095.60250728484</v>
      </c>
      <c r="M213" s="423">
        <f t="shared" si="20"/>
        <v>108045.72376842932</v>
      </c>
      <c r="N213" s="423">
        <f t="shared" si="20"/>
        <v>76049.878738855507</v>
      </c>
      <c r="O213" s="423">
        <f t="shared" si="20"/>
        <v>123677.2470034266</v>
      </c>
      <c r="P213" s="423">
        <f t="shared" si="20"/>
        <v>21629.95</v>
      </c>
      <c r="Q213" s="423">
        <f t="shared" si="20"/>
        <v>216649.77250728483</v>
      </c>
      <c r="R213" s="423">
        <f t="shared" si="20"/>
        <v>119408.41376842932</v>
      </c>
      <c r="S213" s="499">
        <f t="shared" si="20"/>
        <v>97241.358738855517</v>
      </c>
      <c r="T213" s="377"/>
      <c r="U213" s="501"/>
      <c r="V213" s="449">
        <f>(B213-B196)/B196*100</f>
        <v>0.67170290320704762</v>
      </c>
      <c r="W213" s="449">
        <f>(C213-C196)/C196*100</f>
        <v>30.840977931690212</v>
      </c>
      <c r="Y213" s="335"/>
    </row>
    <row r="214" spans="1:25" s="429" customFormat="1" ht="18" hidden="1" customHeight="1">
      <c r="A214" s="424" t="s">
        <v>223</v>
      </c>
      <c r="B214" s="425">
        <v>140188</v>
      </c>
      <c r="C214" s="426">
        <v>28746</v>
      </c>
      <c r="D214" s="426">
        <v>19652</v>
      </c>
      <c r="E214" s="426">
        <v>345</v>
      </c>
      <c r="F214" s="426">
        <v>9094</v>
      </c>
      <c r="G214" s="426">
        <v>2403</v>
      </c>
      <c r="H214" s="426">
        <v>6691</v>
      </c>
      <c r="I214" s="426">
        <v>111442</v>
      </c>
      <c r="J214" s="426">
        <v>10456</v>
      </c>
      <c r="K214" s="426">
        <v>6071</v>
      </c>
      <c r="L214" s="426">
        <v>100985</v>
      </c>
      <c r="M214" s="426">
        <v>61146</v>
      </c>
      <c r="N214" s="426">
        <v>39839</v>
      </c>
      <c r="O214" s="426">
        <v>30108</v>
      </c>
      <c r="P214" s="426">
        <v>6416</v>
      </c>
      <c r="Q214" s="426">
        <v>110080</v>
      </c>
      <c r="R214" s="426">
        <v>63549</v>
      </c>
      <c r="S214" s="427">
        <v>46531</v>
      </c>
      <c r="T214" s="428"/>
      <c r="U214" s="584"/>
      <c r="V214" s="450"/>
      <c r="Y214" s="430"/>
    </row>
    <row r="215" spans="1:25" s="369" customFormat="1" ht="18" hidden="1" customHeight="1">
      <c r="A215" s="431" t="s">
        <v>224</v>
      </c>
      <c r="B215" s="432">
        <v>111384</v>
      </c>
      <c r="C215" s="433">
        <v>25130</v>
      </c>
      <c r="D215" s="433">
        <v>16376</v>
      </c>
      <c r="E215" s="433">
        <v>398</v>
      </c>
      <c r="F215" s="433">
        <v>8753</v>
      </c>
      <c r="G215" s="433">
        <v>2211</v>
      </c>
      <c r="H215" s="433">
        <v>6542</v>
      </c>
      <c r="I215" s="433">
        <v>86254</v>
      </c>
      <c r="J215" s="433">
        <v>11872</v>
      </c>
      <c r="K215" s="433">
        <v>3100</v>
      </c>
      <c r="L215" s="433">
        <v>74382</v>
      </c>
      <c r="M215" s="433">
        <v>42691</v>
      </c>
      <c r="N215" s="433">
        <v>31691</v>
      </c>
      <c r="O215" s="433">
        <v>28248</v>
      </c>
      <c r="P215" s="433">
        <v>3498</v>
      </c>
      <c r="Q215" s="433">
        <v>83136</v>
      </c>
      <c r="R215" s="433">
        <v>44902</v>
      </c>
      <c r="S215" s="434">
        <v>38233</v>
      </c>
      <c r="T215" s="435"/>
      <c r="U215" s="585"/>
      <c r="V215" s="451"/>
      <c r="Y215" s="370"/>
    </row>
    <row r="216" spans="1:25" s="369" customFormat="1" ht="18" hidden="1" customHeight="1">
      <c r="A216" s="431" t="s">
        <v>225</v>
      </c>
      <c r="B216" s="432">
        <v>128926.25406726528</v>
      </c>
      <c r="C216" s="433">
        <v>34546</v>
      </c>
      <c r="D216" s="433">
        <v>23066.1</v>
      </c>
      <c r="E216" s="433">
        <v>537.94000000000005</v>
      </c>
      <c r="F216" s="433">
        <v>11479.9</v>
      </c>
      <c r="G216" s="433">
        <v>2237.1999999999998</v>
      </c>
      <c r="H216" s="433">
        <v>9242.7000000000007</v>
      </c>
      <c r="I216" s="433">
        <v>94380.254067265283</v>
      </c>
      <c r="J216" s="433">
        <v>12010.710843488983</v>
      </c>
      <c r="K216" s="433">
        <v>8318.85</v>
      </c>
      <c r="L216" s="433">
        <v>82369.543223776302</v>
      </c>
      <c r="M216" s="433">
        <v>41087.409653282397</v>
      </c>
      <c r="N216" s="433">
        <v>41282.133570493897</v>
      </c>
      <c r="O216" s="433">
        <v>35076.810843488987</v>
      </c>
      <c r="P216" s="433">
        <v>8856.7900000000009</v>
      </c>
      <c r="Q216" s="433">
        <v>93849.443223776296</v>
      </c>
      <c r="R216" s="433">
        <v>43324.609653282401</v>
      </c>
      <c r="S216" s="434">
        <v>50524.833570493895</v>
      </c>
      <c r="T216" s="435"/>
      <c r="U216" s="585"/>
      <c r="V216" s="451"/>
      <c r="Y216" s="370"/>
    </row>
    <row r="217" spans="1:25" s="389" customFormat="1" ht="18" hidden="1" customHeight="1">
      <c r="A217" s="403" t="s">
        <v>277</v>
      </c>
      <c r="B217" s="396">
        <f>SUM(B214:B216)</f>
        <v>380498.25406726531</v>
      </c>
      <c r="C217" s="396">
        <f t="shared" ref="C217:S217" si="21">SUM(C214:C216)</f>
        <v>88422</v>
      </c>
      <c r="D217" s="396">
        <f t="shared" si="21"/>
        <v>59094.1</v>
      </c>
      <c r="E217" s="396">
        <f t="shared" si="21"/>
        <v>1280.94</v>
      </c>
      <c r="F217" s="396">
        <f t="shared" si="21"/>
        <v>29326.9</v>
      </c>
      <c r="G217" s="396">
        <f t="shared" si="21"/>
        <v>6851.2</v>
      </c>
      <c r="H217" s="396">
        <f t="shared" si="21"/>
        <v>22475.7</v>
      </c>
      <c r="I217" s="396">
        <f t="shared" si="21"/>
        <v>292076.25406726531</v>
      </c>
      <c r="J217" s="396">
        <f t="shared" si="21"/>
        <v>34338.710843488981</v>
      </c>
      <c r="K217" s="396">
        <f t="shared" si="21"/>
        <v>17489.849999999999</v>
      </c>
      <c r="L217" s="396">
        <f t="shared" si="21"/>
        <v>257736.5432237763</v>
      </c>
      <c r="M217" s="396">
        <f t="shared" si="21"/>
        <v>144924.4096532824</v>
      </c>
      <c r="N217" s="396">
        <f t="shared" si="21"/>
        <v>112812.1335704939</v>
      </c>
      <c r="O217" s="396">
        <f t="shared" si="21"/>
        <v>93432.810843488987</v>
      </c>
      <c r="P217" s="396">
        <f t="shared" si="21"/>
        <v>18770.79</v>
      </c>
      <c r="Q217" s="396">
        <f t="shared" si="21"/>
        <v>287065.4432237763</v>
      </c>
      <c r="R217" s="396">
        <f t="shared" si="21"/>
        <v>151775.60965328239</v>
      </c>
      <c r="S217" s="500">
        <f t="shared" si="21"/>
        <v>135288.83357049391</v>
      </c>
      <c r="T217" s="390"/>
      <c r="U217" s="502"/>
      <c r="V217" s="449">
        <f>(B217-B200)/B200*100</f>
        <v>1.1523094199485013</v>
      </c>
      <c r="W217" s="449">
        <f>(C217-C200)/C200*100</f>
        <v>-10.631416904713028</v>
      </c>
      <c r="Y217" s="387"/>
    </row>
    <row r="218" spans="1:25" s="144" customFormat="1" ht="18" hidden="1" customHeight="1">
      <c r="A218" s="408" t="s">
        <v>226</v>
      </c>
      <c r="B218" s="378">
        <v>103291.68269506968</v>
      </c>
      <c r="C218" s="379">
        <v>26836.94</v>
      </c>
      <c r="D218" s="379">
        <v>12674.39</v>
      </c>
      <c r="E218" s="379">
        <v>598.71</v>
      </c>
      <c r="F218" s="379">
        <v>14162.55</v>
      </c>
      <c r="G218" s="379">
        <v>6054.9</v>
      </c>
      <c r="H218" s="379">
        <v>8107.65</v>
      </c>
      <c r="I218" s="379">
        <v>76454.742695069697</v>
      </c>
      <c r="J218" s="379">
        <v>8362.2768959554778</v>
      </c>
      <c r="K218" s="379">
        <v>2531.02</v>
      </c>
      <c r="L218" s="379">
        <v>68092.465799114216</v>
      </c>
      <c r="M218" s="379">
        <v>30521.842459997089</v>
      </c>
      <c r="N218" s="379">
        <v>37570.623339117126</v>
      </c>
      <c r="O218" s="379">
        <v>21036.666895955481</v>
      </c>
      <c r="P218" s="379">
        <v>3129.73</v>
      </c>
      <c r="Q218" s="379">
        <v>82255.015799114219</v>
      </c>
      <c r="R218" s="379">
        <v>36576.742459997091</v>
      </c>
      <c r="S218" s="380">
        <v>45678.273339117135</v>
      </c>
      <c r="T218" s="390"/>
      <c r="U218" s="502"/>
      <c r="V218" s="452"/>
      <c r="Y218" s="155"/>
    </row>
    <row r="219" spans="1:25" s="144" customFormat="1" ht="18" hidden="1" customHeight="1">
      <c r="A219" s="409" t="s">
        <v>227</v>
      </c>
      <c r="B219" s="357">
        <v>89985.290612361903</v>
      </c>
      <c r="C219" s="364">
        <v>28810.92</v>
      </c>
      <c r="D219" s="364">
        <v>11055.31</v>
      </c>
      <c r="E219" s="364">
        <v>899.95398558943998</v>
      </c>
      <c r="F219" s="364">
        <v>17755.61</v>
      </c>
      <c r="G219" s="364">
        <v>11130.5</v>
      </c>
      <c r="H219" s="364">
        <v>6625.11</v>
      </c>
      <c r="I219" s="364">
        <v>61174.370612361898</v>
      </c>
      <c r="J219" s="364">
        <v>15066.894072410207</v>
      </c>
      <c r="K219" s="364">
        <v>9224.6139855894398</v>
      </c>
      <c r="L219" s="364">
        <v>46107.476539951691</v>
      </c>
      <c r="M219" s="364">
        <v>22096.155732286497</v>
      </c>
      <c r="N219" s="364">
        <v>24011.32080766519</v>
      </c>
      <c r="O219" s="364">
        <v>26122.204072410204</v>
      </c>
      <c r="P219" s="364">
        <v>10124.56797117888</v>
      </c>
      <c r="Q219" s="364">
        <v>63863.086539951692</v>
      </c>
      <c r="R219" s="364">
        <v>33226.655732286497</v>
      </c>
      <c r="S219" s="407">
        <v>30636.430807665191</v>
      </c>
      <c r="T219" s="390"/>
      <c r="U219" s="502"/>
      <c r="V219" s="452"/>
      <c r="Y219" s="155"/>
    </row>
    <row r="220" spans="1:25" s="142" customFormat="1" ht="18" hidden="1" customHeight="1">
      <c r="A220" s="409" t="s">
        <v>228</v>
      </c>
      <c r="B220" s="357">
        <v>152749</v>
      </c>
      <c r="C220" s="364">
        <v>37936</v>
      </c>
      <c r="D220" s="364">
        <v>23735</v>
      </c>
      <c r="E220" s="364">
        <v>292</v>
      </c>
      <c r="F220" s="364">
        <v>14201</v>
      </c>
      <c r="G220" s="364">
        <v>4152</v>
      </c>
      <c r="H220" s="364">
        <v>10049</v>
      </c>
      <c r="I220" s="364">
        <v>114813</v>
      </c>
      <c r="J220" s="364">
        <v>37839</v>
      </c>
      <c r="K220" s="364">
        <v>1364</v>
      </c>
      <c r="L220" s="364">
        <v>76973</v>
      </c>
      <c r="M220" s="364">
        <v>44258</v>
      </c>
      <c r="N220" s="364">
        <v>32715</v>
      </c>
      <c r="O220" s="364">
        <v>61575</v>
      </c>
      <c r="P220" s="364">
        <v>1656</v>
      </c>
      <c r="Q220" s="364">
        <v>91174</v>
      </c>
      <c r="R220" s="364">
        <v>48410</v>
      </c>
      <c r="S220" s="407">
        <v>42764</v>
      </c>
      <c r="T220" s="356"/>
      <c r="U220" s="503"/>
      <c r="V220" s="453"/>
      <c r="Y220" s="147"/>
    </row>
    <row r="221" spans="1:25" s="389" customFormat="1" ht="18" hidden="1" customHeight="1">
      <c r="A221" s="403" t="s">
        <v>283</v>
      </c>
      <c r="B221" s="396">
        <f>SUM(B218:B220)</f>
        <v>346025.97330743156</v>
      </c>
      <c r="C221" s="396">
        <f t="shared" ref="C221:S221" si="22">SUM(C218:C220)</f>
        <v>93583.86</v>
      </c>
      <c r="D221" s="396">
        <f t="shared" si="22"/>
        <v>47464.7</v>
      </c>
      <c r="E221" s="396">
        <f t="shared" si="22"/>
        <v>1790.66398558944</v>
      </c>
      <c r="F221" s="396">
        <f t="shared" si="22"/>
        <v>46119.16</v>
      </c>
      <c r="G221" s="396">
        <f t="shared" si="22"/>
        <v>21337.4</v>
      </c>
      <c r="H221" s="396">
        <f t="shared" si="22"/>
        <v>24781.759999999998</v>
      </c>
      <c r="I221" s="396">
        <f t="shared" si="22"/>
        <v>252442.1133074316</v>
      </c>
      <c r="J221" s="396">
        <f t="shared" si="22"/>
        <v>61268.170968365681</v>
      </c>
      <c r="K221" s="396">
        <f t="shared" si="22"/>
        <v>13119.63398558944</v>
      </c>
      <c r="L221" s="396">
        <f t="shared" si="22"/>
        <v>191172.94233906589</v>
      </c>
      <c r="M221" s="396">
        <f t="shared" si="22"/>
        <v>96875.998192283587</v>
      </c>
      <c r="N221" s="396">
        <f t="shared" si="22"/>
        <v>94296.94414678232</v>
      </c>
      <c r="O221" s="396">
        <f t="shared" si="22"/>
        <v>108733.87096836569</v>
      </c>
      <c r="P221" s="396">
        <f t="shared" si="22"/>
        <v>14910.297971178879</v>
      </c>
      <c r="Q221" s="396">
        <f t="shared" si="22"/>
        <v>237292.10233906592</v>
      </c>
      <c r="R221" s="396">
        <f t="shared" si="22"/>
        <v>118213.39819228358</v>
      </c>
      <c r="S221" s="500">
        <f t="shared" si="22"/>
        <v>119078.70414678233</v>
      </c>
      <c r="T221" s="436"/>
      <c r="U221" s="500"/>
      <c r="V221" s="449">
        <f>(B221-B204)/B204*100</f>
        <v>-3.4249725539719287</v>
      </c>
      <c r="W221" s="449">
        <f>(C221-C204)/C204*100</f>
        <v>5.9413459180755464</v>
      </c>
      <c r="Y221" s="387"/>
    </row>
    <row r="222" spans="1:25" s="446" customFormat="1" ht="18" hidden="1" customHeight="1">
      <c r="A222" s="408" t="s">
        <v>289</v>
      </c>
      <c r="B222" s="378">
        <v>159252.84726493817</v>
      </c>
      <c r="C222" s="378">
        <v>27698.9</v>
      </c>
      <c r="D222" s="378">
        <v>16801.77</v>
      </c>
      <c r="E222" s="378">
        <v>8560.4</v>
      </c>
      <c r="F222" s="378">
        <v>10897.13</v>
      </c>
      <c r="G222" s="378">
        <v>688.9</v>
      </c>
      <c r="H222" s="378">
        <v>10208.23</v>
      </c>
      <c r="I222" s="378">
        <v>131553.94726493818</v>
      </c>
      <c r="J222" s="378">
        <v>14616.888800767627</v>
      </c>
      <c r="K222" s="378">
        <v>430.15</v>
      </c>
      <c r="L222" s="378">
        <v>116937.05846417056</v>
      </c>
      <c r="M222" s="378">
        <v>76985.136406871665</v>
      </c>
      <c r="N222" s="378">
        <v>39951.922057298907</v>
      </c>
      <c r="O222" s="378">
        <v>31418.658800767629</v>
      </c>
      <c r="P222" s="378">
        <v>8990.5499999999993</v>
      </c>
      <c r="Q222" s="378">
        <v>127834.18846417057</v>
      </c>
      <c r="R222" s="378">
        <v>77674.036406871659</v>
      </c>
      <c r="S222" s="501">
        <v>50160.152057298903</v>
      </c>
      <c r="T222" s="445"/>
      <c r="U222" s="586"/>
      <c r="V222" s="454"/>
      <c r="Y222" s="447"/>
    </row>
    <row r="223" spans="1:25" s="446" customFormat="1" ht="18" hidden="1" customHeight="1">
      <c r="A223" s="408" t="s">
        <v>287</v>
      </c>
      <c r="B223" s="378">
        <v>152972</v>
      </c>
      <c r="C223" s="378">
        <v>41406</v>
      </c>
      <c r="D223" s="378">
        <v>21184</v>
      </c>
      <c r="E223" s="378">
        <v>719</v>
      </c>
      <c r="F223" s="378">
        <v>20222</v>
      </c>
      <c r="G223" s="378">
        <v>9514</v>
      </c>
      <c r="H223" s="378">
        <v>10708</v>
      </c>
      <c r="I223" s="378">
        <v>111566</v>
      </c>
      <c r="J223" s="378">
        <v>19773</v>
      </c>
      <c r="K223" s="378">
        <v>13722</v>
      </c>
      <c r="L223" s="378">
        <v>91793</v>
      </c>
      <c r="M223" s="378">
        <v>48563</v>
      </c>
      <c r="N223" s="378">
        <v>43229.784235800595</v>
      </c>
      <c r="O223" s="378">
        <v>40957</v>
      </c>
      <c r="P223" s="378">
        <v>14441</v>
      </c>
      <c r="Q223" s="378">
        <v>112015</v>
      </c>
      <c r="R223" s="378">
        <v>58077</v>
      </c>
      <c r="S223" s="501">
        <v>53938</v>
      </c>
      <c r="T223" s="445"/>
      <c r="U223" s="586"/>
      <c r="V223" s="454"/>
      <c r="Y223" s="447"/>
    </row>
    <row r="224" spans="1:25" s="446" customFormat="1" ht="18" hidden="1" customHeight="1">
      <c r="A224" s="408" t="s">
        <v>290</v>
      </c>
      <c r="B224" s="378">
        <v>281276.93506546778</v>
      </c>
      <c r="C224" s="378">
        <v>133417.93</v>
      </c>
      <c r="D224" s="378">
        <v>72482.52</v>
      </c>
      <c r="E224" s="378">
        <v>1948.29</v>
      </c>
      <c r="F224" s="378">
        <v>60935.41</v>
      </c>
      <c r="G224" s="378">
        <v>38120.589999999997</v>
      </c>
      <c r="H224" s="378">
        <v>22814.82</v>
      </c>
      <c r="I224" s="378">
        <v>147859.00506546779</v>
      </c>
      <c r="J224" s="378">
        <v>24108.657206381969</v>
      </c>
      <c r="K224" s="378">
        <v>13997.79</v>
      </c>
      <c r="L224" s="378">
        <v>123750.34785908581</v>
      </c>
      <c r="M224" s="378">
        <v>91021.763453225431</v>
      </c>
      <c r="N224" s="378">
        <v>32728.584405860369</v>
      </c>
      <c r="O224" s="378">
        <v>96591.177206381966</v>
      </c>
      <c r="P224" s="378">
        <v>15946.08</v>
      </c>
      <c r="Q224" s="378">
        <v>184685.7578590858</v>
      </c>
      <c r="R224" s="378">
        <v>129142.35345322544</v>
      </c>
      <c r="S224" s="501">
        <v>55543.404405860369</v>
      </c>
      <c r="T224" s="445"/>
      <c r="U224" s="586"/>
      <c r="V224" s="454"/>
      <c r="Y224" s="447"/>
    </row>
    <row r="225" spans="1:25" s="446" customFormat="1" ht="18" hidden="1" customHeight="1">
      <c r="A225" s="403" t="s">
        <v>291</v>
      </c>
      <c r="B225" s="396">
        <f>SUM(B222:B224)</f>
        <v>593501.7823304059</v>
      </c>
      <c r="C225" s="396">
        <f t="shared" ref="C225:S225" si="23">SUM(C222:C224)</f>
        <v>202522.83</v>
      </c>
      <c r="D225" s="396">
        <f t="shared" si="23"/>
        <v>110468.29000000001</v>
      </c>
      <c r="E225" s="396">
        <f t="shared" si="23"/>
        <v>11227.689999999999</v>
      </c>
      <c r="F225" s="396">
        <f t="shared" si="23"/>
        <v>92054.540000000008</v>
      </c>
      <c r="G225" s="396">
        <f t="shared" si="23"/>
        <v>48323.49</v>
      </c>
      <c r="H225" s="396">
        <f t="shared" si="23"/>
        <v>43731.05</v>
      </c>
      <c r="I225" s="396">
        <f t="shared" si="23"/>
        <v>390978.95233040594</v>
      </c>
      <c r="J225" s="396">
        <f t="shared" si="23"/>
        <v>58498.546007149598</v>
      </c>
      <c r="K225" s="396">
        <f t="shared" si="23"/>
        <v>28149.940000000002</v>
      </c>
      <c r="L225" s="396">
        <f t="shared" si="23"/>
        <v>332480.40632325638</v>
      </c>
      <c r="M225" s="396">
        <f t="shared" si="23"/>
        <v>216569.8998600971</v>
      </c>
      <c r="N225" s="396">
        <f t="shared" si="23"/>
        <v>115910.29069895987</v>
      </c>
      <c r="O225" s="396">
        <f t="shared" si="23"/>
        <v>168966.8360071496</v>
      </c>
      <c r="P225" s="396">
        <f t="shared" si="23"/>
        <v>39377.629999999997</v>
      </c>
      <c r="Q225" s="396">
        <f t="shared" si="23"/>
        <v>424534.94632325636</v>
      </c>
      <c r="R225" s="396">
        <f t="shared" si="23"/>
        <v>264893.38986009709</v>
      </c>
      <c r="S225" s="500">
        <f t="shared" si="23"/>
        <v>159641.55646315927</v>
      </c>
      <c r="T225" s="445"/>
      <c r="U225" s="586"/>
      <c r="V225" s="449">
        <f>(B225-B208)/B208*100</f>
        <v>25.53963972633797</v>
      </c>
      <c r="W225" s="449">
        <f>(C225-C208)/C208*100</f>
        <v>24.495629773907609</v>
      </c>
      <c r="Y225" s="447"/>
    </row>
    <row r="226" spans="1:25" s="144" customFormat="1" ht="18" hidden="1" customHeight="1">
      <c r="A226" s="409" t="s">
        <v>294</v>
      </c>
      <c r="B226" s="388">
        <v>107903.04807281136</v>
      </c>
      <c r="C226" s="388">
        <v>32931.82</v>
      </c>
      <c r="D226" s="388">
        <v>18939.189999999999</v>
      </c>
      <c r="E226" s="388">
        <v>2827.32</v>
      </c>
      <c r="F226" s="388">
        <v>13992.63</v>
      </c>
      <c r="G226" s="388">
        <v>8249.2999999999993</v>
      </c>
      <c r="H226" s="388">
        <v>5743.33</v>
      </c>
      <c r="I226" s="388">
        <v>74971.228072811369</v>
      </c>
      <c r="J226" s="388">
        <v>12559.917424903806</v>
      </c>
      <c r="K226" s="388">
        <v>10056.9</v>
      </c>
      <c r="L226" s="388">
        <v>62411.310647907558</v>
      </c>
      <c r="M226" s="388">
        <v>32862.398711431451</v>
      </c>
      <c r="N226" s="388">
        <v>29548.911936476099</v>
      </c>
      <c r="O226" s="388">
        <v>31499.107424903807</v>
      </c>
      <c r="P226" s="388">
        <v>12884.22</v>
      </c>
      <c r="Q226" s="388">
        <v>76403.940647907555</v>
      </c>
      <c r="R226" s="388">
        <v>41111.698711431454</v>
      </c>
      <c r="S226" s="502">
        <v>35292.241936476101</v>
      </c>
      <c r="T226" s="390"/>
      <c r="U226" s="502"/>
      <c r="V226" s="453"/>
      <c r="W226" s="453"/>
      <c r="Y226" s="155"/>
    </row>
    <row r="227" spans="1:25" s="144" customFormat="1" ht="18" hidden="1" customHeight="1">
      <c r="A227" s="409" t="s">
        <v>296</v>
      </c>
      <c r="B227" s="388">
        <v>116648.09672740579</v>
      </c>
      <c r="C227" s="388">
        <v>35024</v>
      </c>
      <c r="D227" s="388">
        <v>16035.32</v>
      </c>
      <c r="E227" s="388">
        <v>1929.5</v>
      </c>
      <c r="F227" s="388">
        <v>18988.68</v>
      </c>
      <c r="G227" s="388">
        <v>1830.35</v>
      </c>
      <c r="H227" s="388">
        <v>17158.330000000002</v>
      </c>
      <c r="I227" s="388">
        <v>81624.096727405791</v>
      </c>
      <c r="J227" s="388">
        <v>7381.723076634773</v>
      </c>
      <c r="K227" s="388">
        <v>3861.17</v>
      </c>
      <c r="L227" s="388">
        <v>74242.373650771013</v>
      </c>
      <c r="M227" s="388">
        <v>43663.376181086387</v>
      </c>
      <c r="N227" s="388">
        <v>30578.997469684629</v>
      </c>
      <c r="O227" s="388">
        <v>23417.043076634771</v>
      </c>
      <c r="P227" s="388">
        <v>5790.67</v>
      </c>
      <c r="Q227" s="388">
        <v>93231.053650771006</v>
      </c>
      <c r="R227" s="388">
        <v>45493.726181086386</v>
      </c>
      <c r="S227" s="502">
        <v>47737.327469684627</v>
      </c>
      <c r="T227" s="390"/>
      <c r="U227" s="502"/>
      <c r="V227" s="453"/>
      <c r="W227" s="453"/>
      <c r="Y227" s="155"/>
    </row>
    <row r="228" spans="1:25" s="144" customFormat="1" ht="18" hidden="1" customHeight="1">
      <c r="A228" s="409" t="s">
        <v>297</v>
      </c>
      <c r="B228" s="388">
        <v>138773.44004732545</v>
      </c>
      <c r="C228" s="388">
        <v>33126.800000000003</v>
      </c>
      <c r="D228" s="388">
        <v>23527.13</v>
      </c>
      <c r="E228" s="388">
        <v>1444.87</v>
      </c>
      <c r="F228" s="388">
        <v>9599.67</v>
      </c>
      <c r="G228" s="388">
        <v>1367.32</v>
      </c>
      <c r="H228" s="388">
        <v>8232.35</v>
      </c>
      <c r="I228" s="388">
        <v>105646.64004732546</v>
      </c>
      <c r="J228" s="388">
        <v>9802.1882261875744</v>
      </c>
      <c r="K228" s="388">
        <v>1820.5</v>
      </c>
      <c r="L228" s="388">
        <v>95844.451821137889</v>
      </c>
      <c r="M228" s="388">
        <v>54587.295192505037</v>
      </c>
      <c r="N228" s="388">
        <v>41257.156628632853</v>
      </c>
      <c r="O228" s="388">
        <v>33329.318226187577</v>
      </c>
      <c r="P228" s="388">
        <v>3265.37</v>
      </c>
      <c r="Q228" s="388">
        <v>105444.12182113789</v>
      </c>
      <c r="R228" s="388">
        <v>55954.615192505036</v>
      </c>
      <c r="S228" s="502">
        <v>49489.506628632851</v>
      </c>
      <c r="T228" s="390"/>
      <c r="U228" s="502"/>
      <c r="V228" s="453"/>
      <c r="W228" s="453"/>
      <c r="Y228" s="155"/>
    </row>
    <row r="229" spans="1:25" s="446" customFormat="1" ht="18" customHeight="1" thickTop="1">
      <c r="A229" s="403" t="s">
        <v>298</v>
      </c>
      <c r="B229" s="396">
        <f>SUM(B226:B228)</f>
        <v>363324.58484754257</v>
      </c>
      <c r="C229" s="396">
        <f t="shared" ref="C229:S229" si="24">SUM(C226:C228)</f>
        <v>101082.62000000001</v>
      </c>
      <c r="D229" s="396">
        <f t="shared" si="24"/>
        <v>58501.64</v>
      </c>
      <c r="E229" s="396">
        <f t="shared" si="24"/>
        <v>6201.69</v>
      </c>
      <c r="F229" s="396">
        <f t="shared" si="24"/>
        <v>42580.979999999996</v>
      </c>
      <c r="G229" s="396">
        <f t="shared" si="24"/>
        <v>11446.97</v>
      </c>
      <c r="H229" s="396">
        <f t="shared" si="24"/>
        <v>31134.010000000002</v>
      </c>
      <c r="I229" s="396">
        <f t="shared" si="24"/>
        <v>262241.96484754264</v>
      </c>
      <c r="J229" s="396">
        <f t="shared" si="24"/>
        <v>29743.828727726155</v>
      </c>
      <c r="K229" s="396">
        <f t="shared" si="24"/>
        <v>15738.57</v>
      </c>
      <c r="L229" s="396">
        <f t="shared" si="24"/>
        <v>232498.13611981645</v>
      </c>
      <c r="M229" s="396">
        <f t="shared" si="24"/>
        <v>131113.07008502286</v>
      </c>
      <c r="N229" s="396">
        <f t="shared" si="24"/>
        <v>101385.06603479359</v>
      </c>
      <c r="O229" s="396">
        <f t="shared" si="24"/>
        <v>88245.468727726155</v>
      </c>
      <c r="P229" s="396">
        <f t="shared" si="24"/>
        <v>21940.26</v>
      </c>
      <c r="Q229" s="396">
        <f t="shared" si="24"/>
        <v>275079.11611981643</v>
      </c>
      <c r="R229" s="396">
        <f t="shared" si="24"/>
        <v>142560.04008502286</v>
      </c>
      <c r="S229" s="500">
        <f t="shared" si="24"/>
        <v>132519.07603479357</v>
      </c>
      <c r="T229" s="445"/>
      <c r="U229" s="586"/>
      <c r="V229" s="449"/>
      <c r="W229" s="449"/>
      <c r="Y229" s="447"/>
    </row>
    <row r="230" spans="1:25" s="144" customFormat="1" ht="18" customHeight="1">
      <c r="A230" s="409" t="s">
        <v>299</v>
      </c>
      <c r="B230" s="145">
        <v>96269.756505826706</v>
      </c>
      <c r="C230" s="458">
        <v>24012.86</v>
      </c>
      <c r="D230" s="458">
        <v>15447.48</v>
      </c>
      <c r="E230" s="458">
        <v>1357.69</v>
      </c>
      <c r="F230" s="458">
        <v>8565.3799999999992</v>
      </c>
      <c r="G230" s="458">
        <v>2156.36</v>
      </c>
      <c r="H230" s="458">
        <v>6409.02</v>
      </c>
      <c r="I230" s="458">
        <v>72256.896505826706</v>
      </c>
      <c r="J230" s="458">
        <v>4197.1797522618936</v>
      </c>
      <c r="K230" s="458">
        <v>1348.06</v>
      </c>
      <c r="L230" s="358">
        <v>68059.716753564819</v>
      </c>
      <c r="M230" s="358">
        <v>49639.308046110382</v>
      </c>
      <c r="N230" s="364">
        <v>18420.408707454433</v>
      </c>
      <c r="O230" s="364">
        <v>19644.659752261894</v>
      </c>
      <c r="P230" s="364">
        <v>2705.75</v>
      </c>
      <c r="Q230" s="364">
        <v>76625.096753564823</v>
      </c>
      <c r="R230" s="364">
        <v>51795.668046110382</v>
      </c>
      <c r="S230" s="407">
        <v>24829.428707454434</v>
      </c>
      <c r="T230" s="390"/>
      <c r="U230" s="502"/>
      <c r="V230" s="453"/>
      <c r="W230" s="453"/>
      <c r="Y230" s="155"/>
    </row>
    <row r="231" spans="1:25" s="144" customFormat="1" ht="18" customHeight="1">
      <c r="A231" s="409" t="s">
        <v>300</v>
      </c>
      <c r="B231" s="463">
        <v>153019.22476222855</v>
      </c>
      <c r="C231" s="464">
        <v>28120.44</v>
      </c>
      <c r="D231" s="464">
        <v>18857.5</v>
      </c>
      <c r="E231" s="464">
        <v>3271.77</v>
      </c>
      <c r="F231" s="464">
        <v>9262.94</v>
      </c>
      <c r="G231" s="464">
        <v>2130.4299999999998</v>
      </c>
      <c r="H231" s="464">
        <v>7132.51</v>
      </c>
      <c r="I231" s="464">
        <v>124898.78476222856</v>
      </c>
      <c r="J231" s="464">
        <v>8766.7843607673203</v>
      </c>
      <c r="K231" s="464">
        <v>6299.64</v>
      </c>
      <c r="L231" s="465">
        <v>116132.00040146124</v>
      </c>
      <c r="M231" s="465">
        <v>88818.199825997348</v>
      </c>
      <c r="N231" s="465">
        <v>27313.80057546388</v>
      </c>
      <c r="O231" s="465">
        <v>27624.284360767324</v>
      </c>
      <c r="P231" s="465">
        <v>9571.41</v>
      </c>
      <c r="Q231" s="465">
        <v>125394.94040146124</v>
      </c>
      <c r="R231" s="465">
        <v>90948.629825997356</v>
      </c>
      <c r="S231" s="466">
        <v>34446.310575463882</v>
      </c>
      <c r="T231" s="390"/>
      <c r="U231" s="502"/>
      <c r="V231" s="453"/>
      <c r="W231" s="453"/>
      <c r="Y231" s="155"/>
    </row>
    <row r="232" spans="1:25" s="142" customFormat="1" ht="18" customHeight="1">
      <c r="A232" s="409" t="s">
        <v>301</v>
      </c>
      <c r="B232" s="463">
        <v>214570.34888169545</v>
      </c>
      <c r="C232" s="464">
        <v>57032.15</v>
      </c>
      <c r="D232" s="464">
        <v>35430.339999999997</v>
      </c>
      <c r="E232" s="464">
        <v>1301.96</v>
      </c>
      <c r="F232" s="464">
        <v>21601.81</v>
      </c>
      <c r="G232" s="464">
        <v>3131.04</v>
      </c>
      <c r="H232" s="464">
        <v>18470.77</v>
      </c>
      <c r="I232" s="464">
        <v>157538.19888169543</v>
      </c>
      <c r="J232" s="464">
        <v>10989.82408578954</v>
      </c>
      <c r="K232" s="464">
        <v>9127.68</v>
      </c>
      <c r="L232" s="465">
        <v>146548.3747959059</v>
      </c>
      <c r="M232" s="465">
        <v>88023.824362438216</v>
      </c>
      <c r="N232" s="465">
        <v>58524.550433467703</v>
      </c>
      <c r="O232" s="465">
        <v>46420.16408578954</v>
      </c>
      <c r="P232" s="465">
        <v>10429.64</v>
      </c>
      <c r="Q232" s="465">
        <v>168150.18479590592</v>
      </c>
      <c r="R232" s="465">
        <v>91154.864362438209</v>
      </c>
      <c r="S232" s="466">
        <v>76995.320433467699</v>
      </c>
      <c r="T232" s="356"/>
      <c r="U232" s="503"/>
      <c r="V232" s="453"/>
      <c r="W232" s="453"/>
      <c r="Y232" s="147"/>
    </row>
    <row r="233" spans="1:25" s="144" customFormat="1" ht="18" customHeight="1">
      <c r="A233" s="403" t="s">
        <v>302</v>
      </c>
      <c r="B233" s="396">
        <f>SUM(B230:B232)</f>
        <v>463859.33014975069</v>
      </c>
      <c r="C233" s="396">
        <f t="shared" ref="C233:U233" si="25">SUM(C230:C232)</f>
        <v>109165.45000000001</v>
      </c>
      <c r="D233" s="396">
        <f t="shared" si="25"/>
        <v>69735.319999999992</v>
      </c>
      <c r="E233" s="396">
        <f t="shared" si="25"/>
        <v>5931.42</v>
      </c>
      <c r="F233" s="396">
        <f t="shared" si="25"/>
        <v>39430.130000000005</v>
      </c>
      <c r="G233" s="396">
        <f t="shared" si="25"/>
        <v>7417.83</v>
      </c>
      <c r="H233" s="396">
        <f t="shared" si="25"/>
        <v>32012.300000000003</v>
      </c>
      <c r="I233" s="396">
        <f t="shared" si="25"/>
        <v>354693.88014975074</v>
      </c>
      <c r="J233" s="396">
        <f t="shared" si="25"/>
        <v>23953.788198818755</v>
      </c>
      <c r="K233" s="396">
        <f t="shared" si="25"/>
        <v>16775.38</v>
      </c>
      <c r="L233" s="396">
        <f t="shared" si="25"/>
        <v>330740.09195093194</v>
      </c>
      <c r="M233" s="396">
        <f t="shared" si="25"/>
        <v>226481.33223454596</v>
      </c>
      <c r="N233" s="396">
        <f t="shared" si="25"/>
        <v>104258.759716386</v>
      </c>
      <c r="O233" s="396">
        <f t="shared" si="25"/>
        <v>93689.108198818751</v>
      </c>
      <c r="P233" s="396">
        <f t="shared" si="25"/>
        <v>22706.799999999999</v>
      </c>
      <c r="Q233" s="396">
        <f t="shared" si="25"/>
        <v>370170.22195093194</v>
      </c>
      <c r="R233" s="396">
        <f t="shared" si="25"/>
        <v>233899.16223454595</v>
      </c>
      <c r="S233" s="500">
        <f t="shared" si="25"/>
        <v>136271.05971638602</v>
      </c>
      <c r="T233" s="436">
        <f t="shared" si="25"/>
        <v>0</v>
      </c>
      <c r="U233" s="500">
        <f t="shared" si="25"/>
        <v>0</v>
      </c>
      <c r="V233" s="453"/>
      <c r="W233" s="453"/>
      <c r="Y233" s="155"/>
    </row>
    <row r="234" spans="1:25" s="144" customFormat="1" ht="18" customHeight="1">
      <c r="A234" s="409" t="s">
        <v>303</v>
      </c>
      <c r="B234" s="357">
        <v>175393.0935308683</v>
      </c>
      <c r="C234" s="357">
        <v>32167.33</v>
      </c>
      <c r="D234" s="357">
        <v>23155.86</v>
      </c>
      <c r="E234" s="357">
        <v>544.76</v>
      </c>
      <c r="F234" s="357">
        <v>9011.4699999999993</v>
      </c>
      <c r="G234" s="357">
        <v>1628.2</v>
      </c>
      <c r="H234" s="357">
        <v>7383.27</v>
      </c>
      <c r="I234" s="357">
        <v>143225.76353086831</v>
      </c>
      <c r="J234" s="357">
        <v>26731.201675381395</v>
      </c>
      <c r="K234" s="357">
        <v>23894.47</v>
      </c>
      <c r="L234" s="357">
        <v>116494.56185548691</v>
      </c>
      <c r="M234" s="357">
        <v>82304.091957413344</v>
      </c>
      <c r="N234" s="357">
        <v>34190.469898073577</v>
      </c>
      <c r="O234" s="357">
        <v>49887.061675381403</v>
      </c>
      <c r="P234" s="357">
        <v>24439.23</v>
      </c>
      <c r="Q234" s="357">
        <v>125506.03185548692</v>
      </c>
      <c r="R234" s="357">
        <v>83932.291957413327</v>
      </c>
      <c r="S234" s="503">
        <v>41573.739898073574</v>
      </c>
      <c r="T234" s="390"/>
      <c r="U234" s="502"/>
      <c r="V234" s="453"/>
      <c r="W234" s="453"/>
      <c r="Y234" s="155"/>
    </row>
    <row r="235" spans="1:25" s="144" customFormat="1" ht="18" customHeight="1">
      <c r="A235" s="409" t="s">
        <v>304</v>
      </c>
      <c r="B235" s="357">
        <v>136720.5484097545</v>
      </c>
      <c r="C235" s="357">
        <v>25059.73</v>
      </c>
      <c r="D235" s="357">
        <v>11618.12</v>
      </c>
      <c r="E235" s="357">
        <v>1017.42</v>
      </c>
      <c r="F235" s="357">
        <v>13441.61</v>
      </c>
      <c r="G235" s="357">
        <v>5719.03</v>
      </c>
      <c r="H235" s="357">
        <v>7722.58</v>
      </c>
      <c r="I235" s="357">
        <v>111660.8184097545</v>
      </c>
      <c r="J235" s="357">
        <v>6240.302173854202</v>
      </c>
      <c r="K235" s="357">
        <v>5020</v>
      </c>
      <c r="L235" s="357">
        <v>105420.5162359003</v>
      </c>
      <c r="M235" s="357">
        <v>79161.505315891089</v>
      </c>
      <c r="N235" s="357">
        <v>26259.010920009205</v>
      </c>
      <c r="O235" s="357">
        <v>17858.4221738542</v>
      </c>
      <c r="P235" s="357">
        <v>6037.42</v>
      </c>
      <c r="Q235" s="357">
        <v>118862.1262359003</v>
      </c>
      <c r="R235" s="357">
        <v>84880.535315891088</v>
      </c>
      <c r="S235" s="503">
        <v>33981.590920009206</v>
      </c>
      <c r="T235" s="390"/>
      <c r="U235" s="502"/>
      <c r="V235" s="453"/>
      <c r="W235" s="453"/>
      <c r="Y235" s="155"/>
    </row>
    <row r="236" spans="1:25" s="144" customFormat="1" ht="18" customHeight="1">
      <c r="A236" s="409" t="s">
        <v>305</v>
      </c>
      <c r="B236" s="357">
        <v>168809.39298813083</v>
      </c>
      <c r="C236" s="357">
        <v>37401.64</v>
      </c>
      <c r="D236" s="357">
        <v>18068.919999999998</v>
      </c>
      <c r="E236" s="357">
        <v>1358.59</v>
      </c>
      <c r="F236" s="357">
        <v>19332.72</v>
      </c>
      <c r="G236" s="357">
        <v>9590.5</v>
      </c>
      <c r="H236" s="357">
        <v>9742.2199999999993</v>
      </c>
      <c r="I236" s="357">
        <v>131407.75298813084</v>
      </c>
      <c r="J236" s="357">
        <v>16686.540776930364</v>
      </c>
      <c r="K236" s="357">
        <v>10162.61</v>
      </c>
      <c r="L236" s="357">
        <v>114721.21221120049</v>
      </c>
      <c r="M236" s="357">
        <v>69155.216533085317</v>
      </c>
      <c r="N236" s="357">
        <v>45565.99567811517</v>
      </c>
      <c r="O236" s="357">
        <v>34755.460776930362</v>
      </c>
      <c r="P236" s="357">
        <v>11521.2</v>
      </c>
      <c r="Q236" s="357">
        <v>134053.93221120047</v>
      </c>
      <c r="R236" s="357">
        <v>78745.716533085317</v>
      </c>
      <c r="S236" s="503">
        <v>55308.215678115172</v>
      </c>
      <c r="T236" s="390"/>
      <c r="U236" s="502"/>
      <c r="V236" s="453"/>
      <c r="W236" s="453"/>
      <c r="Y236" s="155"/>
    </row>
    <row r="237" spans="1:25" s="389" customFormat="1" ht="18" customHeight="1">
      <c r="A237" s="403" t="s">
        <v>306</v>
      </c>
      <c r="B237" s="396">
        <f>SUM(B234:B236)</f>
        <v>480923.03492875362</v>
      </c>
      <c r="C237" s="396">
        <f t="shared" ref="C237:S237" si="26">SUM(C234:C236)</f>
        <v>94628.7</v>
      </c>
      <c r="D237" s="396">
        <f t="shared" si="26"/>
        <v>52842.9</v>
      </c>
      <c r="E237" s="396">
        <f t="shared" si="26"/>
        <v>2920.7699999999995</v>
      </c>
      <c r="F237" s="396">
        <f t="shared" si="26"/>
        <v>41785.800000000003</v>
      </c>
      <c r="G237" s="396">
        <f t="shared" si="26"/>
        <v>16937.73</v>
      </c>
      <c r="H237" s="396">
        <f t="shared" si="26"/>
        <v>24848.07</v>
      </c>
      <c r="I237" s="396">
        <f t="shared" si="26"/>
        <v>386294.33492875367</v>
      </c>
      <c r="J237" s="396">
        <f t="shared" si="26"/>
        <v>49658.04462616596</v>
      </c>
      <c r="K237" s="396">
        <f t="shared" si="26"/>
        <v>39077.08</v>
      </c>
      <c r="L237" s="396">
        <f t="shared" si="26"/>
        <v>336636.29030258773</v>
      </c>
      <c r="M237" s="396">
        <f t="shared" si="26"/>
        <v>230620.81380638975</v>
      </c>
      <c r="N237" s="396">
        <f t="shared" si="26"/>
        <v>106015.47649619795</v>
      </c>
      <c r="O237" s="396">
        <f t="shared" si="26"/>
        <v>102500.94462616596</v>
      </c>
      <c r="P237" s="396">
        <f t="shared" si="26"/>
        <v>41997.850000000006</v>
      </c>
      <c r="Q237" s="396">
        <f t="shared" si="26"/>
        <v>378422.09030258772</v>
      </c>
      <c r="R237" s="396">
        <f t="shared" si="26"/>
        <v>247558.54380638973</v>
      </c>
      <c r="S237" s="500">
        <f t="shared" si="26"/>
        <v>130863.54649619796</v>
      </c>
      <c r="T237" s="436"/>
      <c r="U237" s="500"/>
      <c r="V237" s="470"/>
      <c r="W237" s="470"/>
      <c r="Y237" s="387"/>
    </row>
    <row r="238" spans="1:25" s="144" customFormat="1" ht="18" customHeight="1">
      <c r="A238" s="472" t="s">
        <v>307</v>
      </c>
      <c r="B238" s="388">
        <v>146783.60856964035</v>
      </c>
      <c r="C238" s="388">
        <v>32849.08</v>
      </c>
      <c r="D238" s="388">
        <v>19496.400000000001</v>
      </c>
      <c r="E238" s="388">
        <v>4872.54</v>
      </c>
      <c r="F238" s="388">
        <v>13352.68</v>
      </c>
      <c r="G238" s="388">
        <v>6078.68</v>
      </c>
      <c r="H238" s="388">
        <v>7274</v>
      </c>
      <c r="I238" s="388">
        <v>113934.52856964034</v>
      </c>
      <c r="J238" s="388">
        <v>10665.734168657676</v>
      </c>
      <c r="K238" s="388">
        <v>1782.31</v>
      </c>
      <c r="L238" s="388">
        <v>103268.79440098268</v>
      </c>
      <c r="M238" s="388">
        <v>65246.827275307391</v>
      </c>
      <c r="N238" s="388">
        <v>38021.967125675284</v>
      </c>
      <c r="O238" s="388">
        <v>30162.134168657678</v>
      </c>
      <c r="P238" s="388">
        <v>6654.85</v>
      </c>
      <c r="Q238" s="388">
        <v>116621.47440098267</v>
      </c>
      <c r="R238" s="388">
        <v>71325.507275307391</v>
      </c>
      <c r="S238" s="502">
        <v>45295.967125675284</v>
      </c>
      <c r="T238" s="390"/>
      <c r="U238" s="502"/>
      <c r="V238" s="453"/>
      <c r="W238" s="453"/>
      <c r="Y238" s="155"/>
    </row>
    <row r="239" spans="1:25" s="144" customFormat="1" ht="18" customHeight="1">
      <c r="A239" s="472" t="s">
        <v>308</v>
      </c>
      <c r="B239" s="388">
        <v>191002.47578631446</v>
      </c>
      <c r="C239" s="388">
        <v>61314.64</v>
      </c>
      <c r="D239" s="388">
        <v>28117.15</v>
      </c>
      <c r="E239" s="388">
        <v>9137.0499999999993</v>
      </c>
      <c r="F239" s="388">
        <v>33197.49</v>
      </c>
      <c r="G239" s="388">
        <v>19310.73</v>
      </c>
      <c r="H239" s="388">
        <v>13886.76</v>
      </c>
      <c r="I239" s="388">
        <v>129687.83578631443</v>
      </c>
      <c r="J239" s="388">
        <v>22867.917872471196</v>
      </c>
      <c r="K239" s="388">
        <v>6577.91</v>
      </c>
      <c r="L239" s="388">
        <v>106819.91791384324</v>
      </c>
      <c r="M239" s="388">
        <v>67121.951623115077</v>
      </c>
      <c r="N239" s="388">
        <v>39697.966290728167</v>
      </c>
      <c r="O239" s="388">
        <v>50985.067872471198</v>
      </c>
      <c r="P239" s="388">
        <v>15714.96</v>
      </c>
      <c r="Q239" s="388">
        <v>140017.40791384326</v>
      </c>
      <c r="R239" s="388">
        <v>86432.681623115073</v>
      </c>
      <c r="S239" s="502">
        <v>53584.726290728169</v>
      </c>
      <c r="T239" s="390"/>
      <c r="U239" s="502"/>
      <c r="V239" s="453"/>
      <c r="W239" s="453"/>
      <c r="Y239" s="155"/>
    </row>
    <row r="240" spans="1:25" s="144" customFormat="1" ht="18" customHeight="1">
      <c r="A240" s="472" t="s">
        <v>309</v>
      </c>
      <c r="B240" s="388">
        <v>294856.85925903195</v>
      </c>
      <c r="C240" s="388">
        <v>121912.92</v>
      </c>
      <c r="D240" s="388">
        <v>63951.78</v>
      </c>
      <c r="E240" s="388">
        <v>1330.4570157974167</v>
      </c>
      <c r="F240" s="388">
        <v>57961.14</v>
      </c>
      <c r="G240" s="388">
        <v>37048.35</v>
      </c>
      <c r="H240" s="388">
        <v>20912.79</v>
      </c>
      <c r="I240" s="388">
        <v>172943.93925903193</v>
      </c>
      <c r="J240" s="388">
        <v>17057.511679258714</v>
      </c>
      <c r="K240" s="388">
        <v>6979.6470157974163</v>
      </c>
      <c r="L240" s="388">
        <v>155886.42757977324</v>
      </c>
      <c r="M240" s="388">
        <v>109314.34287869184</v>
      </c>
      <c r="N240" s="388">
        <v>46572.084701081403</v>
      </c>
      <c r="O240" s="388">
        <v>81009.29167925872</v>
      </c>
      <c r="P240" s="388">
        <v>8310.1040315948339</v>
      </c>
      <c r="Q240" s="388">
        <v>213847.56757977323</v>
      </c>
      <c r="R240" s="388">
        <v>146362.69287869183</v>
      </c>
      <c r="S240" s="502">
        <v>67484.874701081397</v>
      </c>
      <c r="T240" s="390"/>
      <c r="U240" s="502"/>
      <c r="V240" s="453"/>
      <c r="W240" s="453"/>
      <c r="Y240" s="155"/>
    </row>
    <row r="241" spans="1:25" s="389" customFormat="1" ht="18" customHeight="1">
      <c r="A241" s="403" t="s">
        <v>310</v>
      </c>
      <c r="B241" s="396">
        <f>SUM(B238:B240)</f>
        <v>632642.94361498673</v>
      </c>
      <c r="C241" s="396">
        <f t="shared" ref="C241:S241" si="27">SUM(C238:C240)</f>
        <v>216076.64</v>
      </c>
      <c r="D241" s="396">
        <f t="shared" si="27"/>
        <v>111565.33</v>
      </c>
      <c r="E241" s="396">
        <f t="shared" si="27"/>
        <v>15340.047015797416</v>
      </c>
      <c r="F241" s="396">
        <f t="shared" si="27"/>
        <v>104511.31</v>
      </c>
      <c r="G241" s="396">
        <f t="shared" si="27"/>
        <v>62437.759999999995</v>
      </c>
      <c r="H241" s="396">
        <f t="shared" si="27"/>
        <v>42073.55</v>
      </c>
      <c r="I241" s="396">
        <f t="shared" si="27"/>
        <v>416566.30361498671</v>
      </c>
      <c r="J241" s="396">
        <f t="shared" si="27"/>
        <v>50591.163720387587</v>
      </c>
      <c r="K241" s="396">
        <f t="shared" si="27"/>
        <v>15339.867015797416</v>
      </c>
      <c r="L241" s="396">
        <f t="shared" si="27"/>
        <v>365975.13989459915</v>
      </c>
      <c r="M241" s="396">
        <f t="shared" si="27"/>
        <v>241683.12177711428</v>
      </c>
      <c r="N241" s="396">
        <f t="shared" si="27"/>
        <v>124292.01811748485</v>
      </c>
      <c r="O241" s="396">
        <f t="shared" si="27"/>
        <v>162156.4937203876</v>
      </c>
      <c r="P241" s="396">
        <f t="shared" si="27"/>
        <v>30679.914031594832</v>
      </c>
      <c r="Q241" s="396">
        <f t="shared" si="27"/>
        <v>470486.44989459915</v>
      </c>
      <c r="R241" s="396">
        <f t="shared" si="27"/>
        <v>304120.88177711429</v>
      </c>
      <c r="S241" s="500">
        <f t="shared" si="27"/>
        <v>166365.56811748486</v>
      </c>
      <c r="T241" s="436"/>
      <c r="U241" s="500"/>
      <c r="V241" s="470"/>
      <c r="W241" s="470"/>
      <c r="Y241" s="387"/>
    </row>
    <row r="242" spans="1:25" s="144" customFormat="1" ht="18" customHeight="1">
      <c r="A242" s="409" t="s">
        <v>315</v>
      </c>
      <c r="B242" s="357">
        <v>148028.12741674576</v>
      </c>
      <c r="C242" s="357">
        <v>45704.9</v>
      </c>
      <c r="D242" s="357">
        <v>34636.5</v>
      </c>
      <c r="E242" s="357">
        <v>885.42</v>
      </c>
      <c r="F242" s="357">
        <v>11068.4</v>
      </c>
      <c r="G242" s="357">
        <v>923.51</v>
      </c>
      <c r="H242" s="357">
        <v>10144.89</v>
      </c>
      <c r="I242" s="357">
        <v>102323.22741674574</v>
      </c>
      <c r="J242" s="357">
        <v>10685.449674484706</v>
      </c>
      <c r="K242" s="357">
        <v>6942.8</v>
      </c>
      <c r="L242" s="357">
        <v>91637.777742261052</v>
      </c>
      <c r="M242" s="357">
        <v>60240.894307233182</v>
      </c>
      <c r="N242" s="357">
        <v>31396.883435027863</v>
      </c>
      <c r="O242" s="357">
        <v>45321.949674484713</v>
      </c>
      <c r="P242" s="357">
        <v>7828.22</v>
      </c>
      <c r="Q242" s="357">
        <v>102706.17774226105</v>
      </c>
      <c r="R242" s="357">
        <v>61164.404307233177</v>
      </c>
      <c r="S242" s="503">
        <v>41541.773435027862</v>
      </c>
      <c r="T242" s="390"/>
      <c r="U242" s="502"/>
      <c r="V242" s="453"/>
      <c r="W242" s="453"/>
      <c r="Y242" s="155"/>
    </row>
    <row r="243" spans="1:25" s="144" customFormat="1" ht="18" customHeight="1">
      <c r="A243" s="409" t="s">
        <v>316</v>
      </c>
      <c r="B243" s="357">
        <v>134679.85283867101</v>
      </c>
      <c r="C243" s="357">
        <v>44027.97</v>
      </c>
      <c r="D243" s="357">
        <v>26904.41</v>
      </c>
      <c r="E243" s="357">
        <v>448.31</v>
      </c>
      <c r="F243" s="357">
        <v>17123.560000000001</v>
      </c>
      <c r="G243" s="357">
        <v>1327.91</v>
      </c>
      <c r="H243" s="357">
        <v>15795.65</v>
      </c>
      <c r="I243" s="357">
        <v>90651.882838670703</v>
      </c>
      <c r="J243" s="357">
        <v>8453.608741381242</v>
      </c>
      <c r="K243" s="357">
        <v>4431.3999999999996</v>
      </c>
      <c r="L243" s="357">
        <v>82198.274097289468</v>
      </c>
      <c r="M243" s="357">
        <v>42786.422942030178</v>
      </c>
      <c r="N243" s="357">
        <v>39411.851155259283</v>
      </c>
      <c r="O243" s="357">
        <v>35358.018741381245</v>
      </c>
      <c r="P243" s="357">
        <v>4879.71</v>
      </c>
      <c r="Q243" s="357">
        <v>99321.834097289466</v>
      </c>
      <c r="R243" s="357">
        <v>44114.332942030182</v>
      </c>
      <c r="S243" s="503">
        <v>55207.501155259284</v>
      </c>
      <c r="T243" s="390"/>
      <c r="U243" s="502"/>
      <c r="V243" s="453"/>
      <c r="W243" s="453"/>
      <c r="Y243" s="155"/>
    </row>
    <row r="244" spans="1:25" s="144" customFormat="1" ht="18" customHeight="1">
      <c r="A244" s="409" t="s">
        <v>314</v>
      </c>
      <c r="B244" s="357">
        <v>196000.37794788845</v>
      </c>
      <c r="C244" s="357">
        <v>45055.68</v>
      </c>
      <c r="D244" s="357">
        <v>32381.77</v>
      </c>
      <c r="E244" s="357">
        <v>1130.10475815464</v>
      </c>
      <c r="F244" s="357">
        <v>12673.91</v>
      </c>
      <c r="G244" s="357">
        <v>2580.4699999999998</v>
      </c>
      <c r="H244" s="357">
        <v>10093.44</v>
      </c>
      <c r="I244" s="357">
        <v>150944.69794788843</v>
      </c>
      <c r="J244" s="357">
        <v>18062.756246097044</v>
      </c>
      <c r="K244" s="357">
        <v>12154.04475815464</v>
      </c>
      <c r="L244" s="357">
        <v>132881.94170179139</v>
      </c>
      <c r="M244" s="357">
        <v>63413.676628344292</v>
      </c>
      <c r="N244" s="357">
        <v>69468.265073447095</v>
      </c>
      <c r="O244" s="357">
        <v>50444.526246097041</v>
      </c>
      <c r="P244" s="357">
        <v>13284.14951630928</v>
      </c>
      <c r="Q244" s="357">
        <v>145555.8517017914</v>
      </c>
      <c r="R244" s="357">
        <v>65994.146628344286</v>
      </c>
      <c r="S244" s="503">
        <v>79561.705073447098</v>
      </c>
      <c r="T244" s="390"/>
      <c r="U244" s="502"/>
      <c r="V244" s="453"/>
      <c r="W244" s="453"/>
      <c r="Y244" s="155"/>
    </row>
    <row r="245" spans="1:25" s="389" customFormat="1" ht="18" customHeight="1">
      <c r="A245" s="403" t="s">
        <v>317</v>
      </c>
      <c r="B245" s="396">
        <f>SUM(B242:B244)</f>
        <v>478708.35820330522</v>
      </c>
      <c r="C245" s="396">
        <f t="shared" ref="C245:U245" si="28">SUM(C242:C244)</f>
        <v>134788.54999999999</v>
      </c>
      <c r="D245" s="396">
        <f t="shared" si="28"/>
        <v>93922.680000000008</v>
      </c>
      <c r="E245" s="396">
        <f t="shared" si="28"/>
        <v>2463.83475815464</v>
      </c>
      <c r="F245" s="396">
        <f t="shared" si="28"/>
        <v>40865.869999999995</v>
      </c>
      <c r="G245" s="396">
        <f t="shared" si="28"/>
        <v>4831.8899999999994</v>
      </c>
      <c r="H245" s="396">
        <f t="shared" si="28"/>
        <v>36033.980000000003</v>
      </c>
      <c r="I245" s="396">
        <f t="shared" si="28"/>
        <v>343919.80820330488</v>
      </c>
      <c r="J245" s="396">
        <f t="shared" si="28"/>
        <v>37201.814661962992</v>
      </c>
      <c r="K245" s="396">
        <f t="shared" si="28"/>
        <v>23528.24475815464</v>
      </c>
      <c r="L245" s="396">
        <f t="shared" si="28"/>
        <v>306717.99354134192</v>
      </c>
      <c r="M245" s="396">
        <f t="shared" si="28"/>
        <v>166440.99387760766</v>
      </c>
      <c r="N245" s="396">
        <f t="shared" si="28"/>
        <v>140276.99966373423</v>
      </c>
      <c r="O245" s="396">
        <f t="shared" si="28"/>
        <v>131124.49466196302</v>
      </c>
      <c r="P245" s="396">
        <f t="shared" si="28"/>
        <v>25992.079516309281</v>
      </c>
      <c r="Q245" s="396">
        <f t="shared" si="28"/>
        <v>347583.86354134191</v>
      </c>
      <c r="R245" s="396">
        <f t="shared" si="28"/>
        <v>171272.88387760764</v>
      </c>
      <c r="S245" s="500">
        <f t="shared" si="28"/>
        <v>176310.97966373427</v>
      </c>
      <c r="T245" s="436">
        <f t="shared" si="28"/>
        <v>0</v>
      </c>
      <c r="U245" s="500">
        <f t="shared" si="28"/>
        <v>0</v>
      </c>
      <c r="V245" s="470"/>
      <c r="W245" s="470"/>
      <c r="Y245" s="387"/>
    </row>
    <row r="246" spans="1:25" s="144" customFormat="1" ht="18" customHeight="1">
      <c r="A246" s="409" t="s">
        <v>318</v>
      </c>
      <c r="B246" s="357">
        <v>188476.63056902017</v>
      </c>
      <c r="C246" s="357">
        <v>41661.360000000001</v>
      </c>
      <c r="D246" s="357">
        <v>30435.81</v>
      </c>
      <c r="E246" s="357">
        <v>768.27</v>
      </c>
      <c r="F246" s="357">
        <v>11225.55</v>
      </c>
      <c r="G246" s="357">
        <v>2133.12</v>
      </c>
      <c r="H246" s="357">
        <v>9092.43</v>
      </c>
      <c r="I246" s="357">
        <v>146815.27056902018</v>
      </c>
      <c r="J246" s="357">
        <v>12378.165718701981</v>
      </c>
      <c r="K246" s="357">
        <v>3704.11</v>
      </c>
      <c r="L246" s="357">
        <v>134437.1048503182</v>
      </c>
      <c r="M246" s="357">
        <v>75959.94459491114</v>
      </c>
      <c r="N246" s="357">
        <v>58477.160255407071</v>
      </c>
      <c r="O246" s="357">
        <v>42813.975718701986</v>
      </c>
      <c r="P246" s="357">
        <v>4472.38</v>
      </c>
      <c r="Q246" s="357">
        <v>145662.65485031821</v>
      </c>
      <c r="R246" s="357">
        <v>78093.064594911135</v>
      </c>
      <c r="S246" s="503">
        <v>67569.590255407064</v>
      </c>
      <c r="T246" s="390"/>
      <c r="U246" s="502"/>
      <c r="V246" s="453"/>
      <c r="W246" s="453"/>
      <c r="Y246" s="155"/>
    </row>
    <row r="247" spans="1:25" s="144" customFormat="1" ht="18" customHeight="1">
      <c r="A247" s="409" t="s">
        <v>322</v>
      </c>
      <c r="B247" s="357">
        <v>164954.58904236046</v>
      </c>
      <c r="C247" s="357">
        <v>45330.68</v>
      </c>
      <c r="D247" s="357">
        <v>31395.07</v>
      </c>
      <c r="E247" s="357">
        <v>1216.1806970230787</v>
      </c>
      <c r="F247" s="357">
        <v>13935.61</v>
      </c>
      <c r="G247" s="357">
        <v>2811.05</v>
      </c>
      <c r="H247" s="357">
        <v>11124.56</v>
      </c>
      <c r="I247" s="357">
        <v>119623.90904236046</v>
      </c>
      <c r="J247" s="357">
        <v>11620.377780324678</v>
      </c>
      <c r="K247" s="357">
        <v>3974.0206970230788</v>
      </c>
      <c r="L247" s="357">
        <v>108003.53126203577</v>
      </c>
      <c r="M247" s="357">
        <v>51249.988178494532</v>
      </c>
      <c r="N247" s="357">
        <v>56753.543083541255</v>
      </c>
      <c r="O247" s="357">
        <v>43015.447780324677</v>
      </c>
      <c r="P247" s="357">
        <v>5190.2013940461575</v>
      </c>
      <c r="Q247" s="357">
        <v>121939.14126203577</v>
      </c>
      <c r="R247" s="357">
        <v>54061.038178494535</v>
      </c>
      <c r="S247" s="503">
        <v>67878.103083541238</v>
      </c>
      <c r="T247" s="390"/>
      <c r="U247" s="502"/>
      <c r="V247" s="453"/>
      <c r="W247" s="453"/>
      <c r="Y247" s="155"/>
    </row>
    <row r="248" spans="1:25" s="144" customFormat="1" ht="18" customHeight="1">
      <c r="A248" s="409" t="s">
        <v>320</v>
      </c>
      <c r="B248" s="357">
        <v>197289.92779131504</v>
      </c>
      <c r="C248" s="357">
        <v>45780.11</v>
      </c>
      <c r="D248" s="357">
        <v>29794.68</v>
      </c>
      <c r="E248" s="357">
        <v>653.59796332342023</v>
      </c>
      <c r="F248" s="357">
        <v>15985.43</v>
      </c>
      <c r="G248" s="357">
        <v>1470.9</v>
      </c>
      <c r="H248" s="357">
        <v>14514.53</v>
      </c>
      <c r="I248" s="357">
        <v>151509.81779131506</v>
      </c>
      <c r="J248" s="357">
        <v>10572.56687334874</v>
      </c>
      <c r="K248" s="357">
        <v>6563.0479633234208</v>
      </c>
      <c r="L248" s="357">
        <v>140937.25091796633</v>
      </c>
      <c r="M248" s="357">
        <v>84216.269212573185</v>
      </c>
      <c r="N248" s="357">
        <v>56720.981705393133</v>
      </c>
      <c r="O248" s="357">
        <v>40367.24687334874</v>
      </c>
      <c r="P248" s="357">
        <v>7216.645926646841</v>
      </c>
      <c r="Q248" s="357">
        <v>156922.68091796633</v>
      </c>
      <c r="R248" s="357">
        <v>85687.169212573193</v>
      </c>
      <c r="S248" s="503">
        <v>71235.511705393132</v>
      </c>
      <c r="T248" s="390"/>
      <c r="U248" s="502"/>
      <c r="V248" s="453"/>
      <c r="W248" s="453"/>
      <c r="Y248" s="155"/>
    </row>
    <row r="249" spans="1:25" s="389" customFormat="1" ht="18" customHeight="1">
      <c r="A249" s="403" t="s">
        <v>321</v>
      </c>
      <c r="B249" s="396">
        <f>SUM(B246:B248)</f>
        <v>550721.14740269561</v>
      </c>
      <c r="C249" s="396">
        <f t="shared" ref="C249:S249" si="29">SUM(C246:C248)</f>
        <v>132772.15000000002</v>
      </c>
      <c r="D249" s="396">
        <f t="shared" si="29"/>
        <v>91625.56</v>
      </c>
      <c r="E249" s="396">
        <f t="shared" si="29"/>
        <v>2638.0486603464988</v>
      </c>
      <c r="F249" s="396">
        <f t="shared" si="29"/>
        <v>41146.589999999997</v>
      </c>
      <c r="G249" s="396">
        <f t="shared" si="29"/>
        <v>6415.07</v>
      </c>
      <c r="H249" s="396">
        <f t="shared" si="29"/>
        <v>34731.519999999997</v>
      </c>
      <c r="I249" s="396">
        <f t="shared" si="29"/>
        <v>417948.99740269571</v>
      </c>
      <c r="J249" s="396">
        <f t="shared" si="29"/>
        <v>34571.110372375399</v>
      </c>
      <c r="K249" s="396">
        <f t="shared" si="29"/>
        <v>14241.178660346501</v>
      </c>
      <c r="L249" s="396">
        <f t="shared" si="29"/>
        <v>383377.8870303203</v>
      </c>
      <c r="M249" s="396">
        <f t="shared" si="29"/>
        <v>211426.20198597887</v>
      </c>
      <c r="N249" s="396">
        <f t="shared" si="29"/>
        <v>171951.68504434146</v>
      </c>
      <c r="O249" s="396">
        <f t="shared" si="29"/>
        <v>126196.6703723754</v>
      </c>
      <c r="P249" s="396">
        <f t="shared" si="29"/>
        <v>16879.227320692997</v>
      </c>
      <c r="Q249" s="396">
        <f t="shared" si="29"/>
        <v>424524.47703032033</v>
      </c>
      <c r="R249" s="396">
        <f t="shared" si="29"/>
        <v>217841.27198597888</v>
      </c>
      <c r="S249" s="500">
        <f t="shared" si="29"/>
        <v>206683.20504434145</v>
      </c>
      <c r="T249" s="436"/>
      <c r="U249" s="500"/>
      <c r="V249" s="470"/>
      <c r="W249" s="470"/>
      <c r="Y249" s="387"/>
    </row>
    <row r="250" spans="1:25" s="144" customFormat="1" ht="18" customHeight="1">
      <c r="A250" s="409" t="s">
        <v>323</v>
      </c>
      <c r="B250" s="357">
        <v>152226.1564718413</v>
      </c>
      <c r="C250" s="357">
        <v>33956.76</v>
      </c>
      <c r="D250" s="357">
        <v>23718.01</v>
      </c>
      <c r="E250" s="357">
        <v>6952.26</v>
      </c>
      <c r="F250" s="357">
        <v>10238.75</v>
      </c>
      <c r="G250" s="357">
        <v>2367.1999999999998</v>
      </c>
      <c r="H250" s="357">
        <v>7871.55</v>
      </c>
      <c r="I250" s="357">
        <v>118269.39647184132</v>
      </c>
      <c r="J250" s="357">
        <v>22404.789913965771</v>
      </c>
      <c r="K250" s="357">
        <v>5797.16</v>
      </c>
      <c r="L250" s="357">
        <v>95864.606557875537</v>
      </c>
      <c r="M250" s="357">
        <v>63079.139006183163</v>
      </c>
      <c r="N250" s="357">
        <v>32785.467551692367</v>
      </c>
      <c r="O250" s="357">
        <v>46122.79991396577</v>
      </c>
      <c r="P250" s="357">
        <v>12749.42</v>
      </c>
      <c r="Q250" s="357">
        <v>106103.35655787554</v>
      </c>
      <c r="R250" s="357">
        <v>65446.339006183167</v>
      </c>
      <c r="S250" s="503">
        <v>40657.01755169237</v>
      </c>
      <c r="T250" s="390"/>
      <c r="U250" s="502"/>
      <c r="V250" s="453"/>
      <c r="W250" s="453"/>
      <c r="Y250" s="155"/>
    </row>
    <row r="251" spans="1:25" s="144" customFormat="1" ht="18" customHeight="1">
      <c r="A251" s="409" t="s">
        <v>324</v>
      </c>
      <c r="B251" s="357">
        <v>161008.69232427303</v>
      </c>
      <c r="C251" s="357">
        <v>28092.14</v>
      </c>
      <c r="D251" s="357">
        <v>14334.68</v>
      </c>
      <c r="E251" s="357">
        <v>747.8</v>
      </c>
      <c r="F251" s="357">
        <v>13757.46</v>
      </c>
      <c r="G251" s="357">
        <v>5144.03</v>
      </c>
      <c r="H251" s="357">
        <v>8613.43</v>
      </c>
      <c r="I251" s="357">
        <v>132916.55232427304</v>
      </c>
      <c r="J251" s="357">
        <v>8193.0537144717637</v>
      </c>
      <c r="K251" s="357">
        <v>5203.33</v>
      </c>
      <c r="L251" s="357">
        <v>124723.49860980125</v>
      </c>
      <c r="M251" s="357">
        <v>58000.228548050203</v>
      </c>
      <c r="N251" s="357">
        <v>66723.270061751042</v>
      </c>
      <c r="O251" s="357">
        <v>22527.73371447176</v>
      </c>
      <c r="P251" s="357">
        <v>5951.13</v>
      </c>
      <c r="Q251" s="357">
        <v>138480.95860980125</v>
      </c>
      <c r="R251" s="357">
        <v>63144.258548050209</v>
      </c>
      <c r="S251" s="503">
        <v>75336.700061751049</v>
      </c>
      <c r="T251" s="390"/>
      <c r="U251" s="502"/>
      <c r="V251" s="453"/>
      <c r="W251" s="453"/>
      <c r="Y251" s="155"/>
    </row>
    <row r="252" spans="1:25" s="144" customFormat="1" ht="18" customHeight="1">
      <c r="A252" s="409" t="s">
        <v>325</v>
      </c>
      <c r="B252" s="357">
        <v>138326.89080448711</v>
      </c>
      <c r="C252" s="357">
        <v>30217.119999999999</v>
      </c>
      <c r="D252" s="357">
        <v>16084.18</v>
      </c>
      <c r="E252" s="357">
        <v>591.78</v>
      </c>
      <c r="F252" s="357">
        <v>14132.94</v>
      </c>
      <c r="G252" s="357">
        <v>2531.0500000000002</v>
      </c>
      <c r="H252" s="357">
        <v>11601.89</v>
      </c>
      <c r="I252" s="357">
        <v>108109.7708044871</v>
      </c>
      <c r="J252" s="357">
        <v>8402.84257288546</v>
      </c>
      <c r="K252" s="357">
        <v>5548.18</v>
      </c>
      <c r="L252" s="357">
        <v>99706.928231601647</v>
      </c>
      <c r="M252" s="357">
        <v>59302.503367854486</v>
      </c>
      <c r="N252" s="357">
        <v>40404.424863747146</v>
      </c>
      <c r="O252" s="357">
        <v>24487.022572885457</v>
      </c>
      <c r="P252" s="357">
        <v>6139.96</v>
      </c>
      <c r="Q252" s="357">
        <v>113839.86823160163</v>
      </c>
      <c r="R252" s="357">
        <v>61833.553367854489</v>
      </c>
      <c r="S252" s="503">
        <v>52006.314863747146</v>
      </c>
      <c r="T252" s="390"/>
      <c r="U252" s="502"/>
      <c r="V252" s="453"/>
      <c r="W252" s="453"/>
      <c r="Y252" s="155"/>
    </row>
    <row r="253" spans="1:25" s="389" customFormat="1" ht="18" customHeight="1">
      <c r="A253" s="403" t="s">
        <v>327</v>
      </c>
      <c r="B253" s="396">
        <f>SUM(B250:B252)</f>
        <v>451561.73960060143</v>
      </c>
      <c r="C253" s="396">
        <f t="shared" ref="C253:S253" si="30">SUM(C250:C252)</f>
        <v>92266.02</v>
      </c>
      <c r="D253" s="396">
        <f t="shared" si="30"/>
        <v>54136.87</v>
      </c>
      <c r="E253" s="396">
        <f t="shared" si="30"/>
        <v>8291.84</v>
      </c>
      <c r="F253" s="396">
        <f t="shared" si="30"/>
        <v>38129.15</v>
      </c>
      <c r="G253" s="396">
        <f t="shared" si="30"/>
        <v>10042.279999999999</v>
      </c>
      <c r="H253" s="396">
        <f t="shared" si="30"/>
        <v>28086.87</v>
      </c>
      <c r="I253" s="396">
        <f t="shared" si="30"/>
        <v>359295.71960060147</v>
      </c>
      <c r="J253" s="396">
        <f t="shared" si="30"/>
        <v>39000.686201322998</v>
      </c>
      <c r="K253" s="396">
        <f t="shared" si="30"/>
        <v>16548.669999999998</v>
      </c>
      <c r="L253" s="396">
        <f t="shared" si="30"/>
        <v>320295.03339927841</v>
      </c>
      <c r="M253" s="396">
        <f t="shared" si="30"/>
        <v>180381.87092208787</v>
      </c>
      <c r="N253" s="396">
        <f t="shared" si="30"/>
        <v>139913.16247719055</v>
      </c>
      <c r="O253" s="396">
        <f t="shared" si="30"/>
        <v>93137.556201322979</v>
      </c>
      <c r="P253" s="396">
        <f t="shared" si="30"/>
        <v>24840.51</v>
      </c>
      <c r="Q253" s="396">
        <f t="shared" si="30"/>
        <v>358424.18339927844</v>
      </c>
      <c r="R253" s="396">
        <f t="shared" si="30"/>
        <v>190424.15092208787</v>
      </c>
      <c r="S253" s="500">
        <f t="shared" si="30"/>
        <v>168000.03247719054</v>
      </c>
      <c r="T253" s="436"/>
      <c r="U253" s="500"/>
      <c r="V253" s="470"/>
      <c r="W253" s="470"/>
      <c r="Y253" s="387"/>
    </row>
    <row r="254" spans="1:25" s="144" customFormat="1" ht="18" customHeight="1">
      <c r="A254" s="409" t="s">
        <v>331</v>
      </c>
      <c r="B254" s="357">
        <v>159272.6894982669</v>
      </c>
      <c r="C254" s="357">
        <v>36896.879999999997</v>
      </c>
      <c r="D254" s="357">
        <v>24701.1</v>
      </c>
      <c r="E254" s="357">
        <v>654.57000000000005</v>
      </c>
      <c r="F254" s="357">
        <v>12195.78</v>
      </c>
      <c r="G254" s="357">
        <v>1906.79</v>
      </c>
      <c r="H254" s="357">
        <v>10288.99</v>
      </c>
      <c r="I254" s="357">
        <v>122375.80949826691</v>
      </c>
      <c r="J254" s="357">
        <v>10860.391036631092</v>
      </c>
      <c r="K254" s="357">
        <v>5559.59</v>
      </c>
      <c r="L254" s="357">
        <v>111515.41846163583</v>
      </c>
      <c r="M254" s="357">
        <v>74963.068441072144</v>
      </c>
      <c r="N254" s="357">
        <v>36552.350020563688</v>
      </c>
      <c r="O254" s="357">
        <v>35561.491036631094</v>
      </c>
      <c r="P254" s="357">
        <v>6214.16</v>
      </c>
      <c r="Q254" s="357">
        <v>123711.19846163582</v>
      </c>
      <c r="R254" s="357">
        <v>76869.858441072138</v>
      </c>
      <c r="S254" s="503">
        <v>46841.340020563686</v>
      </c>
      <c r="T254" s="390"/>
      <c r="U254" s="502"/>
      <c r="V254" s="453"/>
      <c r="W254" s="453"/>
      <c r="Y254" s="155"/>
    </row>
    <row r="255" spans="1:25" s="144" customFormat="1" ht="18" customHeight="1">
      <c r="A255" s="409" t="s">
        <v>329</v>
      </c>
      <c r="B255" s="357">
        <v>178747.92022788993</v>
      </c>
      <c r="C255" s="357">
        <v>42978.5</v>
      </c>
      <c r="D255" s="357">
        <v>26886.240000000002</v>
      </c>
      <c r="E255" s="357">
        <v>861.8</v>
      </c>
      <c r="F255" s="357">
        <v>16092.26</v>
      </c>
      <c r="G255" s="357">
        <v>4009.07</v>
      </c>
      <c r="H255" s="357">
        <v>12083.19</v>
      </c>
      <c r="I255" s="357">
        <v>135769.42022788993</v>
      </c>
      <c r="J255" s="357">
        <v>29005.979646617448</v>
      </c>
      <c r="K255" s="357">
        <v>10325.19</v>
      </c>
      <c r="L255" s="357">
        <v>106763.4405812725</v>
      </c>
      <c r="M255" s="357">
        <v>58221.251095789106</v>
      </c>
      <c r="N255" s="357">
        <v>48542.189485483395</v>
      </c>
      <c r="O255" s="357">
        <v>55892.21964661745</v>
      </c>
      <c r="P255" s="357">
        <v>11186.99</v>
      </c>
      <c r="Q255" s="357">
        <v>122855.70058127251</v>
      </c>
      <c r="R255" s="357">
        <v>62230.321095789106</v>
      </c>
      <c r="S255" s="503">
        <v>60625.37948548339</v>
      </c>
      <c r="T255" s="390"/>
      <c r="U255" s="502"/>
      <c r="V255" s="453"/>
      <c r="W255" s="453"/>
      <c r="Y255" s="155"/>
    </row>
    <row r="256" spans="1:25" s="144" customFormat="1" ht="18" customHeight="1">
      <c r="A256" s="409" t="s">
        <v>330</v>
      </c>
      <c r="B256" s="357">
        <v>300869.87037148635</v>
      </c>
      <c r="C256" s="357">
        <v>120475.36</v>
      </c>
      <c r="D256" s="357">
        <v>64998.69</v>
      </c>
      <c r="E256" s="357">
        <v>1434.37</v>
      </c>
      <c r="F256" s="357">
        <v>55476.67</v>
      </c>
      <c r="G256" s="357">
        <v>19530.18</v>
      </c>
      <c r="H256" s="357">
        <v>35946.49</v>
      </c>
      <c r="I256" s="357">
        <v>180394.51037148637</v>
      </c>
      <c r="J256" s="357">
        <v>29161.692577335125</v>
      </c>
      <c r="K256" s="357">
        <v>18462.740000000002</v>
      </c>
      <c r="L256" s="357">
        <v>151232.81779415125</v>
      </c>
      <c r="M256" s="357">
        <v>94208.017635415599</v>
      </c>
      <c r="N256" s="357">
        <v>57024.800158735641</v>
      </c>
      <c r="O256" s="357">
        <v>94160.382577335127</v>
      </c>
      <c r="P256" s="357">
        <v>19897.11</v>
      </c>
      <c r="Q256" s="357">
        <v>206709.48779415124</v>
      </c>
      <c r="R256" s="357">
        <v>113738.19763541561</v>
      </c>
      <c r="S256" s="503">
        <v>92971.290158735646</v>
      </c>
      <c r="T256" s="390"/>
      <c r="U256" s="502"/>
      <c r="V256" s="453"/>
      <c r="W256" s="453"/>
      <c r="Y256" s="155"/>
    </row>
    <row r="257" spans="1:25" s="389" customFormat="1" ht="18" customHeight="1">
      <c r="A257" s="403" t="s">
        <v>332</v>
      </c>
      <c r="B257" s="396">
        <f>SUM(B254:B256)</f>
        <v>638890.4800976431</v>
      </c>
      <c r="C257" s="396">
        <f t="shared" ref="C257:R257" si="31">SUM(C254:C256)</f>
        <v>200350.74</v>
      </c>
      <c r="D257" s="396">
        <f t="shared" si="31"/>
        <v>116586.03</v>
      </c>
      <c r="E257" s="396">
        <f t="shared" si="31"/>
        <v>2950.74</v>
      </c>
      <c r="F257" s="396">
        <f t="shared" si="31"/>
        <v>83764.709999999992</v>
      </c>
      <c r="G257" s="396">
        <f t="shared" si="31"/>
        <v>25446.04</v>
      </c>
      <c r="H257" s="396">
        <f t="shared" si="31"/>
        <v>58318.67</v>
      </c>
      <c r="I257" s="396">
        <f t="shared" si="31"/>
        <v>438539.74009764323</v>
      </c>
      <c r="J257" s="396">
        <f t="shared" si="31"/>
        <v>69028.063260583673</v>
      </c>
      <c r="K257" s="396">
        <f t="shared" si="31"/>
        <v>34347.520000000004</v>
      </c>
      <c r="L257" s="396">
        <f t="shared" si="31"/>
        <v>369511.67683705955</v>
      </c>
      <c r="M257" s="396">
        <f t="shared" si="31"/>
        <v>227392.33717227686</v>
      </c>
      <c r="N257" s="396">
        <f t="shared" si="31"/>
        <v>142119.33966478275</v>
      </c>
      <c r="O257" s="396">
        <f t="shared" si="31"/>
        <v>185614.09326058367</v>
      </c>
      <c r="P257" s="396">
        <f t="shared" si="31"/>
        <v>37298.26</v>
      </c>
      <c r="Q257" s="396">
        <f t="shared" si="31"/>
        <v>453276.38683705957</v>
      </c>
      <c r="R257" s="396">
        <f t="shared" si="31"/>
        <v>252838.37717227684</v>
      </c>
      <c r="S257" s="500">
        <f>SUM(S254:S256)</f>
        <v>200438.00966478273</v>
      </c>
      <c r="T257" s="436"/>
      <c r="U257" s="500"/>
      <c r="V257" s="470"/>
      <c r="W257" s="470"/>
      <c r="Y257" s="387"/>
    </row>
    <row r="258" spans="1:25" s="144" customFormat="1" ht="18" customHeight="1">
      <c r="A258" s="409" t="s">
        <v>337</v>
      </c>
      <c r="B258" s="357">
        <v>176735.85403992058</v>
      </c>
      <c r="C258" s="357">
        <v>53091.64</v>
      </c>
      <c r="D258" s="357">
        <v>39550.230000000003</v>
      </c>
      <c r="E258" s="357">
        <v>1183.73</v>
      </c>
      <c r="F258" s="357">
        <v>13541.41</v>
      </c>
      <c r="G258" s="357">
        <v>2136.9899999999998</v>
      </c>
      <c r="H258" s="357">
        <v>11404.42</v>
      </c>
      <c r="I258" s="357">
        <v>123644.21403992055</v>
      </c>
      <c r="J258" s="357">
        <v>9815.2159248674707</v>
      </c>
      <c r="K258" s="357">
        <v>5853.64</v>
      </c>
      <c r="L258" s="357">
        <v>113828.99811505308</v>
      </c>
      <c r="M258" s="357">
        <v>57819.015653812567</v>
      </c>
      <c r="N258" s="357">
        <v>56009.982461240506</v>
      </c>
      <c r="O258" s="357">
        <v>49365.445924867468</v>
      </c>
      <c r="P258" s="357">
        <v>7037.37</v>
      </c>
      <c r="Q258" s="357">
        <v>127370.40811505308</v>
      </c>
      <c r="R258" s="357">
        <v>59956.005653812572</v>
      </c>
      <c r="S258" s="503">
        <v>67414.402461240505</v>
      </c>
      <c r="T258" s="390"/>
      <c r="U258" s="502"/>
      <c r="V258" s="453"/>
      <c r="W258" s="453"/>
      <c r="Y258" s="155"/>
    </row>
    <row r="259" spans="1:25" s="144" customFormat="1" ht="18" customHeight="1">
      <c r="A259" s="409" t="s">
        <v>335</v>
      </c>
      <c r="B259" s="357">
        <v>141011.18088063435</v>
      </c>
      <c r="C259" s="357">
        <v>41298.25</v>
      </c>
      <c r="D259" s="357">
        <v>32017.1</v>
      </c>
      <c r="E259" s="357">
        <v>1742.07</v>
      </c>
      <c r="F259" s="357">
        <v>9281.15</v>
      </c>
      <c r="G259" s="357">
        <v>1681.02</v>
      </c>
      <c r="H259" s="357">
        <v>7600.13</v>
      </c>
      <c r="I259" s="357">
        <v>99712.930880634332</v>
      </c>
      <c r="J259" s="357">
        <v>8939.0502657600937</v>
      </c>
      <c r="K259" s="357">
        <v>3578.34</v>
      </c>
      <c r="L259" s="357">
        <v>90773.880614874244</v>
      </c>
      <c r="M259" s="357">
        <v>49027.828014077575</v>
      </c>
      <c r="N259" s="357">
        <v>41746.052600796676</v>
      </c>
      <c r="O259" s="357">
        <v>40956.150265760094</v>
      </c>
      <c r="P259" s="357">
        <v>5320.41</v>
      </c>
      <c r="Q259" s="357">
        <v>100055.03061487425</v>
      </c>
      <c r="R259" s="357">
        <v>50708.848014077572</v>
      </c>
      <c r="S259" s="503">
        <v>49346.182600796681</v>
      </c>
      <c r="T259" s="390"/>
      <c r="U259" s="502"/>
      <c r="V259" s="453"/>
      <c r="W259" s="453"/>
      <c r="Y259" s="155"/>
    </row>
    <row r="260" spans="1:25" s="144" customFormat="1" ht="18" customHeight="1">
      <c r="A260" s="409" t="s">
        <v>336</v>
      </c>
      <c r="B260" s="357">
        <v>204418.71482285735</v>
      </c>
      <c r="C260" s="357">
        <v>53250.75</v>
      </c>
      <c r="D260" s="357">
        <v>39546.67</v>
      </c>
      <c r="E260" s="357">
        <v>5102.4207706345032</v>
      </c>
      <c r="F260" s="357">
        <v>13704.08</v>
      </c>
      <c r="G260" s="357">
        <v>2130</v>
      </c>
      <c r="H260" s="357">
        <v>11574.08</v>
      </c>
      <c r="I260" s="357">
        <v>151167.96482285735</v>
      </c>
      <c r="J260" s="357">
        <v>25392.63846358893</v>
      </c>
      <c r="K260" s="357">
        <v>17638.590770634502</v>
      </c>
      <c r="L260" s="357">
        <v>125775.32635926842</v>
      </c>
      <c r="M260" s="357">
        <v>64878.256072316552</v>
      </c>
      <c r="N260" s="357">
        <v>60897.070286951865</v>
      </c>
      <c r="O260" s="357">
        <v>64939.308463588932</v>
      </c>
      <c r="P260" s="357">
        <v>22741.011541269007</v>
      </c>
      <c r="Q260" s="357">
        <v>139479.40635926844</v>
      </c>
      <c r="R260" s="357">
        <v>67008.256072316552</v>
      </c>
      <c r="S260" s="503">
        <v>72471.150286951859</v>
      </c>
      <c r="T260" s="390"/>
      <c r="U260" s="502"/>
      <c r="V260" s="453"/>
      <c r="W260" s="453"/>
      <c r="Y260" s="155"/>
    </row>
    <row r="261" spans="1:25" s="144" customFormat="1" ht="18" customHeight="1">
      <c r="A261" s="403" t="s">
        <v>338</v>
      </c>
      <c r="B261" s="396">
        <f>SUM(B258:B260)</f>
        <v>522165.74974341231</v>
      </c>
      <c r="C261" s="396">
        <f t="shared" ref="C261:S261" si="32">SUM(C258:C260)</f>
        <v>147640.64000000001</v>
      </c>
      <c r="D261" s="396">
        <f t="shared" si="32"/>
        <v>111114</v>
      </c>
      <c r="E261" s="396">
        <f t="shared" si="32"/>
        <v>8028.2207706345034</v>
      </c>
      <c r="F261" s="396">
        <f t="shared" si="32"/>
        <v>36526.639999999999</v>
      </c>
      <c r="G261" s="396">
        <f t="shared" si="32"/>
        <v>5948.01</v>
      </c>
      <c r="H261" s="396">
        <f t="shared" si="32"/>
        <v>30578.629999999997</v>
      </c>
      <c r="I261" s="396">
        <f t="shared" si="32"/>
        <v>374525.10974341223</v>
      </c>
      <c r="J261" s="396">
        <f t="shared" si="32"/>
        <v>44146.904654216494</v>
      </c>
      <c r="K261" s="396">
        <f t="shared" si="32"/>
        <v>27070.570770634502</v>
      </c>
      <c r="L261" s="396">
        <f t="shared" si="32"/>
        <v>330378.20508919575</v>
      </c>
      <c r="M261" s="396">
        <f t="shared" si="32"/>
        <v>171725.0997402067</v>
      </c>
      <c r="N261" s="396">
        <f t="shared" si="32"/>
        <v>158653.10534898905</v>
      </c>
      <c r="O261" s="396">
        <f t="shared" si="32"/>
        <v>155260.90465421649</v>
      </c>
      <c r="P261" s="396">
        <f t="shared" si="32"/>
        <v>35098.791541269005</v>
      </c>
      <c r="Q261" s="396">
        <f t="shared" si="32"/>
        <v>366904.84508919576</v>
      </c>
      <c r="R261" s="396">
        <f t="shared" si="32"/>
        <v>177673.10974020668</v>
      </c>
      <c r="S261" s="500">
        <f t="shared" si="32"/>
        <v>189231.73534898905</v>
      </c>
      <c r="T261" s="390"/>
      <c r="U261" s="502"/>
      <c r="V261" s="453"/>
      <c r="W261" s="453"/>
      <c r="Y261" s="155"/>
    </row>
    <row r="262" spans="1:25" s="144" customFormat="1" ht="18" customHeight="1">
      <c r="A262" s="409" t="s">
        <v>339</v>
      </c>
      <c r="B262" s="357">
        <v>194859.28741035308</v>
      </c>
      <c r="C262" s="357">
        <v>37897.11</v>
      </c>
      <c r="D262" s="357">
        <v>25166.58</v>
      </c>
      <c r="E262" s="357">
        <v>4843.8500000000004</v>
      </c>
      <c r="F262" s="357">
        <v>12730.53</v>
      </c>
      <c r="G262" s="357">
        <v>2209.71</v>
      </c>
      <c r="H262" s="357">
        <v>10520.82</v>
      </c>
      <c r="I262" s="357">
        <v>156962.17741035309</v>
      </c>
      <c r="J262" s="357">
        <v>12676.146982009423</v>
      </c>
      <c r="K262" s="357">
        <v>7584.56</v>
      </c>
      <c r="L262" s="357">
        <v>144286.03042834369</v>
      </c>
      <c r="M262" s="357">
        <v>85156.987445185878</v>
      </c>
      <c r="N262" s="357">
        <v>59129.0429831578</v>
      </c>
      <c r="O262" s="357">
        <v>37842.726982009422</v>
      </c>
      <c r="P262" s="357">
        <v>12428.41</v>
      </c>
      <c r="Q262" s="357">
        <v>157016.56042834368</v>
      </c>
      <c r="R262" s="357">
        <v>87366.69744518587</v>
      </c>
      <c r="S262" s="503">
        <v>69649.8629831578</v>
      </c>
      <c r="T262" s="390"/>
      <c r="U262" s="502"/>
      <c r="V262" s="453"/>
      <c r="W262" s="453"/>
      <c r="Y262" s="155"/>
    </row>
    <row r="263" spans="1:25" s="144" customFormat="1" ht="18" customHeight="1">
      <c r="A263" s="409" t="s">
        <v>340</v>
      </c>
      <c r="B263" s="357">
        <v>205593.16009076097</v>
      </c>
      <c r="C263" s="357">
        <v>38301.760000000002</v>
      </c>
      <c r="D263" s="357">
        <v>26227.040000000001</v>
      </c>
      <c r="E263" s="357">
        <v>1944.8787170773808</v>
      </c>
      <c r="F263" s="357">
        <v>12074.72</v>
      </c>
      <c r="G263" s="357">
        <v>727.15</v>
      </c>
      <c r="H263" s="357">
        <v>11347.57</v>
      </c>
      <c r="I263" s="357">
        <v>167291.40009076093</v>
      </c>
      <c r="J263" s="357">
        <v>21533.747263826048</v>
      </c>
      <c r="K263" s="357">
        <v>14318.898717077382</v>
      </c>
      <c r="L263" s="357">
        <v>145757.65282693491</v>
      </c>
      <c r="M263" s="357">
        <v>74749.61910695085</v>
      </c>
      <c r="N263" s="357">
        <v>71008.033719984043</v>
      </c>
      <c r="O263" s="357">
        <v>47760.787263826045</v>
      </c>
      <c r="P263" s="357">
        <v>16263.777434154761</v>
      </c>
      <c r="Q263" s="357">
        <v>157832.37282693491</v>
      </c>
      <c r="R263" s="357">
        <v>75476.769106950858</v>
      </c>
      <c r="S263" s="503">
        <v>82355.603719984036</v>
      </c>
      <c r="T263" s="390"/>
      <c r="U263" s="502"/>
      <c r="V263" s="453"/>
      <c r="W263" s="453"/>
      <c r="Y263" s="155"/>
    </row>
    <row r="264" spans="1:25" s="144" customFormat="1" ht="18" customHeight="1">
      <c r="A264" s="409" t="s">
        <v>342</v>
      </c>
      <c r="B264" s="357">
        <v>244668.96269848078</v>
      </c>
      <c r="C264" s="357">
        <v>48811.43</v>
      </c>
      <c r="D264" s="357">
        <v>26382.9</v>
      </c>
      <c r="E264" s="357">
        <v>1400.23</v>
      </c>
      <c r="F264" s="357">
        <v>22428.53</v>
      </c>
      <c r="G264" s="357">
        <v>7046.67</v>
      </c>
      <c r="H264" s="357">
        <v>15381.86</v>
      </c>
      <c r="I264" s="357">
        <v>195857.53269848076</v>
      </c>
      <c r="J264" s="357">
        <v>35919.6515336792</v>
      </c>
      <c r="K264" s="357">
        <v>26071.552020752049</v>
      </c>
      <c r="L264" s="357">
        <v>159937.88116480157</v>
      </c>
      <c r="M264" s="357">
        <v>75695.822211407911</v>
      </c>
      <c r="N264" s="357">
        <v>84242.058953393658</v>
      </c>
      <c r="O264" s="357">
        <v>62302.551533679201</v>
      </c>
      <c r="P264" s="357">
        <v>27471.782020752049</v>
      </c>
      <c r="Q264" s="357">
        <v>182366.41116480157</v>
      </c>
      <c r="R264" s="357">
        <v>82742.492211407924</v>
      </c>
      <c r="S264" s="503">
        <v>99623.918953393659</v>
      </c>
      <c r="T264" s="390"/>
      <c r="U264" s="502"/>
      <c r="V264" s="453"/>
      <c r="W264" s="453"/>
      <c r="Y264" s="155"/>
    </row>
    <row r="265" spans="1:25" s="144" customFormat="1" ht="18" customHeight="1">
      <c r="A265" s="403" t="s">
        <v>343</v>
      </c>
      <c r="B265" s="396">
        <f>SUM(B262:B264)</f>
        <v>645121.4101995948</v>
      </c>
      <c r="C265" s="396">
        <f t="shared" ref="C265:S265" si="33">SUM(C262:C264)</f>
        <v>125010.29999999999</v>
      </c>
      <c r="D265" s="396">
        <f t="shared" si="33"/>
        <v>77776.52</v>
      </c>
      <c r="E265" s="396">
        <f t="shared" si="33"/>
        <v>8188.9587170773812</v>
      </c>
      <c r="F265" s="396">
        <f t="shared" si="33"/>
        <v>47233.78</v>
      </c>
      <c r="G265" s="396">
        <f t="shared" si="33"/>
        <v>9983.5300000000007</v>
      </c>
      <c r="H265" s="396">
        <f t="shared" si="33"/>
        <v>37250.25</v>
      </c>
      <c r="I265" s="396">
        <f t="shared" si="33"/>
        <v>520111.11019959475</v>
      </c>
      <c r="J265" s="396">
        <f t="shared" si="33"/>
        <v>70129.545779514679</v>
      </c>
      <c r="K265" s="396">
        <f t="shared" si="33"/>
        <v>47975.010737829434</v>
      </c>
      <c r="L265" s="396">
        <f t="shared" si="33"/>
        <v>449981.56442008016</v>
      </c>
      <c r="M265" s="396">
        <f t="shared" si="33"/>
        <v>235602.42876354462</v>
      </c>
      <c r="N265" s="396">
        <f t="shared" si="33"/>
        <v>214379.13565653551</v>
      </c>
      <c r="O265" s="396">
        <f t="shared" si="33"/>
        <v>147906.06577951467</v>
      </c>
      <c r="P265" s="396">
        <f t="shared" si="33"/>
        <v>56163.969454906808</v>
      </c>
      <c r="Q265" s="396">
        <f t="shared" si="33"/>
        <v>497215.34442008019</v>
      </c>
      <c r="R265" s="396">
        <f t="shared" si="33"/>
        <v>245585.95876354465</v>
      </c>
      <c r="S265" s="500">
        <f t="shared" si="33"/>
        <v>251629.38565653551</v>
      </c>
      <c r="T265" s="390"/>
      <c r="U265" s="502"/>
      <c r="V265" s="453"/>
      <c r="W265" s="453"/>
      <c r="Y265" s="155"/>
    </row>
    <row r="266" spans="1:25" s="552" customFormat="1" ht="18" customHeight="1">
      <c r="A266" s="541" t="s">
        <v>344</v>
      </c>
      <c r="B266" s="542">
        <v>181844.31594840979</v>
      </c>
      <c r="C266" s="547">
        <v>35803.49</v>
      </c>
      <c r="D266" s="547">
        <v>22467.14</v>
      </c>
      <c r="E266" s="547">
        <v>2450.83</v>
      </c>
      <c r="F266" s="547">
        <v>13336.35</v>
      </c>
      <c r="G266" s="547">
        <v>4360.76</v>
      </c>
      <c r="H266" s="547">
        <v>8975.59</v>
      </c>
      <c r="I266" s="547">
        <v>146040.82594840977</v>
      </c>
      <c r="J266" s="547">
        <v>16210.46420043913</v>
      </c>
      <c r="K266" s="547">
        <v>5583.65</v>
      </c>
      <c r="L266" s="548">
        <v>129830.36174797063</v>
      </c>
      <c r="M266" s="548">
        <v>67392.017877428647</v>
      </c>
      <c r="N266" s="548">
        <v>62438.34387054199</v>
      </c>
      <c r="O266" s="548">
        <v>38677.604200439127</v>
      </c>
      <c r="P266" s="548">
        <v>8034.48</v>
      </c>
      <c r="Q266" s="548">
        <v>143166.71174797064</v>
      </c>
      <c r="R266" s="548">
        <v>71752.777877428642</v>
      </c>
      <c r="S266" s="549">
        <v>71413.933870541994</v>
      </c>
      <c r="T266" s="550"/>
      <c r="U266" s="551"/>
      <c r="X266" s="553"/>
    </row>
    <row r="267" spans="1:25" s="552" customFormat="1" ht="18" customHeight="1">
      <c r="A267" s="541" t="s">
        <v>345</v>
      </c>
      <c r="B267" s="542">
        <v>164220.15477067497</v>
      </c>
      <c r="C267" s="547">
        <v>36931.129999999997</v>
      </c>
      <c r="D267" s="547">
        <v>18704.21</v>
      </c>
      <c r="E267" s="547">
        <v>5519.14</v>
      </c>
      <c r="F267" s="547">
        <v>18226.919999999998</v>
      </c>
      <c r="G267" s="547">
        <v>7769.59</v>
      </c>
      <c r="H267" s="547">
        <v>10457.33</v>
      </c>
      <c r="I267" s="547">
        <v>127289.02477067497</v>
      </c>
      <c r="J267" s="547">
        <v>9053.6142997802599</v>
      </c>
      <c r="K267" s="547">
        <v>5977.32</v>
      </c>
      <c r="L267" s="548">
        <v>118235.41047089471</v>
      </c>
      <c r="M267" s="548">
        <v>59578.95941703608</v>
      </c>
      <c r="N267" s="548">
        <v>58656.451053858633</v>
      </c>
      <c r="O267" s="548">
        <v>27757.824299780259</v>
      </c>
      <c r="P267" s="548">
        <v>11496.46</v>
      </c>
      <c r="Q267" s="548">
        <v>136462.3304708947</v>
      </c>
      <c r="R267" s="548">
        <v>67348.549417036076</v>
      </c>
      <c r="S267" s="549">
        <v>69113.781053858635</v>
      </c>
      <c r="T267" s="550"/>
      <c r="U267" s="551"/>
      <c r="X267" s="553"/>
    </row>
    <row r="268" spans="1:25" s="545" customFormat="1" ht="18" customHeight="1">
      <c r="A268" s="541" t="s">
        <v>346</v>
      </c>
      <c r="B268" s="542">
        <v>214129.98308443543</v>
      </c>
      <c r="C268" s="547">
        <v>44942.77</v>
      </c>
      <c r="D268" s="547">
        <v>28128.34</v>
      </c>
      <c r="E268" s="547">
        <v>7037.63</v>
      </c>
      <c r="F268" s="547">
        <v>16814.43</v>
      </c>
      <c r="G268" s="547">
        <v>6142</v>
      </c>
      <c r="H268" s="547">
        <v>10672.43</v>
      </c>
      <c r="I268" s="547">
        <v>169187.21308443544</v>
      </c>
      <c r="J268" s="547">
        <v>19830.490829971099</v>
      </c>
      <c r="K268" s="547">
        <v>12302.23</v>
      </c>
      <c r="L268" s="548">
        <v>149356.72225446432</v>
      </c>
      <c r="M268" s="548">
        <v>79627.061604477887</v>
      </c>
      <c r="N268" s="548">
        <v>69729.660649986428</v>
      </c>
      <c r="O268" s="548">
        <v>47958.830829971099</v>
      </c>
      <c r="P268" s="548">
        <v>19339.86</v>
      </c>
      <c r="Q268" s="548">
        <v>166171.15225446431</v>
      </c>
      <c r="R268" s="548">
        <v>85769.061604477887</v>
      </c>
      <c r="S268" s="549">
        <v>80402.090649986421</v>
      </c>
      <c r="T268" s="544"/>
      <c r="U268" s="543"/>
      <c r="X268" s="546"/>
    </row>
    <row r="269" spans="1:25" s="461" customFormat="1" ht="18" customHeight="1">
      <c r="A269" s="403" t="s">
        <v>347</v>
      </c>
      <c r="B269" s="459">
        <f>SUM(B266:B268)</f>
        <v>560194.45380352018</v>
      </c>
      <c r="C269" s="459">
        <f t="shared" ref="C269:S269" si="34">SUM(C266:C268)</f>
        <v>117677.38999999998</v>
      </c>
      <c r="D269" s="459">
        <f t="shared" si="34"/>
        <v>69299.69</v>
      </c>
      <c r="E269" s="459">
        <f t="shared" si="34"/>
        <v>15007.6</v>
      </c>
      <c r="F269" s="459">
        <f t="shared" si="34"/>
        <v>48377.7</v>
      </c>
      <c r="G269" s="459">
        <f t="shared" si="34"/>
        <v>18272.349999999999</v>
      </c>
      <c r="H269" s="459">
        <f t="shared" si="34"/>
        <v>30105.35</v>
      </c>
      <c r="I269" s="459">
        <f t="shared" si="34"/>
        <v>442517.06380352017</v>
      </c>
      <c r="J269" s="459">
        <f t="shared" si="34"/>
        <v>45094.569330190483</v>
      </c>
      <c r="K269" s="459">
        <f t="shared" si="34"/>
        <v>23863.199999999997</v>
      </c>
      <c r="L269" s="459">
        <f t="shared" si="34"/>
        <v>397422.49447332963</v>
      </c>
      <c r="M269" s="459">
        <f t="shared" si="34"/>
        <v>206598.03889894261</v>
      </c>
      <c r="N269" s="459">
        <f t="shared" si="34"/>
        <v>190824.45557438704</v>
      </c>
      <c r="O269" s="459">
        <f t="shared" si="34"/>
        <v>114394.25933019049</v>
      </c>
      <c r="P269" s="459">
        <f t="shared" si="34"/>
        <v>38870.800000000003</v>
      </c>
      <c r="Q269" s="459">
        <f t="shared" si="34"/>
        <v>445800.1944733297</v>
      </c>
      <c r="R269" s="459">
        <f t="shared" si="34"/>
        <v>224870.38889894262</v>
      </c>
      <c r="S269" s="538">
        <f t="shared" si="34"/>
        <v>220929.80557438702</v>
      </c>
      <c r="T269" s="460"/>
      <c r="U269" s="538"/>
      <c r="X269" s="462"/>
    </row>
    <row r="270" spans="1:25" s="552" customFormat="1" ht="18" customHeight="1">
      <c r="A270" s="554" t="s">
        <v>348</v>
      </c>
      <c r="B270" s="555">
        <v>111827.71795413313</v>
      </c>
      <c r="C270" s="556">
        <v>31914.36</v>
      </c>
      <c r="D270" s="556">
        <v>23212.18</v>
      </c>
      <c r="E270" s="556">
        <v>1838.52</v>
      </c>
      <c r="F270" s="556">
        <v>8702.18</v>
      </c>
      <c r="G270" s="556">
        <v>411.92</v>
      </c>
      <c r="H270" s="556">
        <v>8290.26</v>
      </c>
      <c r="I270" s="556">
        <v>79913.357954133127</v>
      </c>
      <c r="J270" s="556">
        <v>11496.066093202811</v>
      </c>
      <c r="K270" s="556">
        <v>6083.9240405447417</v>
      </c>
      <c r="L270" s="557">
        <v>68417.291860930331</v>
      </c>
      <c r="M270" s="557">
        <v>42729.85581958769</v>
      </c>
      <c r="N270" s="557">
        <v>25687.436041342626</v>
      </c>
      <c r="O270" s="557">
        <v>34708.246093202812</v>
      </c>
      <c r="P270" s="557">
        <v>7922.4440405447422</v>
      </c>
      <c r="Q270" s="557">
        <v>77119.471860930324</v>
      </c>
      <c r="R270" s="557">
        <v>43141.775819587689</v>
      </c>
      <c r="S270" s="558">
        <v>33977.696041342628</v>
      </c>
      <c r="T270" s="550"/>
      <c r="U270" s="551"/>
      <c r="X270" s="553"/>
    </row>
    <row r="271" spans="1:25" s="552" customFormat="1" ht="18" customHeight="1">
      <c r="A271" s="554" t="s">
        <v>349</v>
      </c>
      <c r="B271" s="555">
        <v>172723.23498929423</v>
      </c>
      <c r="C271" s="556">
        <v>39177.1</v>
      </c>
      <c r="D271" s="556">
        <v>22206.7</v>
      </c>
      <c r="E271" s="556">
        <v>1024.02</v>
      </c>
      <c r="F271" s="556">
        <v>16970.400000000001</v>
      </c>
      <c r="G271" s="556">
        <v>2961.93</v>
      </c>
      <c r="H271" s="556">
        <v>14008.47</v>
      </c>
      <c r="I271" s="556">
        <v>133546.13498929422</v>
      </c>
      <c r="J271" s="556">
        <v>22366.963440236425</v>
      </c>
      <c r="K271" s="556">
        <v>9495.66</v>
      </c>
      <c r="L271" s="557">
        <v>111179.17154905779</v>
      </c>
      <c r="M271" s="557">
        <v>64470.839935657503</v>
      </c>
      <c r="N271" s="557">
        <v>46708.331613400296</v>
      </c>
      <c r="O271" s="557">
        <v>44573.663440236429</v>
      </c>
      <c r="P271" s="557">
        <v>10519.68</v>
      </c>
      <c r="Q271" s="557">
        <v>128149.57154905779</v>
      </c>
      <c r="R271" s="557">
        <v>67432.769935657503</v>
      </c>
      <c r="S271" s="558">
        <v>60716.801613400297</v>
      </c>
      <c r="T271" s="550"/>
      <c r="U271" s="551"/>
      <c r="X271" s="553"/>
    </row>
    <row r="272" spans="1:25" s="561" customFormat="1" ht="18" customHeight="1">
      <c r="A272" s="541" t="s">
        <v>350</v>
      </c>
      <c r="B272" s="542">
        <v>285457.40257927723</v>
      </c>
      <c r="C272" s="547">
        <v>107143.22</v>
      </c>
      <c r="D272" s="547">
        <v>59800.88</v>
      </c>
      <c r="E272" s="547">
        <v>2723.77</v>
      </c>
      <c r="F272" s="547">
        <v>47342.34</v>
      </c>
      <c r="G272" s="547">
        <v>14463.01</v>
      </c>
      <c r="H272" s="547">
        <v>32879.33</v>
      </c>
      <c r="I272" s="547">
        <v>178314.18257927723</v>
      </c>
      <c r="J272" s="547">
        <v>53035.803332543961</v>
      </c>
      <c r="K272" s="547">
        <v>36624.79</v>
      </c>
      <c r="L272" s="548">
        <v>125278.37924673327</v>
      </c>
      <c r="M272" s="548">
        <v>87006.904073665602</v>
      </c>
      <c r="N272" s="548">
        <v>38271.475173067651</v>
      </c>
      <c r="O272" s="548">
        <v>112836.68333254395</v>
      </c>
      <c r="P272" s="548">
        <v>39348.559999999998</v>
      </c>
      <c r="Q272" s="548">
        <v>172620.71924673326</v>
      </c>
      <c r="R272" s="548">
        <v>101469.91407366561</v>
      </c>
      <c r="S272" s="549">
        <v>71150.805173067653</v>
      </c>
      <c r="T272" s="559"/>
      <c r="U272" s="560"/>
      <c r="X272" s="562"/>
    </row>
    <row r="273" spans="1:24" s="461" customFormat="1" ht="18" customHeight="1">
      <c r="A273" s="403" t="s">
        <v>352</v>
      </c>
      <c r="B273" s="459">
        <f>SUM(B270:B272)</f>
        <v>570008.35552270454</v>
      </c>
      <c r="C273" s="459">
        <f t="shared" ref="C273:S273" si="35">SUM(C270:C272)</f>
        <v>178234.68</v>
      </c>
      <c r="D273" s="459">
        <f t="shared" si="35"/>
        <v>105219.76000000001</v>
      </c>
      <c r="E273" s="459">
        <f t="shared" si="35"/>
        <v>5586.3099999999995</v>
      </c>
      <c r="F273" s="459">
        <f t="shared" si="35"/>
        <v>73014.92</v>
      </c>
      <c r="G273" s="459">
        <f t="shared" si="35"/>
        <v>17836.86</v>
      </c>
      <c r="H273" s="459">
        <f t="shared" si="35"/>
        <v>55178.06</v>
      </c>
      <c r="I273" s="459">
        <f t="shared" si="35"/>
        <v>391773.67552270461</v>
      </c>
      <c r="J273" s="459">
        <f t="shared" si="35"/>
        <v>86898.83286598319</v>
      </c>
      <c r="K273" s="459">
        <f t="shared" si="35"/>
        <v>52204.374040544746</v>
      </c>
      <c r="L273" s="459">
        <f t="shared" si="35"/>
        <v>304874.84265672136</v>
      </c>
      <c r="M273" s="459">
        <f t="shared" si="35"/>
        <v>194207.59982891078</v>
      </c>
      <c r="N273" s="459">
        <f t="shared" si="35"/>
        <v>110667.24282781058</v>
      </c>
      <c r="O273" s="459">
        <f t="shared" si="35"/>
        <v>192118.5928659832</v>
      </c>
      <c r="P273" s="459">
        <f t="shared" si="35"/>
        <v>57790.684040544744</v>
      </c>
      <c r="Q273" s="459">
        <f t="shared" si="35"/>
        <v>377889.7626567214</v>
      </c>
      <c r="R273" s="459">
        <f t="shared" si="35"/>
        <v>212044.45982891083</v>
      </c>
      <c r="S273" s="538">
        <f t="shared" si="35"/>
        <v>165845.30282781058</v>
      </c>
      <c r="T273" s="460"/>
      <c r="U273" s="538"/>
      <c r="X273" s="462"/>
    </row>
    <row r="274" spans="1:24" s="545" customFormat="1" ht="18" customHeight="1">
      <c r="A274" s="541" t="s">
        <v>353</v>
      </c>
      <c r="B274" s="542">
        <v>205652.4098241959</v>
      </c>
      <c r="C274" s="542">
        <v>46459.040000000001</v>
      </c>
      <c r="D274" s="542">
        <v>31863.42</v>
      </c>
      <c r="E274" s="542">
        <v>591.79999999999995</v>
      </c>
      <c r="F274" s="542">
        <v>14595.62</v>
      </c>
      <c r="G274" s="542">
        <v>3102.65</v>
      </c>
      <c r="H274" s="542">
        <v>11492.97</v>
      </c>
      <c r="I274" s="542">
        <v>159193.36982419592</v>
      </c>
      <c r="J274" s="542">
        <v>85119.272146732997</v>
      </c>
      <c r="K274" s="542">
        <v>82530.02</v>
      </c>
      <c r="L274" s="542">
        <v>74074.097677462923</v>
      </c>
      <c r="M274" s="542">
        <v>33800.651540766441</v>
      </c>
      <c r="N274" s="542">
        <v>40273.44613669649</v>
      </c>
      <c r="O274" s="542">
        <v>116982.692146733</v>
      </c>
      <c r="P274" s="542">
        <v>83121.820000000007</v>
      </c>
      <c r="Q274" s="542">
        <v>88669.717677462933</v>
      </c>
      <c r="R274" s="542">
        <v>36903.301540766442</v>
      </c>
      <c r="S274" s="543">
        <v>51766.416136696491</v>
      </c>
      <c r="T274" s="544"/>
      <c r="U274" s="543"/>
      <c r="X274" s="546"/>
    </row>
    <row r="275" spans="1:24" s="545" customFormat="1" ht="18" customHeight="1">
      <c r="A275" s="541" t="s">
        <v>354</v>
      </c>
      <c r="B275" s="542">
        <v>134494.00008026819</v>
      </c>
      <c r="C275" s="542">
        <v>39959.78</v>
      </c>
      <c r="D275" s="542">
        <v>30281.42</v>
      </c>
      <c r="E275" s="542">
        <v>1443.57</v>
      </c>
      <c r="F275" s="542">
        <v>9678.36</v>
      </c>
      <c r="G275" s="542">
        <v>2397.4499999999998</v>
      </c>
      <c r="H275" s="542">
        <v>7280.91</v>
      </c>
      <c r="I275" s="542">
        <v>94534.220080268191</v>
      </c>
      <c r="J275" s="542">
        <v>7023.5957756673897</v>
      </c>
      <c r="K275" s="542">
        <v>4698.87</v>
      </c>
      <c r="L275" s="542">
        <v>87510.624304600802</v>
      </c>
      <c r="M275" s="542">
        <v>34206.884221552922</v>
      </c>
      <c r="N275" s="542">
        <v>53303.74008304788</v>
      </c>
      <c r="O275" s="542">
        <v>37305.015775667394</v>
      </c>
      <c r="P275" s="542">
        <v>6142.44</v>
      </c>
      <c r="Q275" s="542">
        <v>97188.984304600803</v>
      </c>
      <c r="R275" s="542">
        <v>36604.334221552919</v>
      </c>
      <c r="S275" s="543">
        <v>60584.650083047876</v>
      </c>
      <c r="T275" s="544"/>
      <c r="U275" s="543"/>
      <c r="X275" s="546"/>
    </row>
    <row r="276" spans="1:24" s="545" customFormat="1" ht="18" customHeight="1">
      <c r="A276" s="541" t="s">
        <v>355</v>
      </c>
      <c r="B276" s="542">
        <v>135427.74559599868</v>
      </c>
      <c r="C276" s="542">
        <v>41257.18</v>
      </c>
      <c r="D276" s="542">
        <v>30265.84</v>
      </c>
      <c r="E276" s="542">
        <v>3849.5</v>
      </c>
      <c r="F276" s="542">
        <v>10991.34</v>
      </c>
      <c r="G276" s="542">
        <v>534.22</v>
      </c>
      <c r="H276" s="542">
        <v>10457.120000000001</v>
      </c>
      <c r="I276" s="542">
        <v>94170.565595998676</v>
      </c>
      <c r="J276" s="542">
        <v>7549.0815212082143</v>
      </c>
      <c r="K276" s="542">
        <v>2540.8250161186334</v>
      </c>
      <c r="L276" s="542">
        <v>86621.484074790453</v>
      </c>
      <c r="M276" s="542">
        <v>43378.829447277421</v>
      </c>
      <c r="N276" s="542">
        <v>43242.654627513046</v>
      </c>
      <c r="O276" s="542">
        <v>37814.921521208213</v>
      </c>
      <c r="P276" s="542">
        <v>6390.3250161186324</v>
      </c>
      <c r="Q276" s="542">
        <v>97612.824074790464</v>
      </c>
      <c r="R276" s="542">
        <v>43913.049447277423</v>
      </c>
      <c r="S276" s="543">
        <v>53699.774627513048</v>
      </c>
      <c r="T276" s="544"/>
      <c r="U276" s="543"/>
      <c r="X276" s="546"/>
    </row>
    <row r="277" spans="1:24" s="545" customFormat="1" ht="18" customHeight="1">
      <c r="A277" s="403" t="s">
        <v>357</v>
      </c>
      <c r="B277" s="459">
        <f>SUM(B274:B276)</f>
        <v>475574.15550046274</v>
      </c>
      <c r="C277" s="459">
        <f t="shared" ref="C277:S277" si="36">SUM(C274:C276)</f>
        <v>127676</v>
      </c>
      <c r="D277" s="459">
        <f t="shared" si="36"/>
        <v>92410.68</v>
      </c>
      <c r="E277" s="459">
        <f t="shared" si="36"/>
        <v>5884.87</v>
      </c>
      <c r="F277" s="459">
        <f t="shared" si="36"/>
        <v>35265.320000000007</v>
      </c>
      <c r="G277" s="459">
        <f t="shared" si="36"/>
        <v>6034.3200000000006</v>
      </c>
      <c r="H277" s="459">
        <f t="shared" si="36"/>
        <v>29231</v>
      </c>
      <c r="I277" s="459">
        <f t="shared" si="36"/>
        <v>347898.1555004628</v>
      </c>
      <c r="J277" s="459">
        <f t="shared" si="36"/>
        <v>99691.949443608595</v>
      </c>
      <c r="K277" s="459">
        <f t="shared" si="36"/>
        <v>89769.715016118629</v>
      </c>
      <c r="L277" s="459">
        <f t="shared" si="36"/>
        <v>248206.20605685416</v>
      </c>
      <c r="M277" s="459">
        <f t="shared" si="36"/>
        <v>111386.36520959678</v>
      </c>
      <c r="N277" s="459">
        <f t="shared" si="36"/>
        <v>136819.84084725741</v>
      </c>
      <c r="O277" s="459">
        <f t="shared" si="36"/>
        <v>192102.6294436086</v>
      </c>
      <c r="P277" s="459">
        <f t="shared" si="36"/>
        <v>95654.585016118639</v>
      </c>
      <c r="Q277" s="459">
        <f t="shared" si="36"/>
        <v>283471.52605685417</v>
      </c>
      <c r="R277" s="459">
        <f t="shared" si="36"/>
        <v>117420.68520959679</v>
      </c>
      <c r="S277" s="538">
        <f t="shared" si="36"/>
        <v>166050.84084725741</v>
      </c>
      <c r="T277" s="544"/>
      <c r="U277" s="543"/>
      <c r="X277" s="546"/>
    </row>
    <row r="278" spans="1:24" s="545" customFormat="1" ht="18" customHeight="1">
      <c r="A278" s="541" t="s">
        <v>356</v>
      </c>
      <c r="B278" s="542">
        <v>109125.50777545922</v>
      </c>
      <c r="C278" s="542">
        <v>36533.46</v>
      </c>
      <c r="D278" s="542">
        <v>20615.669999999998</v>
      </c>
      <c r="E278" s="542">
        <v>2590.4899999999998</v>
      </c>
      <c r="F278" s="542">
        <v>15917.79</v>
      </c>
      <c r="G278" s="542">
        <v>3420.15</v>
      </c>
      <c r="H278" s="542">
        <v>12497.64</v>
      </c>
      <c r="I278" s="542">
        <v>72592.047775459228</v>
      </c>
      <c r="J278" s="542">
        <v>10146.217088890893</v>
      </c>
      <c r="K278" s="542">
        <v>5118.54</v>
      </c>
      <c r="L278" s="542">
        <v>62445.830686568326</v>
      </c>
      <c r="M278" s="542">
        <v>31301.644284845606</v>
      </c>
      <c r="N278" s="542">
        <v>31144.186401722724</v>
      </c>
      <c r="O278" s="542">
        <v>30761.887088890897</v>
      </c>
      <c r="P278" s="542">
        <v>7709.03</v>
      </c>
      <c r="Q278" s="542">
        <v>78363.620686568334</v>
      </c>
      <c r="R278" s="542">
        <v>34721.794284845608</v>
      </c>
      <c r="S278" s="543">
        <v>43641.826401722727</v>
      </c>
      <c r="T278" s="544"/>
      <c r="U278" s="543"/>
      <c r="X278" s="546"/>
    </row>
    <row r="279" spans="1:24" s="545" customFormat="1" ht="18" customHeight="1">
      <c r="A279" s="541" t="s">
        <v>358</v>
      </c>
      <c r="B279" s="542">
        <v>185414.27936459376</v>
      </c>
      <c r="C279" s="542">
        <v>41689.199999999997</v>
      </c>
      <c r="D279" s="542">
        <v>28296.76</v>
      </c>
      <c r="E279" s="542">
        <v>2649.7</v>
      </c>
      <c r="F279" s="542">
        <v>13392.44</v>
      </c>
      <c r="G279" s="542">
        <v>3546.02</v>
      </c>
      <c r="H279" s="542">
        <v>9846.42</v>
      </c>
      <c r="I279" s="542">
        <v>143725.07936459378</v>
      </c>
      <c r="J279" s="542">
        <v>39142.721750712561</v>
      </c>
      <c r="K279" s="542">
        <v>11870.853737854388</v>
      </c>
      <c r="L279" s="542">
        <v>104582.35761388124</v>
      </c>
      <c r="M279" s="542">
        <v>38486.796003624542</v>
      </c>
      <c r="N279" s="542">
        <v>66095.5616102567</v>
      </c>
      <c r="O279" s="542">
        <v>67439.481750712555</v>
      </c>
      <c r="P279" s="542">
        <v>14520.553737854387</v>
      </c>
      <c r="Q279" s="542">
        <v>117974.79761388124</v>
      </c>
      <c r="R279" s="542">
        <v>42032.816003624546</v>
      </c>
      <c r="S279" s="543">
        <v>75941.981610256698</v>
      </c>
      <c r="T279" s="544"/>
      <c r="U279" s="543"/>
      <c r="X279" s="546"/>
    </row>
    <row r="280" spans="1:24" s="545" customFormat="1" ht="18" customHeight="1">
      <c r="A280" s="541" t="s">
        <v>359</v>
      </c>
      <c r="B280" s="542">
        <v>183926.50655029266</v>
      </c>
      <c r="C280" s="542">
        <v>57358.94</v>
      </c>
      <c r="D280" s="542">
        <v>37074.620000000003</v>
      </c>
      <c r="E280" s="542">
        <v>1434.61</v>
      </c>
      <c r="F280" s="542">
        <v>20284.32</v>
      </c>
      <c r="G280" s="542">
        <v>1785.65</v>
      </c>
      <c r="H280" s="542">
        <v>18498.669999999998</v>
      </c>
      <c r="I280" s="542">
        <v>126567.56655029267</v>
      </c>
      <c r="J280" s="542">
        <v>26459.626274157465</v>
      </c>
      <c r="K280" s="542">
        <v>11346.07</v>
      </c>
      <c r="L280" s="542">
        <v>100107.94027613521</v>
      </c>
      <c r="M280" s="542">
        <v>64133.07044704337</v>
      </c>
      <c r="N280" s="542">
        <v>35974.869829091847</v>
      </c>
      <c r="O280" s="542">
        <v>63534.246274157464</v>
      </c>
      <c r="P280" s="542">
        <v>12780.68</v>
      </c>
      <c r="Q280" s="542">
        <v>120392.2602761352</v>
      </c>
      <c r="R280" s="542">
        <v>65918.720447043364</v>
      </c>
      <c r="S280" s="543">
        <v>54473.539829091838</v>
      </c>
      <c r="T280" s="544"/>
      <c r="U280" s="543"/>
      <c r="X280" s="546"/>
    </row>
    <row r="281" spans="1:24" s="161" customFormat="1" ht="18" customHeight="1">
      <c r="A281" s="403" t="s">
        <v>360</v>
      </c>
      <c r="B281" s="459">
        <f>SUM(B278:B280)</f>
        <v>478466.29369034566</v>
      </c>
      <c r="C281" s="459">
        <f t="shared" ref="C281:S281" si="37">SUM(C278:C280)</f>
        <v>135581.6</v>
      </c>
      <c r="D281" s="459">
        <f t="shared" si="37"/>
        <v>85987.049999999988</v>
      </c>
      <c r="E281" s="459">
        <f t="shared" si="37"/>
        <v>6674.7999999999993</v>
      </c>
      <c r="F281" s="459">
        <f t="shared" si="37"/>
        <v>49594.55</v>
      </c>
      <c r="G281" s="459">
        <f t="shared" si="37"/>
        <v>8751.82</v>
      </c>
      <c r="H281" s="459">
        <f t="shared" si="37"/>
        <v>40842.729999999996</v>
      </c>
      <c r="I281" s="459">
        <f t="shared" si="37"/>
        <v>342884.69369034568</v>
      </c>
      <c r="J281" s="459">
        <f t="shared" si="37"/>
        <v>75748.565113760924</v>
      </c>
      <c r="K281" s="459">
        <f t="shared" si="37"/>
        <v>28335.463737854388</v>
      </c>
      <c r="L281" s="459">
        <f t="shared" si="37"/>
        <v>267136.1285765848</v>
      </c>
      <c r="M281" s="459">
        <f t="shared" si="37"/>
        <v>133921.51073551353</v>
      </c>
      <c r="N281" s="459">
        <f t="shared" si="37"/>
        <v>133214.61784107127</v>
      </c>
      <c r="O281" s="459">
        <f t="shared" si="37"/>
        <v>161735.61511376093</v>
      </c>
      <c r="P281" s="459">
        <f t="shared" si="37"/>
        <v>35010.263737854388</v>
      </c>
      <c r="Q281" s="459">
        <f t="shared" si="37"/>
        <v>316730.67857658479</v>
      </c>
      <c r="R281" s="459">
        <f t="shared" si="37"/>
        <v>142673.33073551353</v>
      </c>
      <c r="S281" s="538">
        <f t="shared" si="37"/>
        <v>174057.34784107126</v>
      </c>
      <c r="T281" s="478"/>
      <c r="U281" s="481"/>
    </row>
    <row r="282" spans="1:24" s="545" customFormat="1" ht="18" customHeight="1">
      <c r="A282" s="541" t="s">
        <v>361</v>
      </c>
      <c r="B282" s="542">
        <v>100150.82262584542</v>
      </c>
      <c r="C282" s="542">
        <v>35484.339999999997</v>
      </c>
      <c r="D282" s="542">
        <v>21959.37</v>
      </c>
      <c r="E282" s="542">
        <v>1194.48</v>
      </c>
      <c r="F282" s="542">
        <v>13524.97</v>
      </c>
      <c r="G282" s="542">
        <v>733.59</v>
      </c>
      <c r="H282" s="542">
        <v>12791.38</v>
      </c>
      <c r="I282" s="542">
        <v>64666.482625845427</v>
      </c>
      <c r="J282" s="542">
        <v>7705.6915926031661</v>
      </c>
      <c r="K282" s="542">
        <v>5473.37</v>
      </c>
      <c r="L282" s="542">
        <v>56960.791033242262</v>
      </c>
      <c r="M282" s="542">
        <v>36868.598889681678</v>
      </c>
      <c r="N282" s="542">
        <v>20092.192143560584</v>
      </c>
      <c r="O282" s="542">
        <v>29665.061592603168</v>
      </c>
      <c r="P282" s="542">
        <v>6667.85</v>
      </c>
      <c r="Q282" s="542">
        <v>70485.761033242263</v>
      </c>
      <c r="R282" s="542">
        <v>37602.188889681682</v>
      </c>
      <c r="S282" s="543">
        <v>32883.572143560581</v>
      </c>
      <c r="T282" s="544"/>
      <c r="U282" s="543"/>
      <c r="X282" s="546"/>
    </row>
    <row r="283" spans="1:24" s="545" customFormat="1" ht="18" customHeight="1">
      <c r="A283" s="541" t="s">
        <v>362</v>
      </c>
      <c r="B283" s="542">
        <v>88097.896458267322</v>
      </c>
      <c r="C283" s="542">
        <v>32338.080000000002</v>
      </c>
      <c r="D283" s="542">
        <v>14177.14</v>
      </c>
      <c r="E283" s="542">
        <v>782.3</v>
      </c>
      <c r="F283" s="542">
        <v>18160.939999999999</v>
      </c>
      <c r="G283" s="542">
        <v>6801.16</v>
      </c>
      <c r="H283" s="542">
        <v>11359.78</v>
      </c>
      <c r="I283" s="542">
        <v>55759.816458267327</v>
      </c>
      <c r="J283" s="542">
        <v>6942.2113585704019</v>
      </c>
      <c r="K283" s="542">
        <v>3090.93</v>
      </c>
      <c r="L283" s="542">
        <v>48817.605099696928</v>
      </c>
      <c r="M283" s="542">
        <v>29139.111798061938</v>
      </c>
      <c r="N283" s="542">
        <v>19678.493301634986</v>
      </c>
      <c r="O283" s="542">
        <v>21119.351358570402</v>
      </c>
      <c r="P283" s="542">
        <v>3873.23</v>
      </c>
      <c r="Q283" s="542">
        <v>66978.54509969693</v>
      </c>
      <c r="R283" s="542">
        <v>35940.271798061935</v>
      </c>
      <c r="S283" s="543">
        <v>31038.273301634985</v>
      </c>
      <c r="T283" s="544"/>
      <c r="U283" s="543"/>
      <c r="X283" s="546"/>
    </row>
    <row r="284" spans="1:24" s="545" customFormat="1" ht="18" customHeight="1">
      <c r="A284" s="541" t="s">
        <v>363</v>
      </c>
      <c r="B284" s="542">
        <v>135660.74969902536</v>
      </c>
      <c r="C284" s="542">
        <v>23790.58</v>
      </c>
      <c r="D284" s="542">
        <v>12738.85</v>
      </c>
      <c r="E284" s="542">
        <v>909.17</v>
      </c>
      <c r="F284" s="542">
        <v>11051.73</v>
      </c>
      <c r="G284" s="542">
        <v>831.54</v>
      </c>
      <c r="H284" s="542">
        <v>10220.19</v>
      </c>
      <c r="I284" s="542">
        <v>111870.16969902535</v>
      </c>
      <c r="J284" s="542">
        <v>34911.606059617683</v>
      </c>
      <c r="K284" s="542">
        <v>13530.56</v>
      </c>
      <c r="L284" s="542">
        <v>76958.563639407686</v>
      </c>
      <c r="M284" s="542">
        <v>50441.122499983336</v>
      </c>
      <c r="N284" s="542">
        <v>26517.44113942434</v>
      </c>
      <c r="O284" s="542">
        <v>47650.456059617682</v>
      </c>
      <c r="P284" s="542">
        <v>14439.73</v>
      </c>
      <c r="Q284" s="542">
        <v>88010.293639407682</v>
      </c>
      <c r="R284" s="542">
        <v>51272.662499983337</v>
      </c>
      <c r="S284" s="543">
        <v>36737.631139424338</v>
      </c>
      <c r="T284" s="544"/>
      <c r="U284" s="543"/>
      <c r="X284" s="546"/>
    </row>
    <row r="285" spans="1:24" s="545" customFormat="1" ht="18" customHeight="1">
      <c r="A285" s="403" t="s">
        <v>364</v>
      </c>
      <c r="B285" s="459">
        <f>SUM(B282:B284)</f>
        <v>323909.46878313809</v>
      </c>
      <c r="C285" s="459">
        <f t="shared" ref="C285:S285" si="38">SUM(C282:C284)</f>
        <v>91613</v>
      </c>
      <c r="D285" s="459">
        <f t="shared" si="38"/>
        <v>48875.359999999993</v>
      </c>
      <c r="E285" s="459">
        <f t="shared" si="38"/>
        <v>2885.95</v>
      </c>
      <c r="F285" s="459">
        <f t="shared" si="38"/>
        <v>42737.64</v>
      </c>
      <c r="G285" s="459">
        <f t="shared" si="38"/>
        <v>8366.2900000000009</v>
      </c>
      <c r="H285" s="459">
        <f t="shared" si="38"/>
        <v>34371.35</v>
      </c>
      <c r="I285" s="459">
        <f t="shared" si="38"/>
        <v>232296.46878313809</v>
      </c>
      <c r="J285" s="459">
        <f t="shared" si="38"/>
        <v>49559.509010791255</v>
      </c>
      <c r="K285" s="459">
        <f t="shared" si="38"/>
        <v>22094.86</v>
      </c>
      <c r="L285" s="459">
        <f t="shared" si="38"/>
        <v>182736.95977234689</v>
      </c>
      <c r="M285" s="459">
        <f t="shared" si="38"/>
        <v>116448.83318772695</v>
      </c>
      <c r="N285" s="459">
        <f t="shared" si="38"/>
        <v>66288.126584619909</v>
      </c>
      <c r="O285" s="459">
        <f t="shared" si="38"/>
        <v>98434.869010791241</v>
      </c>
      <c r="P285" s="459">
        <f t="shared" si="38"/>
        <v>24980.809999999998</v>
      </c>
      <c r="Q285" s="459">
        <f t="shared" si="38"/>
        <v>225474.59977234685</v>
      </c>
      <c r="R285" s="459">
        <f t="shared" si="38"/>
        <v>124815.12318772695</v>
      </c>
      <c r="S285" s="538">
        <f t="shared" si="38"/>
        <v>100659.4765846199</v>
      </c>
      <c r="T285" s="544"/>
      <c r="U285" s="543"/>
      <c r="X285" s="546"/>
    </row>
    <row r="286" spans="1:24" s="161" customFormat="1" ht="18" customHeight="1">
      <c r="A286" s="342" t="s">
        <v>278</v>
      </c>
      <c r="B286" s="343">
        <f>(B285-B281)/B281*100</f>
        <v>-32.302552331352693</v>
      </c>
      <c r="C286" s="343">
        <f t="shared" ref="C286:S286" si="39">(C285-C281)/C281*100</f>
        <v>-32.429621718581288</v>
      </c>
      <c r="D286" s="343">
        <f t="shared" si="39"/>
        <v>-43.159626943824684</v>
      </c>
      <c r="E286" s="343">
        <f t="shared" si="39"/>
        <v>-56.763498531791214</v>
      </c>
      <c r="F286" s="343">
        <f t="shared" si="39"/>
        <v>-13.825934502883891</v>
      </c>
      <c r="G286" s="343">
        <f t="shared" si="39"/>
        <v>-4.40514087355543</v>
      </c>
      <c r="H286" s="343">
        <f t="shared" si="39"/>
        <v>-15.844631345651964</v>
      </c>
      <c r="I286" s="343">
        <f t="shared" si="39"/>
        <v>-32.252307245618333</v>
      </c>
      <c r="J286" s="343">
        <f t="shared" si="39"/>
        <v>-34.573666265015511</v>
      </c>
      <c r="K286" s="343">
        <f t="shared" si="39"/>
        <v>-22.024004249901637</v>
      </c>
      <c r="L286" s="343">
        <f t="shared" si="39"/>
        <v>-31.594067509307962</v>
      </c>
      <c r="M286" s="343">
        <f t="shared" si="39"/>
        <v>-13.046953735680297</v>
      </c>
      <c r="N286" s="343">
        <f t="shared" si="39"/>
        <v>-50.239600083750958</v>
      </c>
      <c r="O286" s="343">
        <f t="shared" si="39"/>
        <v>-39.138408728618906</v>
      </c>
      <c r="P286" s="343">
        <f t="shared" si="39"/>
        <v>-28.647181332170813</v>
      </c>
      <c r="Q286" s="343">
        <f t="shared" si="39"/>
        <v>-28.811884978856707</v>
      </c>
      <c r="R286" s="343">
        <f t="shared" si="39"/>
        <v>-12.516850525408959</v>
      </c>
      <c r="S286" s="481">
        <f t="shared" si="39"/>
        <v>-42.168786418295696</v>
      </c>
      <c r="T286" s="478" t="e">
        <f t="shared" ref="T286:U286" si="40">(T257-T253)/T253*100</f>
        <v>#DIV/0!</v>
      </c>
      <c r="U286" s="481" t="e">
        <f t="shared" si="40"/>
        <v>#DIV/0!</v>
      </c>
    </row>
    <row r="287" spans="1:24" s="468" customFormat="1" ht="18" customHeight="1">
      <c r="A287" s="409" t="s">
        <v>365</v>
      </c>
      <c r="B287" s="463">
        <v>141728.69167904154</v>
      </c>
      <c r="C287" s="463">
        <v>33589.86</v>
      </c>
      <c r="D287" s="463">
        <v>14155.69</v>
      </c>
      <c r="E287" s="463">
        <v>1100.26</v>
      </c>
      <c r="F287" s="463">
        <v>19434.169999999998</v>
      </c>
      <c r="G287" s="463">
        <v>5091.38</v>
      </c>
      <c r="H287" s="463">
        <v>14342.79</v>
      </c>
      <c r="I287" s="463">
        <v>108138.83167904156</v>
      </c>
      <c r="J287" s="463">
        <v>13423.781793859696</v>
      </c>
      <c r="K287" s="463">
        <v>4287.0943963135451</v>
      </c>
      <c r="L287" s="463">
        <v>94715.049885181856</v>
      </c>
      <c r="M287" s="463">
        <v>57608.613094646251</v>
      </c>
      <c r="N287" s="463">
        <v>37106.436790535605</v>
      </c>
      <c r="O287" s="463">
        <v>27579.471793859699</v>
      </c>
      <c r="P287" s="463">
        <v>5387.3543963135453</v>
      </c>
      <c r="Q287" s="463">
        <v>114149.21988518185</v>
      </c>
      <c r="R287" s="463">
        <v>62699.993094646248</v>
      </c>
      <c r="S287" s="535">
        <v>51449.226790535606</v>
      </c>
      <c r="T287" s="467"/>
      <c r="U287" s="535"/>
      <c r="X287" s="469"/>
    </row>
    <row r="288" spans="1:24" s="468" customFormat="1" ht="18" customHeight="1">
      <c r="A288" s="409" t="s">
        <v>366</v>
      </c>
      <c r="B288" s="463">
        <v>127767</v>
      </c>
      <c r="C288" s="463">
        <v>41447.75</v>
      </c>
      <c r="D288" s="463">
        <v>20405.810000000001</v>
      </c>
      <c r="E288" s="463">
        <v>831.98</v>
      </c>
      <c r="F288" s="463">
        <v>21041.94</v>
      </c>
      <c r="G288" s="463">
        <v>6930.98</v>
      </c>
      <c r="H288" s="463">
        <v>14110.96</v>
      </c>
      <c r="I288" s="463">
        <v>86319.532938065211</v>
      </c>
      <c r="J288" s="463">
        <v>11531.039590988865</v>
      </c>
      <c r="K288" s="463">
        <v>6774.240211619177</v>
      </c>
      <c r="L288" s="463">
        <v>74788.49334707635</v>
      </c>
      <c r="M288" s="463">
        <v>49571.341006217859</v>
      </c>
      <c r="N288" s="575">
        <v>25217.15234085848</v>
      </c>
      <c r="O288" s="458">
        <v>31936.849590988866</v>
      </c>
      <c r="P288" s="458">
        <v>7606.2202116191775</v>
      </c>
      <c r="Q288" s="458">
        <v>95830.433347076352</v>
      </c>
      <c r="R288" s="458">
        <v>56502.321006217862</v>
      </c>
      <c r="S288" s="576">
        <v>39328.112340858483</v>
      </c>
      <c r="T288" s="467"/>
      <c r="U288" s="535"/>
      <c r="X288" s="469"/>
    </row>
    <row r="289" spans="1:24" s="468" customFormat="1" ht="18" customHeight="1">
      <c r="A289" s="409" t="s">
        <v>367</v>
      </c>
      <c r="B289" s="463">
        <v>350994.82958457334</v>
      </c>
      <c r="C289" s="463">
        <v>213151.82</v>
      </c>
      <c r="D289" s="463">
        <v>165312.49</v>
      </c>
      <c r="E289" s="463">
        <v>1460.77</v>
      </c>
      <c r="F289" s="463">
        <v>47839.33</v>
      </c>
      <c r="G289" s="463">
        <v>18403.55</v>
      </c>
      <c r="H289" s="463">
        <v>29435.78</v>
      </c>
      <c r="I289" s="463">
        <v>137843.00958457336</v>
      </c>
      <c r="J289" s="463">
        <v>19609.374745200141</v>
      </c>
      <c r="K289" s="463">
        <v>9396.6689410341769</v>
      </c>
      <c r="L289" s="463">
        <v>118233.63483937322</v>
      </c>
      <c r="M289" s="463">
        <v>75347.358825195523</v>
      </c>
      <c r="N289" s="575">
        <v>42886.276014177703</v>
      </c>
      <c r="O289" s="577">
        <v>184921.86474520012</v>
      </c>
      <c r="P289" s="577">
        <v>10857.438941034176</v>
      </c>
      <c r="Q289" s="577">
        <v>166072.96483937322</v>
      </c>
      <c r="R289" s="577">
        <v>93750.908825195511</v>
      </c>
      <c r="S289" s="578">
        <v>72322.05601417771</v>
      </c>
      <c r="T289" s="467"/>
      <c r="U289" s="535"/>
      <c r="X289" s="469"/>
    </row>
    <row r="290" spans="1:24" s="161" customFormat="1" ht="18" customHeight="1">
      <c r="A290" s="403" t="s">
        <v>368</v>
      </c>
      <c r="B290" s="459">
        <f>SUM(B287:B289)</f>
        <v>620490.52126361488</v>
      </c>
      <c r="C290" s="459">
        <f t="shared" ref="C290:S290" si="41">SUM(C287:C289)</f>
        <v>288189.43</v>
      </c>
      <c r="D290" s="459">
        <f t="shared" si="41"/>
        <v>199873.99</v>
      </c>
      <c r="E290" s="459">
        <f t="shared" si="41"/>
        <v>3393.01</v>
      </c>
      <c r="F290" s="459">
        <f t="shared" si="41"/>
        <v>88315.44</v>
      </c>
      <c r="G290" s="459">
        <f t="shared" si="41"/>
        <v>30425.91</v>
      </c>
      <c r="H290" s="459">
        <f t="shared" si="41"/>
        <v>57889.53</v>
      </c>
      <c r="I290" s="459">
        <f t="shared" si="41"/>
        <v>332301.37420168013</v>
      </c>
      <c r="J290" s="459">
        <f t="shared" si="41"/>
        <v>44564.196130048702</v>
      </c>
      <c r="K290" s="459">
        <f t="shared" si="41"/>
        <v>20458.003548966899</v>
      </c>
      <c r="L290" s="459">
        <f t="shared" si="41"/>
        <v>287737.17807163141</v>
      </c>
      <c r="M290" s="459">
        <f t="shared" si="41"/>
        <v>182527.31292605965</v>
      </c>
      <c r="N290" s="459">
        <f t="shared" si="41"/>
        <v>105209.86514557179</v>
      </c>
      <c r="O290" s="459">
        <f t="shared" si="41"/>
        <v>244438.18613004868</v>
      </c>
      <c r="P290" s="459">
        <f t="shared" si="41"/>
        <v>23851.013548966897</v>
      </c>
      <c r="Q290" s="459">
        <f t="shared" si="41"/>
        <v>376052.61807163141</v>
      </c>
      <c r="R290" s="459">
        <f t="shared" si="41"/>
        <v>212953.22292605962</v>
      </c>
      <c r="S290" s="538">
        <f t="shared" si="41"/>
        <v>163099.39514557179</v>
      </c>
      <c r="T290" s="478"/>
      <c r="U290" s="481"/>
    </row>
    <row r="291" spans="1:24" s="161" customFormat="1" ht="18" customHeight="1">
      <c r="A291" s="342" t="s">
        <v>278</v>
      </c>
      <c r="B291" s="343">
        <f>(B290-B285)/B285*100</f>
        <v>91.562946151179645</v>
      </c>
      <c r="C291" s="343">
        <f t="shared" ref="C291:S291" si="42">(C290-C285)/C285*100</f>
        <v>214.57263707115803</v>
      </c>
      <c r="D291" s="343">
        <f t="shared" si="42"/>
        <v>308.94632796566617</v>
      </c>
      <c r="E291" s="343">
        <f t="shared" si="42"/>
        <v>17.569950969351527</v>
      </c>
      <c r="F291" s="343">
        <f t="shared" si="42"/>
        <v>106.64557050880677</v>
      </c>
      <c r="G291" s="343">
        <f t="shared" si="42"/>
        <v>263.67266733522263</v>
      </c>
      <c r="H291" s="343">
        <f t="shared" si="42"/>
        <v>68.423788998686405</v>
      </c>
      <c r="I291" s="343">
        <f t="shared" si="42"/>
        <v>43.05054912905382</v>
      </c>
      <c r="J291" s="343">
        <f t="shared" si="42"/>
        <v>-10.079423667524342</v>
      </c>
      <c r="K291" s="343">
        <f t="shared" si="42"/>
        <v>-7.4083132956402604</v>
      </c>
      <c r="L291" s="343">
        <f t="shared" si="42"/>
        <v>57.459759881139242</v>
      </c>
      <c r="M291" s="343">
        <f t="shared" si="42"/>
        <v>56.74464735237639</v>
      </c>
      <c r="N291" s="343">
        <f t="shared" si="42"/>
        <v>58.71600325175347</v>
      </c>
      <c r="O291" s="343">
        <f t="shared" si="42"/>
        <v>148.32479444174538</v>
      </c>
      <c r="P291" s="343">
        <f t="shared" si="42"/>
        <v>-4.5226573959495324</v>
      </c>
      <c r="Q291" s="343">
        <f t="shared" si="42"/>
        <v>66.782696787716873</v>
      </c>
      <c r="R291" s="343">
        <f t="shared" si="42"/>
        <v>70.614920281550695</v>
      </c>
      <c r="S291" s="481">
        <f t="shared" si="42"/>
        <v>62.030839697901129</v>
      </c>
      <c r="T291" s="478" t="e">
        <f t="shared" ref="T291:U291" si="43">(T262-T258)/T258*100</f>
        <v>#DIV/0!</v>
      </c>
      <c r="U291" s="481" t="e">
        <f t="shared" si="43"/>
        <v>#DIV/0!</v>
      </c>
    </row>
    <row r="292" spans="1:24" s="581" customFormat="1" ht="18" customHeight="1">
      <c r="A292" s="409" t="s">
        <v>370</v>
      </c>
      <c r="B292" s="463">
        <v>104980.1714515404</v>
      </c>
      <c r="C292" s="463">
        <v>36708.44</v>
      </c>
      <c r="D292" s="463">
        <v>29433.09</v>
      </c>
      <c r="E292" s="463">
        <v>595.15</v>
      </c>
      <c r="F292" s="463">
        <v>7275.35</v>
      </c>
      <c r="G292" s="463">
        <v>277.95</v>
      </c>
      <c r="H292" s="463">
        <v>6997.4</v>
      </c>
      <c r="I292" s="463">
        <v>68271.731451540414</v>
      </c>
      <c r="J292" s="463">
        <v>15863.270005739529</v>
      </c>
      <c r="K292" s="463">
        <v>10414.42</v>
      </c>
      <c r="L292" s="463">
        <v>52408.461445800887</v>
      </c>
      <c r="M292" s="463">
        <v>32378.498057642199</v>
      </c>
      <c r="N292" s="575">
        <v>20029.963388158685</v>
      </c>
      <c r="O292" s="577">
        <v>45296.360005739523</v>
      </c>
      <c r="P292" s="577">
        <v>11009.57</v>
      </c>
      <c r="Q292" s="577">
        <v>59683.811445800886</v>
      </c>
      <c r="R292" s="577">
        <v>32656.448057642196</v>
      </c>
      <c r="S292" s="578">
        <v>27027.363388158687</v>
      </c>
      <c r="T292" s="579"/>
      <c r="U292" s="580"/>
      <c r="X292" s="582"/>
    </row>
    <row r="293" spans="1:24" s="581" customFormat="1" ht="18" customHeight="1">
      <c r="A293" s="409" t="s">
        <v>371</v>
      </c>
      <c r="B293" s="463">
        <v>101944.91936907388</v>
      </c>
      <c r="C293" s="463">
        <v>32858.06</v>
      </c>
      <c r="D293" s="463">
        <v>24617.19</v>
      </c>
      <c r="E293" s="463">
        <v>514.72</v>
      </c>
      <c r="F293" s="463">
        <v>8240.8700000000008</v>
      </c>
      <c r="G293" s="463">
        <v>1705.72</v>
      </c>
      <c r="H293" s="463">
        <v>6535.15</v>
      </c>
      <c r="I293" s="463">
        <v>69086.859369073878</v>
      </c>
      <c r="J293" s="463">
        <v>8255.237208907678</v>
      </c>
      <c r="K293" s="463">
        <v>6893.96</v>
      </c>
      <c r="L293" s="463">
        <v>60831.622160166204</v>
      </c>
      <c r="M293" s="463">
        <v>31247.337260124968</v>
      </c>
      <c r="N293" s="575">
        <v>29584.284900041232</v>
      </c>
      <c r="O293" s="577">
        <v>32872.427208907677</v>
      </c>
      <c r="P293" s="577">
        <v>7408.68</v>
      </c>
      <c r="Q293" s="577">
        <v>69072.492160166206</v>
      </c>
      <c r="R293" s="577">
        <v>32953.057260124966</v>
      </c>
      <c r="S293" s="578">
        <v>36119.434900041233</v>
      </c>
      <c r="T293" s="579"/>
      <c r="U293" s="580"/>
      <c r="X293" s="582"/>
    </row>
    <row r="294" spans="1:24" s="581" customFormat="1" ht="18" customHeight="1">
      <c r="A294" s="409" t="s">
        <v>372</v>
      </c>
      <c r="B294" s="463">
        <v>135286.60525425567</v>
      </c>
      <c r="C294" s="463">
        <v>50588.63</v>
      </c>
      <c r="D294" s="463">
        <v>38130.92</v>
      </c>
      <c r="E294" s="463">
        <v>6081.09</v>
      </c>
      <c r="F294" s="463">
        <v>12457.71</v>
      </c>
      <c r="G294" s="463">
        <v>725.03</v>
      </c>
      <c r="H294" s="463">
        <v>11732.68</v>
      </c>
      <c r="I294" s="463">
        <v>84697.975254255682</v>
      </c>
      <c r="J294" s="463">
        <v>20031.570197391709</v>
      </c>
      <c r="K294" s="463">
        <v>9232.6784258417447</v>
      </c>
      <c r="L294" s="463">
        <v>64666.405056863987</v>
      </c>
      <c r="M294" s="463">
        <v>43257.501925737495</v>
      </c>
      <c r="N294" s="575">
        <v>21408.903131126488</v>
      </c>
      <c r="O294" s="577">
        <v>58162.490197391708</v>
      </c>
      <c r="P294" s="577">
        <v>15313.768425841747</v>
      </c>
      <c r="Q294" s="577">
        <v>77124.115056863986</v>
      </c>
      <c r="R294" s="577">
        <v>43982.531925737494</v>
      </c>
      <c r="S294" s="578">
        <v>33141.583131126485</v>
      </c>
      <c r="T294" s="579"/>
      <c r="U294" s="580"/>
      <c r="X294" s="582"/>
    </row>
    <row r="295" spans="1:24" s="161" customFormat="1" ht="18" customHeight="1">
      <c r="A295" s="403" t="s">
        <v>374</v>
      </c>
      <c r="B295" s="459">
        <f>SUM(B292:B294)</f>
        <v>342211.69607486995</v>
      </c>
      <c r="C295" s="459">
        <f t="shared" ref="C295:S295" si="44">SUM(C292:C294)</f>
        <v>120155.13</v>
      </c>
      <c r="D295" s="459">
        <f t="shared" si="44"/>
        <v>92181.2</v>
      </c>
      <c r="E295" s="459">
        <f t="shared" si="44"/>
        <v>7190.96</v>
      </c>
      <c r="F295" s="459">
        <f t="shared" si="44"/>
        <v>27973.93</v>
      </c>
      <c r="G295" s="459">
        <f t="shared" si="44"/>
        <v>2708.7</v>
      </c>
      <c r="H295" s="459">
        <f t="shared" si="44"/>
        <v>25265.23</v>
      </c>
      <c r="I295" s="459">
        <f t="shared" si="44"/>
        <v>222056.56607487</v>
      </c>
      <c r="J295" s="459">
        <f t="shared" si="44"/>
        <v>44150.077412038918</v>
      </c>
      <c r="K295" s="459">
        <f t="shared" si="44"/>
        <v>26541.058425841744</v>
      </c>
      <c r="L295" s="459">
        <f t="shared" si="44"/>
        <v>177906.48866283108</v>
      </c>
      <c r="M295" s="459">
        <f t="shared" si="44"/>
        <v>106883.33724350466</v>
      </c>
      <c r="N295" s="459">
        <f t="shared" si="44"/>
        <v>71023.151419326401</v>
      </c>
      <c r="O295" s="459">
        <f t="shared" si="44"/>
        <v>136331.27741203891</v>
      </c>
      <c r="P295" s="459">
        <f t="shared" si="44"/>
        <v>33732.018425841743</v>
      </c>
      <c r="Q295" s="459">
        <f t="shared" si="44"/>
        <v>205880.41866283107</v>
      </c>
      <c r="R295" s="459">
        <f t="shared" si="44"/>
        <v>109592.03724350466</v>
      </c>
      <c r="S295" s="459">
        <f t="shared" si="44"/>
        <v>96288.381419326412</v>
      </c>
      <c r="T295" s="478"/>
      <c r="U295" s="481"/>
    </row>
    <row r="296" spans="1:24" s="161" customFormat="1" ht="18" customHeight="1">
      <c r="A296" s="342" t="s">
        <v>278</v>
      </c>
      <c r="B296" s="343">
        <f>(B295-B290)/B290*100</f>
        <v>-44.848199231478411</v>
      </c>
      <c r="C296" s="343">
        <f t="shared" ref="C296:S296" si="45">(C295-C290)/C290*100</f>
        <v>-58.306892102184314</v>
      </c>
      <c r="D296" s="343">
        <f t="shared" si="45"/>
        <v>-53.880342309672216</v>
      </c>
      <c r="E296" s="343">
        <f t="shared" si="45"/>
        <v>111.93453600195696</v>
      </c>
      <c r="F296" s="343">
        <f t="shared" si="45"/>
        <v>-68.324983717456419</v>
      </c>
      <c r="G296" s="343">
        <f t="shared" si="45"/>
        <v>-91.097390349212219</v>
      </c>
      <c r="H296" s="343">
        <f t="shared" si="45"/>
        <v>-56.356132101953492</v>
      </c>
      <c r="I296" s="343">
        <f t="shared" si="45"/>
        <v>-33.176151736255058</v>
      </c>
      <c r="J296" s="343">
        <f t="shared" si="45"/>
        <v>-0.92926329648422068</v>
      </c>
      <c r="K296" s="343">
        <f t="shared" si="45"/>
        <v>29.734352437249584</v>
      </c>
      <c r="L296" s="343">
        <f t="shared" si="45"/>
        <v>-38.170489522719329</v>
      </c>
      <c r="M296" s="343">
        <f t="shared" si="45"/>
        <v>-41.442551511837436</v>
      </c>
      <c r="N296" s="343">
        <f t="shared" si="45"/>
        <v>-32.493829052003385</v>
      </c>
      <c r="O296" s="343">
        <f t="shared" si="45"/>
        <v>-44.226685866705601</v>
      </c>
      <c r="P296" s="343">
        <f t="shared" si="45"/>
        <v>41.428029280973007</v>
      </c>
      <c r="Q296" s="343">
        <f t="shared" si="45"/>
        <v>-45.252230999329335</v>
      </c>
      <c r="R296" s="343">
        <f t="shared" si="45"/>
        <v>-48.537037506327593</v>
      </c>
      <c r="S296" s="343">
        <f t="shared" si="45"/>
        <v>-40.963373080945061</v>
      </c>
      <c r="T296" s="478" t="e">
        <f t="shared" ref="T296:U296" si="46">(T267-T263)/T263*100</f>
        <v>#DIV/0!</v>
      </c>
      <c r="U296" s="481" t="e">
        <f t="shared" si="46"/>
        <v>#DIV/0!</v>
      </c>
    </row>
    <row r="297" spans="1:24" s="162" customFormat="1" ht="18" customHeight="1">
      <c r="A297" s="278" t="s">
        <v>376</v>
      </c>
      <c r="B297" s="397">
        <f>(B295-B277)/B277*100</f>
        <v>-28.042411027414005</v>
      </c>
      <c r="C297" s="397">
        <f t="shared" ref="C297:S297" si="47">(C295-C277)/C277*100</f>
        <v>-5.8905902440552609</v>
      </c>
      <c r="D297" s="397">
        <f t="shared" si="47"/>
        <v>-0.24832627570752205</v>
      </c>
      <c r="E297" s="397">
        <f t="shared" si="47"/>
        <v>22.194033173205188</v>
      </c>
      <c r="F297" s="397">
        <f t="shared" si="47"/>
        <v>-20.675808414612444</v>
      </c>
      <c r="G297" s="397">
        <f t="shared" si="47"/>
        <v>-55.111760728632234</v>
      </c>
      <c r="H297" s="397">
        <f t="shared" si="47"/>
        <v>-13.567000786835894</v>
      </c>
      <c r="I297" s="397">
        <f t="shared" si="47"/>
        <v>-36.171962235489744</v>
      </c>
      <c r="J297" s="397">
        <f t="shared" si="47"/>
        <v>-55.713497771439712</v>
      </c>
      <c r="K297" s="397">
        <f t="shared" si="47"/>
        <v>-70.434284634772254</v>
      </c>
      <c r="L297" s="397">
        <f t="shared" si="47"/>
        <v>-28.323110252094271</v>
      </c>
      <c r="M297" s="397">
        <f t="shared" si="47"/>
        <v>-4.0427102164782305</v>
      </c>
      <c r="N297" s="397">
        <f t="shared" si="47"/>
        <v>-48.090020438910571</v>
      </c>
      <c r="O297" s="397">
        <f t="shared" si="47"/>
        <v>-29.032060723531782</v>
      </c>
      <c r="P297" s="397">
        <f t="shared" si="47"/>
        <v>-64.735596918686539</v>
      </c>
      <c r="Q297" s="397">
        <f t="shared" si="47"/>
        <v>-27.371746458394249</v>
      </c>
      <c r="R297" s="397">
        <f t="shared" si="47"/>
        <v>-6.667179596267844</v>
      </c>
      <c r="S297" s="397">
        <f t="shared" si="47"/>
        <v>-42.012710728819677</v>
      </c>
      <c r="T297" s="479" t="e">
        <f>(T257-T241)/T241*100</f>
        <v>#DIV/0!</v>
      </c>
      <c r="U297" s="482" t="e">
        <f>(U257-U241)/U241*100</f>
        <v>#DIV/0!</v>
      </c>
    </row>
    <row r="298" spans="1:24" s="161" customFormat="1" ht="18" customHeight="1" thickBot="1">
      <c r="A298" s="279" t="s">
        <v>373</v>
      </c>
      <c r="B298" s="401">
        <f>(B295-B261)/B261*100</f>
        <v>-34.463013661269478</v>
      </c>
      <c r="C298" s="401">
        <f t="shared" ref="C298:S298" si="48">(C295-C261)/C261*100</f>
        <v>-18.616493399107458</v>
      </c>
      <c r="D298" s="401">
        <f t="shared" si="48"/>
        <v>-17.03907698399842</v>
      </c>
      <c r="E298" s="401">
        <f t="shared" si="48"/>
        <v>-10.428970435105899</v>
      </c>
      <c r="F298" s="401">
        <f t="shared" si="48"/>
        <v>-23.414992454822013</v>
      </c>
      <c r="G298" s="401">
        <f t="shared" si="48"/>
        <v>-54.460399360458375</v>
      </c>
      <c r="H298" s="401">
        <f t="shared" si="48"/>
        <v>-17.37618722617723</v>
      </c>
      <c r="I298" s="401">
        <f t="shared" si="48"/>
        <v>-40.709832185350322</v>
      </c>
      <c r="J298" s="401">
        <f t="shared" si="48"/>
        <v>7.1868182996620567E-3</v>
      </c>
      <c r="K298" s="401">
        <f t="shared" si="48"/>
        <v>-1.9560442566181879</v>
      </c>
      <c r="L298" s="401">
        <f t="shared" si="48"/>
        <v>-46.150658269119248</v>
      </c>
      <c r="M298" s="401">
        <f t="shared" si="48"/>
        <v>-37.759047800698625</v>
      </c>
      <c r="N298" s="401">
        <f t="shared" si="48"/>
        <v>-55.233683410673329</v>
      </c>
      <c r="O298" s="401">
        <f t="shared" si="48"/>
        <v>-12.192140245695457</v>
      </c>
      <c r="P298" s="401">
        <f t="shared" si="48"/>
        <v>-3.8940745689782981</v>
      </c>
      <c r="Q298" s="401">
        <f t="shared" si="48"/>
        <v>-43.887244494473528</v>
      </c>
      <c r="R298" s="401">
        <f t="shared" si="48"/>
        <v>-38.318163393577144</v>
      </c>
      <c r="S298" s="401">
        <f t="shared" si="48"/>
        <v>-49.116155785525422</v>
      </c>
      <c r="T298" s="480" t="e">
        <f>(T257-T225)/T225*100</f>
        <v>#DIV/0!</v>
      </c>
      <c r="U298" s="483" t="e">
        <f>(U257-U225)/U225*100</f>
        <v>#DIV/0!</v>
      </c>
    </row>
    <row r="299" spans="1:24" s="161" customFormat="1" ht="5.25" customHeight="1">
      <c r="A299" s="164"/>
      <c r="B299" s="165"/>
      <c r="C299" s="165"/>
      <c r="D299" s="165"/>
      <c r="E299" s="165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</row>
    <row r="300" spans="1:24" s="166" customFormat="1" ht="22.5" hidden="1" customHeight="1">
      <c r="A300" s="591" t="s">
        <v>279</v>
      </c>
      <c r="B300" s="591"/>
      <c r="C300" s="591"/>
      <c r="D300" s="591"/>
      <c r="E300" s="591"/>
      <c r="F300" s="591"/>
      <c r="G300" s="591"/>
      <c r="H300" s="591"/>
      <c r="I300" s="591"/>
      <c r="J300" s="591"/>
      <c r="K300" s="591"/>
      <c r="L300" s="591"/>
      <c r="M300" s="591"/>
      <c r="N300" s="591"/>
      <c r="O300" s="591"/>
      <c r="P300" s="591"/>
      <c r="Q300" s="591"/>
      <c r="R300" s="591"/>
      <c r="S300" s="591"/>
      <c r="U300" s="167"/>
    </row>
    <row r="301" spans="1:24" s="168" customFormat="1" ht="11.25" hidden="1" customHeight="1">
      <c r="A301" s="5" t="s">
        <v>229</v>
      </c>
      <c r="B301" s="6" t="s">
        <v>0</v>
      </c>
      <c r="C301" s="282" t="s">
        <v>1</v>
      </c>
      <c r="D301" s="282"/>
      <c r="E301" s="282"/>
      <c r="F301" s="282"/>
      <c r="G301" s="282"/>
      <c r="H301" s="283"/>
      <c r="I301" s="293" t="s">
        <v>2</v>
      </c>
      <c r="J301" s="293"/>
      <c r="K301" s="293"/>
      <c r="L301" s="293"/>
      <c r="M301" s="293"/>
      <c r="N301" s="321"/>
      <c r="O301" s="305" t="s">
        <v>3</v>
      </c>
      <c r="P301" s="305"/>
      <c r="Q301" s="306" t="s">
        <v>4</v>
      </c>
      <c r="R301" s="305"/>
      <c r="S301" s="307"/>
      <c r="U301" s="169"/>
    </row>
    <row r="302" spans="1:24" s="168" customFormat="1" ht="11.25" hidden="1" customHeight="1">
      <c r="A302" s="7"/>
      <c r="B302" s="8"/>
      <c r="C302" s="316"/>
      <c r="D302" s="285" t="s">
        <v>3</v>
      </c>
      <c r="E302" s="286"/>
      <c r="F302" s="285" t="s">
        <v>4</v>
      </c>
      <c r="G302" s="282"/>
      <c r="H302" s="283"/>
      <c r="I302" s="295"/>
      <c r="J302" s="296" t="s">
        <v>3</v>
      </c>
      <c r="K302" s="297"/>
      <c r="L302" s="298" t="s">
        <v>4</v>
      </c>
      <c r="M302" s="293"/>
      <c r="N302" s="294"/>
      <c r="O302" s="323"/>
      <c r="P302" s="324"/>
      <c r="Q302" s="325"/>
      <c r="R302" s="323"/>
      <c r="S302" s="326"/>
      <c r="U302" s="169"/>
    </row>
    <row r="303" spans="1:24" s="170" customFormat="1" ht="11.25" hidden="1" customHeight="1" thickBot="1">
      <c r="A303" s="7"/>
      <c r="B303" s="8"/>
      <c r="C303" s="316"/>
      <c r="D303" s="317"/>
      <c r="E303" s="318" t="s">
        <v>230</v>
      </c>
      <c r="F303" s="319"/>
      <c r="G303" s="320" t="s">
        <v>5</v>
      </c>
      <c r="H303" s="283" t="s">
        <v>6</v>
      </c>
      <c r="I303" s="295"/>
      <c r="J303" s="314"/>
      <c r="K303" s="298" t="s">
        <v>230</v>
      </c>
      <c r="L303" s="322"/>
      <c r="M303" s="315" t="s">
        <v>5</v>
      </c>
      <c r="N303" s="294" t="s">
        <v>6</v>
      </c>
      <c r="O303" s="326"/>
      <c r="P303" s="306" t="s">
        <v>230</v>
      </c>
      <c r="Q303" s="325"/>
      <c r="R303" s="327" t="s">
        <v>5</v>
      </c>
      <c r="S303" s="307" t="s">
        <v>6</v>
      </c>
      <c r="U303" s="171"/>
    </row>
    <row r="304" spans="1:24" ht="18" hidden="1" thickTop="1">
      <c r="A304" s="172" t="s">
        <v>280</v>
      </c>
      <c r="B304" s="398">
        <f t="shared" ref="B304:U304" si="49">SUM(B210:B216)</f>
        <v>1061150.293088688</v>
      </c>
      <c r="C304" s="398">
        <f t="shared" si="49"/>
        <v>280748.66000000003</v>
      </c>
      <c r="D304" s="398">
        <f t="shared" si="49"/>
        <v>186312.42</v>
      </c>
      <c r="E304" s="398">
        <f t="shared" si="49"/>
        <v>9942.0400000000009</v>
      </c>
      <c r="F304" s="398">
        <f t="shared" si="49"/>
        <v>94435.239999999991</v>
      </c>
      <c r="G304" s="398">
        <f t="shared" si="49"/>
        <v>29574.58</v>
      </c>
      <c r="H304" s="398">
        <f t="shared" si="49"/>
        <v>64860.66</v>
      </c>
      <c r="I304" s="398">
        <f t="shared" si="49"/>
        <v>780403.63308868825</v>
      </c>
      <c r="J304" s="398">
        <f t="shared" si="49"/>
        <v>154474.88485034218</v>
      </c>
      <c r="K304" s="398">
        <f t="shared" si="49"/>
        <v>52092.65</v>
      </c>
      <c r="L304" s="398">
        <f t="shared" si="49"/>
        <v>625927.74823834596</v>
      </c>
      <c r="M304" s="398">
        <f t="shared" si="49"/>
        <v>361015.85719014099</v>
      </c>
      <c r="N304" s="398">
        <f t="shared" si="49"/>
        <v>264911.89104820491</v>
      </c>
      <c r="O304" s="398">
        <f t="shared" si="49"/>
        <v>340787.30485034222</v>
      </c>
      <c r="P304" s="398">
        <f t="shared" si="49"/>
        <v>62030.69</v>
      </c>
      <c r="Q304" s="398">
        <f t="shared" si="49"/>
        <v>720364.98823834595</v>
      </c>
      <c r="R304" s="398">
        <f t="shared" si="49"/>
        <v>390592.437190141</v>
      </c>
      <c r="S304" s="398">
        <f t="shared" si="49"/>
        <v>329771.55104820494</v>
      </c>
      <c r="T304" s="398">
        <f t="shared" si="49"/>
        <v>0</v>
      </c>
      <c r="U304" s="398">
        <f t="shared" si="49"/>
        <v>0</v>
      </c>
    </row>
    <row r="305" spans="1:21" ht="17.25" hidden="1">
      <c r="A305" s="328" t="s">
        <v>281</v>
      </c>
      <c r="B305" s="399">
        <f t="shared" ref="B305:U305" si="50">SUM(B193:B199)</f>
        <v>1052274.2690921908</v>
      </c>
      <c r="C305" s="399">
        <f t="shared" si="50"/>
        <v>245933.49</v>
      </c>
      <c r="D305" s="399">
        <f t="shared" si="50"/>
        <v>158633.23000000001</v>
      </c>
      <c r="E305" s="399">
        <f t="shared" si="50"/>
        <v>5262.47</v>
      </c>
      <c r="F305" s="399">
        <f t="shared" si="50"/>
        <v>87300.260000000009</v>
      </c>
      <c r="G305" s="399">
        <f t="shared" si="50"/>
        <v>26662.34</v>
      </c>
      <c r="H305" s="399">
        <f t="shared" si="50"/>
        <v>60635.92</v>
      </c>
      <c r="I305" s="399">
        <f t="shared" si="50"/>
        <v>806342.77909219079</v>
      </c>
      <c r="J305" s="399">
        <f t="shared" si="50"/>
        <v>174090.29120572755</v>
      </c>
      <c r="K305" s="399">
        <f t="shared" si="50"/>
        <v>44673.759999999995</v>
      </c>
      <c r="L305" s="399">
        <f t="shared" si="50"/>
        <v>632251.48788646329</v>
      </c>
      <c r="M305" s="399">
        <f t="shared" si="50"/>
        <v>340418.18621114391</v>
      </c>
      <c r="N305" s="399">
        <f t="shared" si="50"/>
        <v>291834.30167531938</v>
      </c>
      <c r="O305" s="399">
        <f t="shared" si="50"/>
        <v>332724.52120572753</v>
      </c>
      <c r="P305" s="399">
        <f t="shared" si="50"/>
        <v>49935.229999999996</v>
      </c>
      <c r="Q305" s="399">
        <f t="shared" si="50"/>
        <v>719549.7478864633</v>
      </c>
      <c r="R305" s="399">
        <f t="shared" si="50"/>
        <v>367080.52621114394</v>
      </c>
      <c r="S305" s="399">
        <f t="shared" si="50"/>
        <v>352469.22167531936</v>
      </c>
      <c r="T305" s="399">
        <f t="shared" si="50"/>
        <v>122942.35924653233</v>
      </c>
      <c r="U305" s="399">
        <f t="shared" si="50"/>
        <v>20218.484750144282</v>
      </c>
    </row>
    <row r="306" spans="1:21" ht="17.25" hidden="1">
      <c r="A306" s="328" t="s">
        <v>282</v>
      </c>
      <c r="B306" s="400">
        <f t="shared" ref="B306:U306" si="51">SUM(B176:B182)</f>
        <v>1122510.7960463047</v>
      </c>
      <c r="C306" s="400">
        <f t="shared" si="51"/>
        <v>318825.40000000002</v>
      </c>
      <c r="D306" s="400">
        <f t="shared" si="51"/>
        <v>191649.98</v>
      </c>
      <c r="E306" s="400">
        <f t="shared" si="51"/>
        <v>10302.5</v>
      </c>
      <c r="F306" s="400">
        <f t="shared" si="51"/>
        <v>127174.42</v>
      </c>
      <c r="G306" s="400">
        <f t="shared" si="51"/>
        <v>53222.8</v>
      </c>
      <c r="H306" s="400">
        <f t="shared" si="51"/>
        <v>73953.62</v>
      </c>
      <c r="I306" s="400">
        <f t="shared" si="51"/>
        <v>803685.39604630473</v>
      </c>
      <c r="J306" s="400">
        <f t="shared" si="51"/>
        <v>152011.54181520833</v>
      </c>
      <c r="K306" s="400">
        <f t="shared" si="51"/>
        <v>34506.800000000003</v>
      </c>
      <c r="L306" s="400">
        <f t="shared" si="51"/>
        <v>651673.85423109634</v>
      </c>
      <c r="M306" s="400">
        <f t="shared" si="51"/>
        <v>392306.2608890906</v>
      </c>
      <c r="N306" s="400">
        <f t="shared" si="51"/>
        <v>259367.5933420058</v>
      </c>
      <c r="O306" s="400">
        <f t="shared" si="51"/>
        <v>343661.60074604378</v>
      </c>
      <c r="P306" s="400">
        <f t="shared" si="51"/>
        <v>44809.63</v>
      </c>
      <c r="Q306" s="400">
        <f t="shared" si="51"/>
        <v>778849.90867400949</v>
      </c>
      <c r="R306" s="400">
        <f t="shared" si="51"/>
        <v>445528.87573741359</v>
      </c>
      <c r="S306" s="400">
        <f t="shared" si="51"/>
        <v>333321.03293659585</v>
      </c>
      <c r="T306" s="400">
        <f t="shared" si="51"/>
        <v>32261.136029994068</v>
      </c>
      <c r="U306" s="400">
        <f t="shared" si="51"/>
        <v>0</v>
      </c>
    </row>
    <row r="307" spans="1:21" ht="17.25" hidden="1">
      <c r="A307" s="328" t="s">
        <v>193</v>
      </c>
      <c r="B307" s="400">
        <f t="shared" ref="B307:S307" si="52">SUM(B124:B130)</f>
        <v>458926</v>
      </c>
      <c r="C307" s="400">
        <f t="shared" si="52"/>
        <v>172692</v>
      </c>
      <c r="D307" s="400">
        <f t="shared" si="52"/>
        <v>107762</v>
      </c>
      <c r="E307" s="400">
        <f t="shared" si="52"/>
        <v>10668</v>
      </c>
      <c r="F307" s="400">
        <f t="shared" si="52"/>
        <v>64930</v>
      </c>
      <c r="G307" s="400">
        <f t="shared" si="52"/>
        <v>14677</v>
      </c>
      <c r="H307" s="400">
        <f t="shared" si="52"/>
        <v>50253</v>
      </c>
      <c r="I307" s="400">
        <f t="shared" si="52"/>
        <v>286233</v>
      </c>
      <c r="J307" s="400">
        <f t="shared" si="52"/>
        <v>48335</v>
      </c>
      <c r="K307" s="400">
        <f t="shared" si="52"/>
        <v>24478</v>
      </c>
      <c r="L307" s="400">
        <f t="shared" si="52"/>
        <v>237898</v>
      </c>
      <c r="M307" s="400">
        <f t="shared" si="52"/>
        <v>123239</v>
      </c>
      <c r="N307" s="400">
        <f t="shared" si="52"/>
        <v>114657</v>
      </c>
      <c r="O307" s="400">
        <f t="shared" si="52"/>
        <v>156098</v>
      </c>
      <c r="P307" s="400">
        <f t="shared" si="52"/>
        <v>35148</v>
      </c>
      <c r="Q307" s="400">
        <f t="shared" si="52"/>
        <v>302828</v>
      </c>
      <c r="R307" s="400">
        <f t="shared" si="52"/>
        <v>137917</v>
      </c>
      <c r="S307" s="400">
        <f t="shared" si="52"/>
        <v>164911</v>
      </c>
      <c r="T307" s="116"/>
      <c r="U307" s="89"/>
    </row>
    <row r="308" spans="1:21" ht="17.25" hidden="1">
      <c r="A308" s="329" t="s">
        <v>161</v>
      </c>
      <c r="B308" s="176">
        <f>100*(B304/B305-1)</f>
        <v>0.8435086039074946</v>
      </c>
      <c r="C308" s="176">
        <f t="shared" ref="C308:U308" si="53">100*(C304/C305-1)</f>
        <v>14.156335519818807</v>
      </c>
      <c r="D308" s="176">
        <f t="shared" si="53"/>
        <v>17.448544671252051</v>
      </c>
      <c r="E308" s="176">
        <f t="shared" si="53"/>
        <v>88.923452295214986</v>
      </c>
      <c r="F308" s="176">
        <f t="shared" si="53"/>
        <v>8.1729195308238189</v>
      </c>
      <c r="G308" s="176">
        <f t="shared" si="53"/>
        <v>10.922672203565043</v>
      </c>
      <c r="H308" s="176">
        <f t="shared" si="53"/>
        <v>6.9673883071288634</v>
      </c>
      <c r="I308" s="176">
        <f t="shared" si="53"/>
        <v>-3.2168882361302664</v>
      </c>
      <c r="J308" s="176">
        <f t="shared" si="53"/>
        <v>-11.267375233582255</v>
      </c>
      <c r="K308" s="176">
        <f t="shared" si="53"/>
        <v>16.606817962043063</v>
      </c>
      <c r="L308" s="176">
        <f t="shared" si="53"/>
        <v>-1.0001937155192486</v>
      </c>
      <c r="M308" s="176">
        <f t="shared" si="53"/>
        <v>6.0506964120363937</v>
      </c>
      <c r="N308" s="176">
        <f t="shared" si="53"/>
        <v>-9.2252385934628816</v>
      </c>
      <c r="O308" s="176">
        <f t="shared" si="53"/>
        <v>2.4232610254864229</v>
      </c>
      <c r="P308" s="176">
        <f t="shared" si="53"/>
        <v>24.222297564264771</v>
      </c>
      <c r="Q308" s="176">
        <f t="shared" si="53"/>
        <v>0.1132986779965206</v>
      </c>
      <c r="R308" s="176">
        <f t="shared" si="53"/>
        <v>6.4051098601381806</v>
      </c>
      <c r="S308" s="176">
        <f t="shared" si="53"/>
        <v>-6.4396177683913152</v>
      </c>
      <c r="T308" s="117">
        <f t="shared" si="53"/>
        <v>-100</v>
      </c>
      <c r="U308" s="103">
        <f t="shared" si="53"/>
        <v>-100</v>
      </c>
    </row>
    <row r="309" spans="1:21" ht="17.25" hidden="1">
      <c r="A309" s="328" t="s">
        <v>162</v>
      </c>
      <c r="B309" s="177">
        <f>100*(B304/B306-1)</f>
        <v>-5.4663619426859817</v>
      </c>
      <c r="C309" s="177">
        <f t="shared" ref="C309:U309" si="54">100*(C304/C306-1)</f>
        <v>-11.942818859476056</v>
      </c>
      <c r="D309" s="177">
        <f t="shared" si="54"/>
        <v>-2.7850563824739272</v>
      </c>
      <c r="E309" s="177">
        <f t="shared" si="54"/>
        <v>-3.498762436301861</v>
      </c>
      <c r="F309" s="177">
        <f t="shared" si="54"/>
        <v>-25.743526095892566</v>
      </c>
      <c r="G309" s="177">
        <f t="shared" si="54"/>
        <v>-44.432498853874655</v>
      </c>
      <c r="H309" s="177">
        <f t="shared" si="54"/>
        <v>-12.295490065259806</v>
      </c>
      <c r="I309" s="177">
        <f t="shared" si="54"/>
        <v>-2.8968752041719448</v>
      </c>
      <c r="J309" s="177">
        <f t="shared" si="54"/>
        <v>1.6204973686329671</v>
      </c>
      <c r="K309" s="177">
        <f t="shared" si="54"/>
        <v>50.963433294307194</v>
      </c>
      <c r="L309" s="177">
        <f t="shared" si="54"/>
        <v>-3.9507655287364551</v>
      </c>
      <c r="M309" s="177">
        <f t="shared" si="54"/>
        <v>-7.9760143587909171</v>
      </c>
      <c r="N309" s="177">
        <f t="shared" si="54"/>
        <v>2.1376216028994532</v>
      </c>
      <c r="O309" s="177">
        <f t="shared" si="54"/>
        <v>-0.8363738891577821</v>
      </c>
      <c r="P309" s="177">
        <f t="shared" si="54"/>
        <v>38.431604992051938</v>
      </c>
      <c r="Q309" s="177">
        <f t="shared" si="54"/>
        <v>-7.5091387678575927</v>
      </c>
      <c r="R309" s="177">
        <f t="shared" si="54"/>
        <v>-12.330612343890168</v>
      </c>
      <c r="S309" s="177">
        <f t="shared" si="54"/>
        <v>-1.0648838619992218</v>
      </c>
      <c r="T309" s="118">
        <f t="shared" si="54"/>
        <v>-100</v>
      </c>
      <c r="U309" s="102" t="e">
        <f t="shared" si="54"/>
        <v>#DIV/0!</v>
      </c>
    </row>
    <row r="310" spans="1:21" hidden="1">
      <c r="A310" t="s">
        <v>194</v>
      </c>
      <c r="B310" s="102">
        <f t="shared" ref="B310:S310" si="55">100*(B304/B307-1)</f>
        <v>131.22470574530274</v>
      </c>
      <c r="C310" s="102">
        <f t="shared" si="55"/>
        <v>62.57189678734396</v>
      </c>
      <c r="D310" s="102">
        <f t="shared" si="55"/>
        <v>72.89250385107924</v>
      </c>
      <c r="E310" s="102">
        <f t="shared" si="55"/>
        <v>-6.8050243719534942</v>
      </c>
      <c r="F310" s="102">
        <f t="shared" si="55"/>
        <v>45.441614045895577</v>
      </c>
      <c r="G310" s="102">
        <f t="shared" si="55"/>
        <v>101.50289568712951</v>
      </c>
      <c r="H310" s="102">
        <f t="shared" si="55"/>
        <v>29.068234732254794</v>
      </c>
      <c r="I310" s="102">
        <f t="shared" si="55"/>
        <v>172.64628225560585</v>
      </c>
      <c r="J310" s="102">
        <f t="shared" si="55"/>
        <v>219.59218961485917</v>
      </c>
      <c r="K310" s="102">
        <f t="shared" si="55"/>
        <v>112.81415965356646</v>
      </c>
      <c r="L310" s="102">
        <f t="shared" si="55"/>
        <v>163.10761260638844</v>
      </c>
      <c r="M310" s="102">
        <f t="shared" si="55"/>
        <v>192.93961910607922</v>
      </c>
      <c r="N310" s="102">
        <f t="shared" si="55"/>
        <v>131.04728978449191</v>
      </c>
      <c r="O310" s="102">
        <f t="shared" si="55"/>
        <v>118.31625315528846</v>
      </c>
      <c r="P310" s="102">
        <f t="shared" si="55"/>
        <v>76.484266530101294</v>
      </c>
      <c r="Q310" s="102">
        <f t="shared" si="55"/>
        <v>137.87925430883075</v>
      </c>
      <c r="R310" s="102">
        <f t="shared" si="55"/>
        <v>183.20833341077676</v>
      </c>
      <c r="S310" s="102">
        <f t="shared" si="55"/>
        <v>99.969408376763795</v>
      </c>
      <c r="T310" s="115"/>
      <c r="U310" s="114" t="s">
        <v>171</v>
      </c>
    </row>
    <row r="311" spans="1:21" s="112" customFormat="1" hidden="1">
      <c r="A311" s="112" t="s">
        <v>170</v>
      </c>
      <c r="T311" s="119"/>
      <c r="U311" s="113"/>
    </row>
    <row r="312" spans="1:21" hidden="1">
      <c r="A312" s="112" t="s">
        <v>181</v>
      </c>
      <c r="B312" s="120" t="e">
        <f>B304/#REF!-1</f>
        <v>#REF!</v>
      </c>
      <c r="C312" s="120" t="e">
        <f>C304/#REF!-1</f>
        <v>#REF!</v>
      </c>
      <c r="D312" s="120" t="e">
        <f>D304/#REF!-1</f>
        <v>#REF!</v>
      </c>
      <c r="E312" s="120" t="e">
        <f>E304/#REF!-1</f>
        <v>#REF!</v>
      </c>
      <c r="F312" s="120" t="e">
        <f>F304/#REF!-1</f>
        <v>#REF!</v>
      </c>
      <c r="G312" s="120" t="e">
        <f>G304/#REF!-1</f>
        <v>#REF!</v>
      </c>
      <c r="H312" s="120" t="e">
        <f>H304/#REF!-1</f>
        <v>#REF!</v>
      </c>
      <c r="I312" s="120" t="e">
        <f>I304/#REF!-1</f>
        <v>#REF!</v>
      </c>
      <c r="J312" s="120" t="e">
        <f>J304/#REF!-1</f>
        <v>#REF!</v>
      </c>
      <c r="K312" s="120" t="e">
        <f>K304/#REF!-1</f>
        <v>#REF!</v>
      </c>
      <c r="L312" s="120" t="e">
        <f>L304/#REF!-1</f>
        <v>#REF!</v>
      </c>
      <c r="M312" s="120" t="e">
        <f>M304/#REF!-1</f>
        <v>#REF!</v>
      </c>
      <c r="N312" s="120" t="e">
        <f>N304/#REF!-1</f>
        <v>#REF!</v>
      </c>
      <c r="O312" s="120" t="e">
        <f>O304/#REF!-1</f>
        <v>#REF!</v>
      </c>
      <c r="P312" s="120" t="e">
        <f>P304/#REF!-1</f>
        <v>#REF!</v>
      </c>
      <c r="Q312" s="120" t="e">
        <f>Q304/#REF!-1</f>
        <v>#REF!</v>
      </c>
      <c r="R312" s="120" t="e">
        <f>R304/#REF!-1</f>
        <v>#REF!</v>
      </c>
      <c r="S312" s="120" t="e">
        <f>S304/#REF!-1</f>
        <v>#REF!</v>
      </c>
      <c r="T312" s="115"/>
      <c r="U312" s="104"/>
    </row>
    <row r="313" spans="1:21" hidden="1">
      <c r="A313" s="112" t="s">
        <v>182</v>
      </c>
      <c r="B313" s="120" t="e">
        <f>B304/#REF!-1</f>
        <v>#REF!</v>
      </c>
      <c r="C313" s="120" t="e">
        <f>C304/#REF!-1</f>
        <v>#REF!</v>
      </c>
      <c r="D313" s="120" t="e">
        <f>D304/#REF!-1</f>
        <v>#REF!</v>
      </c>
      <c r="E313" s="120" t="e">
        <f>E304/#REF!-1</f>
        <v>#REF!</v>
      </c>
      <c r="F313" s="120" t="e">
        <f>F304/#REF!-1</f>
        <v>#REF!</v>
      </c>
      <c r="G313" s="120" t="e">
        <f>G304/#REF!-1</f>
        <v>#REF!</v>
      </c>
      <c r="H313" s="120" t="e">
        <f>H304/#REF!-1</f>
        <v>#REF!</v>
      </c>
      <c r="I313" s="120" t="e">
        <f>I304/#REF!-1</f>
        <v>#REF!</v>
      </c>
      <c r="J313" s="120" t="e">
        <f>J304/#REF!-1</f>
        <v>#REF!</v>
      </c>
      <c r="K313" s="120" t="e">
        <f>K304/#REF!-1</f>
        <v>#REF!</v>
      </c>
      <c r="L313" s="120" t="e">
        <f>L304/#REF!-1</f>
        <v>#REF!</v>
      </c>
      <c r="M313" s="120" t="e">
        <f>M304/#REF!-1</f>
        <v>#REF!</v>
      </c>
      <c r="N313" s="120" t="e">
        <f>N304/#REF!-1</f>
        <v>#REF!</v>
      </c>
      <c r="O313" s="120" t="e">
        <f>O304/#REF!-1</f>
        <v>#REF!</v>
      </c>
      <c r="P313" s="120" t="e">
        <f>P304/#REF!-1</f>
        <v>#REF!</v>
      </c>
      <c r="Q313" s="120" t="e">
        <f>Q304/#REF!-1</f>
        <v>#REF!</v>
      </c>
      <c r="R313" s="120" t="e">
        <f>R304/#REF!-1</f>
        <v>#REF!</v>
      </c>
      <c r="S313" s="120" t="e">
        <f>S304/#REF!-1</f>
        <v>#REF!</v>
      </c>
      <c r="T313" s="115"/>
      <c r="U313" s="104"/>
    </row>
    <row r="314" spans="1:21" hidden="1">
      <c r="A314" s="112" t="s">
        <v>183</v>
      </c>
      <c r="B314" s="120" t="e">
        <f>B304/#REF!-1</f>
        <v>#REF!</v>
      </c>
      <c r="C314" s="120" t="e">
        <f>C304/#REF!-1</f>
        <v>#REF!</v>
      </c>
      <c r="D314" s="120" t="e">
        <f>D304/#REF!-1</f>
        <v>#REF!</v>
      </c>
      <c r="E314" s="120" t="e">
        <f>E304/#REF!-1</f>
        <v>#REF!</v>
      </c>
      <c r="F314" s="120" t="e">
        <f>F304/#REF!-1</f>
        <v>#REF!</v>
      </c>
      <c r="G314" s="120" t="e">
        <f>G304/#REF!-1</f>
        <v>#REF!</v>
      </c>
      <c r="H314" s="120" t="e">
        <f>H304/#REF!-1</f>
        <v>#REF!</v>
      </c>
      <c r="I314" s="120" t="e">
        <f>I304/#REF!-1</f>
        <v>#REF!</v>
      </c>
      <c r="J314" s="120" t="e">
        <f>J304/#REF!-1</f>
        <v>#REF!</v>
      </c>
      <c r="K314" s="120" t="e">
        <f>K304/#REF!-1</f>
        <v>#REF!</v>
      </c>
      <c r="L314" s="120" t="e">
        <f>L304/#REF!-1</f>
        <v>#REF!</v>
      </c>
      <c r="M314" s="120" t="e">
        <f>M304/#REF!-1</f>
        <v>#REF!</v>
      </c>
      <c r="N314" s="120" t="e">
        <f>N304/#REF!-1</f>
        <v>#REF!</v>
      </c>
      <c r="O314" s="120" t="e">
        <f>O304/#REF!-1</f>
        <v>#REF!</v>
      </c>
      <c r="P314" s="120" t="e">
        <f>P304/#REF!-1</f>
        <v>#REF!</v>
      </c>
      <c r="Q314" s="120" t="e">
        <f>Q304/#REF!-1</f>
        <v>#REF!</v>
      </c>
      <c r="R314" s="120" t="e">
        <f>R304/#REF!-1</f>
        <v>#REF!</v>
      </c>
      <c r="S314" s="120" t="e">
        <f>S304/#REF!-1</f>
        <v>#REF!</v>
      </c>
      <c r="T314" s="115"/>
      <c r="U314" s="104"/>
    </row>
    <row r="315" spans="1:21" hidden="1">
      <c r="A315" s="112" t="s">
        <v>184</v>
      </c>
      <c r="B315" s="120" t="e">
        <f>B304/#REF!-1</f>
        <v>#REF!</v>
      </c>
      <c r="C315" s="120" t="e">
        <f>C304/#REF!-1</f>
        <v>#REF!</v>
      </c>
      <c r="D315" s="120" t="e">
        <f>D304/#REF!-1</f>
        <v>#REF!</v>
      </c>
      <c r="E315" s="120" t="e">
        <f>E304/#REF!-1</f>
        <v>#REF!</v>
      </c>
      <c r="F315" s="120" t="e">
        <f>F304/#REF!-1</f>
        <v>#REF!</v>
      </c>
      <c r="G315" s="120" t="e">
        <f>G304/#REF!-1</f>
        <v>#REF!</v>
      </c>
      <c r="H315" s="120" t="e">
        <f>H304/#REF!-1</f>
        <v>#REF!</v>
      </c>
      <c r="I315" s="120" t="e">
        <f>I304/#REF!-1</f>
        <v>#REF!</v>
      </c>
      <c r="J315" s="120" t="e">
        <f>J304/#REF!-1</f>
        <v>#REF!</v>
      </c>
      <c r="K315" s="120" t="e">
        <f>K304/#REF!-1</f>
        <v>#REF!</v>
      </c>
      <c r="L315" s="120" t="e">
        <f>L304/#REF!-1</f>
        <v>#REF!</v>
      </c>
      <c r="M315" s="120" t="e">
        <f>M304/#REF!-1</f>
        <v>#REF!</v>
      </c>
      <c r="N315" s="120" t="e">
        <f>N304/#REF!-1</f>
        <v>#REF!</v>
      </c>
      <c r="O315" s="120" t="e">
        <f>O304/#REF!-1</f>
        <v>#REF!</v>
      </c>
      <c r="P315" s="120" t="e">
        <f>P304/#REF!-1</f>
        <v>#REF!</v>
      </c>
      <c r="Q315" s="120" t="e">
        <f>Q304/#REF!-1</f>
        <v>#REF!</v>
      </c>
      <c r="R315" s="120" t="e">
        <f>R304/#REF!-1</f>
        <v>#REF!</v>
      </c>
      <c r="S315" s="120" t="e">
        <f>S304/#REF!-1</f>
        <v>#REF!</v>
      </c>
      <c r="T315" s="115"/>
      <c r="U315" s="104"/>
    </row>
    <row r="316" spans="1:21" hidden="1">
      <c r="A316" s="112" t="s">
        <v>185</v>
      </c>
      <c r="B316" s="120" t="e">
        <f>B304/#REF!-1</f>
        <v>#REF!</v>
      </c>
      <c r="C316" s="120" t="e">
        <f>C304/#REF!-1</f>
        <v>#REF!</v>
      </c>
      <c r="D316" s="120" t="e">
        <f>D304/#REF!-1</f>
        <v>#REF!</v>
      </c>
      <c r="E316" s="120" t="e">
        <f>E304/#REF!-1</f>
        <v>#REF!</v>
      </c>
      <c r="F316" s="120" t="e">
        <f>F304/#REF!-1</f>
        <v>#REF!</v>
      </c>
      <c r="G316" s="120" t="e">
        <f>G304/#REF!-1</f>
        <v>#REF!</v>
      </c>
      <c r="H316" s="120" t="e">
        <f>H304/#REF!-1</f>
        <v>#REF!</v>
      </c>
      <c r="I316" s="120" t="e">
        <f>I304/#REF!-1</f>
        <v>#REF!</v>
      </c>
      <c r="J316" s="120" t="e">
        <f>J304/#REF!-1</f>
        <v>#REF!</v>
      </c>
      <c r="K316" s="120" t="e">
        <f>K304/#REF!-1</f>
        <v>#REF!</v>
      </c>
      <c r="L316" s="120" t="e">
        <f>L304/#REF!-1</f>
        <v>#REF!</v>
      </c>
      <c r="M316" s="120" t="e">
        <f>M304/#REF!-1</f>
        <v>#REF!</v>
      </c>
      <c r="N316" s="120" t="e">
        <f>N304/#REF!-1</f>
        <v>#REF!</v>
      </c>
      <c r="O316" s="120" t="e">
        <f>O304/#REF!-1</f>
        <v>#REF!</v>
      </c>
      <c r="P316" s="120" t="e">
        <f>P304/#REF!-1</f>
        <v>#REF!</v>
      </c>
      <c r="Q316" s="120" t="e">
        <f>Q304/#REF!-1</f>
        <v>#REF!</v>
      </c>
      <c r="R316" s="120" t="e">
        <f>R304/#REF!-1</f>
        <v>#REF!</v>
      </c>
      <c r="S316" s="120" t="e">
        <f>S304/#REF!-1</f>
        <v>#REF!</v>
      </c>
      <c r="T316" s="115"/>
      <c r="U316" s="104"/>
    </row>
    <row r="317" spans="1:21" hidden="1">
      <c r="A317" s="112" t="s">
        <v>186</v>
      </c>
      <c r="B317" s="120" t="e">
        <f>B304/#REF!-1</f>
        <v>#REF!</v>
      </c>
      <c r="C317" s="120" t="e">
        <f>C304/#REF!-1</f>
        <v>#REF!</v>
      </c>
      <c r="D317" s="120" t="e">
        <f>D304/#REF!-1</f>
        <v>#REF!</v>
      </c>
      <c r="E317" s="120" t="e">
        <f>E304/#REF!-1</f>
        <v>#REF!</v>
      </c>
      <c r="F317" s="120" t="e">
        <f>F304/#REF!-1</f>
        <v>#REF!</v>
      </c>
      <c r="G317" s="120" t="e">
        <f>G304/#REF!-1</f>
        <v>#REF!</v>
      </c>
      <c r="H317" s="120" t="e">
        <f>H304/#REF!-1</f>
        <v>#REF!</v>
      </c>
      <c r="I317" s="120" t="e">
        <f>I304/#REF!-1</f>
        <v>#REF!</v>
      </c>
      <c r="J317" s="120" t="e">
        <f>J304/#REF!-1</f>
        <v>#REF!</v>
      </c>
      <c r="K317" s="120" t="e">
        <f>K304/#REF!-1</f>
        <v>#REF!</v>
      </c>
      <c r="L317" s="120" t="e">
        <f>L304/#REF!-1</f>
        <v>#REF!</v>
      </c>
      <c r="M317" s="120" t="e">
        <f>M304/#REF!-1</f>
        <v>#REF!</v>
      </c>
      <c r="N317" s="120" t="e">
        <f>N304/#REF!-1</f>
        <v>#REF!</v>
      </c>
      <c r="O317" s="120" t="e">
        <f>O304/#REF!-1</f>
        <v>#REF!</v>
      </c>
      <c r="P317" s="120" t="e">
        <f>P304/#REF!-1</f>
        <v>#REF!</v>
      </c>
      <c r="Q317" s="120" t="e">
        <f>Q304/#REF!-1</f>
        <v>#REF!</v>
      </c>
      <c r="R317" s="120" t="e">
        <f>R304/#REF!-1</f>
        <v>#REF!</v>
      </c>
      <c r="S317" s="120" t="e">
        <f>S304/#REF!-1</f>
        <v>#REF!</v>
      </c>
      <c r="T317" s="115"/>
      <c r="U317" s="104"/>
    </row>
    <row r="318" spans="1:21" hidden="1">
      <c r="A318" s="112" t="s">
        <v>187</v>
      </c>
      <c r="B318" s="120" t="e">
        <f>B304/#REF!-1</f>
        <v>#REF!</v>
      </c>
      <c r="C318" s="120" t="e">
        <f>C304/#REF!-1</f>
        <v>#REF!</v>
      </c>
      <c r="D318" s="120" t="e">
        <f>D304/#REF!-1</f>
        <v>#REF!</v>
      </c>
      <c r="E318" s="120" t="e">
        <f>E304/#REF!-1</f>
        <v>#REF!</v>
      </c>
      <c r="F318" s="120" t="e">
        <f>F304/#REF!-1</f>
        <v>#REF!</v>
      </c>
      <c r="G318" s="120" t="e">
        <f>G304/#REF!-1</f>
        <v>#REF!</v>
      </c>
      <c r="H318" s="120" t="e">
        <f>H304/#REF!-1</f>
        <v>#REF!</v>
      </c>
      <c r="I318" s="120" t="e">
        <f>I304/#REF!-1</f>
        <v>#REF!</v>
      </c>
      <c r="J318" s="120" t="e">
        <f>J304/#REF!-1</f>
        <v>#REF!</v>
      </c>
      <c r="K318" s="120" t="e">
        <f>K304/#REF!-1</f>
        <v>#REF!</v>
      </c>
      <c r="L318" s="120" t="e">
        <f>L304/#REF!-1</f>
        <v>#REF!</v>
      </c>
      <c r="M318" s="120" t="e">
        <f>M304/#REF!-1</f>
        <v>#REF!</v>
      </c>
      <c r="N318" s="120" t="e">
        <f>N304/#REF!-1</f>
        <v>#REF!</v>
      </c>
      <c r="O318" s="120" t="e">
        <f>O304/#REF!-1</f>
        <v>#REF!</v>
      </c>
      <c r="P318" s="120" t="e">
        <f>P304/#REF!-1</f>
        <v>#REF!</v>
      </c>
      <c r="Q318" s="120" t="e">
        <f>Q304/#REF!-1</f>
        <v>#REF!</v>
      </c>
      <c r="R318" s="120" t="e">
        <f>R304/#REF!-1</f>
        <v>#REF!</v>
      </c>
      <c r="S318" s="120" t="e">
        <f>S304/#REF!-1</f>
        <v>#REF!</v>
      </c>
      <c r="T318" s="115"/>
      <c r="U318" s="104"/>
    </row>
    <row r="319" spans="1:21" hidden="1">
      <c r="A319" s="112" t="s">
        <v>188</v>
      </c>
      <c r="B319" s="120" t="e">
        <f>B304/#REF!-1</f>
        <v>#REF!</v>
      </c>
      <c r="C319" s="120" t="e">
        <f>C304/#REF!-1</f>
        <v>#REF!</v>
      </c>
      <c r="D319" s="120" t="e">
        <f>D304/#REF!-1</f>
        <v>#REF!</v>
      </c>
      <c r="E319" s="120" t="e">
        <f>E304/#REF!-1</f>
        <v>#REF!</v>
      </c>
      <c r="F319" s="120" t="e">
        <f>F304/#REF!-1</f>
        <v>#REF!</v>
      </c>
      <c r="G319" s="120" t="e">
        <f>G304/#REF!-1</f>
        <v>#REF!</v>
      </c>
      <c r="H319" s="120" t="e">
        <f>H304/#REF!-1</f>
        <v>#REF!</v>
      </c>
      <c r="I319" s="120" t="e">
        <f>I304/#REF!-1</f>
        <v>#REF!</v>
      </c>
      <c r="J319" s="120" t="e">
        <f>J304/#REF!-1</f>
        <v>#REF!</v>
      </c>
      <c r="K319" s="120" t="e">
        <f>K304/#REF!-1</f>
        <v>#REF!</v>
      </c>
      <c r="L319" s="120" t="e">
        <f>L304/#REF!-1</f>
        <v>#REF!</v>
      </c>
      <c r="M319" s="120" t="e">
        <f>M304/#REF!-1</f>
        <v>#REF!</v>
      </c>
      <c r="N319" s="120" t="e">
        <f>N304/#REF!-1</f>
        <v>#REF!</v>
      </c>
      <c r="O319" s="120" t="e">
        <f>O304/#REF!-1</f>
        <v>#REF!</v>
      </c>
      <c r="P319" s="120" t="e">
        <f>P304/#REF!-1</f>
        <v>#REF!</v>
      </c>
      <c r="Q319" s="120" t="e">
        <f>Q304/#REF!-1</f>
        <v>#REF!</v>
      </c>
      <c r="R319" s="120" t="e">
        <f>R304/#REF!-1</f>
        <v>#REF!</v>
      </c>
      <c r="S319" s="120" t="e">
        <f>S304/#REF!-1</f>
        <v>#REF!</v>
      </c>
      <c r="T319" s="115"/>
      <c r="U319" s="104"/>
    </row>
    <row r="320" spans="1:21" hidden="1">
      <c r="A320" s="112" t="s">
        <v>189</v>
      </c>
      <c r="B320" s="120" t="e">
        <f>B304/#REF!-1</f>
        <v>#REF!</v>
      </c>
      <c r="C320" s="120" t="e">
        <f>C304/#REF!-1</f>
        <v>#REF!</v>
      </c>
      <c r="D320" s="120" t="e">
        <f>D304/#REF!-1</f>
        <v>#REF!</v>
      </c>
      <c r="E320" s="120" t="e">
        <f>E304/#REF!-1</f>
        <v>#REF!</v>
      </c>
      <c r="F320" s="120" t="e">
        <f>F304/#REF!-1</f>
        <v>#REF!</v>
      </c>
      <c r="G320" s="120" t="e">
        <f>G304/#REF!-1</f>
        <v>#REF!</v>
      </c>
      <c r="H320" s="120" t="e">
        <f>H304/#REF!-1</f>
        <v>#REF!</v>
      </c>
      <c r="I320" s="120" t="e">
        <f>I304/#REF!-1</f>
        <v>#REF!</v>
      </c>
      <c r="J320" s="120" t="e">
        <f>J304/#REF!-1</f>
        <v>#REF!</v>
      </c>
      <c r="K320" s="120" t="e">
        <f>K304/#REF!-1</f>
        <v>#REF!</v>
      </c>
      <c r="L320" s="120" t="e">
        <f>L304/#REF!-1</f>
        <v>#REF!</v>
      </c>
      <c r="M320" s="120" t="e">
        <f>M304/#REF!-1</f>
        <v>#REF!</v>
      </c>
      <c r="N320" s="120" t="e">
        <f>N304/#REF!-1</f>
        <v>#REF!</v>
      </c>
      <c r="O320" s="120" t="e">
        <f>O304/#REF!-1</f>
        <v>#REF!</v>
      </c>
      <c r="P320" s="120" t="e">
        <f>P304/#REF!-1</f>
        <v>#REF!</v>
      </c>
      <c r="Q320" s="120" t="e">
        <f>Q304/#REF!-1</f>
        <v>#REF!</v>
      </c>
      <c r="R320" s="120" t="e">
        <f>R304/#REF!-1</f>
        <v>#REF!</v>
      </c>
      <c r="S320" s="120" t="e">
        <f>S304/#REF!-1</f>
        <v>#REF!</v>
      </c>
      <c r="T320" s="115"/>
      <c r="U320" s="104"/>
    </row>
    <row r="321" spans="1:21" hidden="1">
      <c r="F321" s="130"/>
      <c r="T321" s="115"/>
      <c r="U321" s="104"/>
    </row>
    <row r="322" spans="1:21" hidden="1">
      <c r="A322" s="122" t="s">
        <v>190</v>
      </c>
      <c r="B322" s="126">
        <f t="shared" ref="B322:S322" si="56">AVERAGE(B305:B307)</f>
        <v>877903.68837949855</v>
      </c>
      <c r="C322" s="126">
        <f t="shared" si="56"/>
        <v>245816.96333333335</v>
      </c>
      <c r="D322" s="128">
        <f t="shared" si="56"/>
        <v>152681.73666666666</v>
      </c>
      <c r="E322" s="131">
        <f t="shared" si="56"/>
        <v>8744.3233333333337</v>
      </c>
      <c r="F322" s="128">
        <f t="shared" si="56"/>
        <v>93134.893333333326</v>
      </c>
      <c r="G322" s="131">
        <f t="shared" si="56"/>
        <v>31520.713333333333</v>
      </c>
      <c r="H322" s="131">
        <f t="shared" si="56"/>
        <v>61614.179999999993</v>
      </c>
      <c r="I322" s="126">
        <f t="shared" si="56"/>
        <v>632087.05837949843</v>
      </c>
      <c r="J322" s="128">
        <f t="shared" si="56"/>
        <v>124812.27767364529</v>
      </c>
      <c r="K322" s="131">
        <f t="shared" si="56"/>
        <v>34552.853333333333</v>
      </c>
      <c r="L322" s="128">
        <f t="shared" si="56"/>
        <v>507274.44737251988</v>
      </c>
      <c r="M322" s="131">
        <f t="shared" si="56"/>
        <v>285321.14903341146</v>
      </c>
      <c r="N322" s="131">
        <f t="shared" si="56"/>
        <v>221952.96500577507</v>
      </c>
      <c r="O322" s="126">
        <f t="shared" si="56"/>
        <v>277494.70731725713</v>
      </c>
      <c r="P322" s="123">
        <f t="shared" si="56"/>
        <v>43297.619999999995</v>
      </c>
      <c r="Q322" s="126">
        <f t="shared" si="56"/>
        <v>600409.21885349089</v>
      </c>
      <c r="R322" s="123">
        <f t="shared" si="56"/>
        <v>316842.13398285251</v>
      </c>
      <c r="S322" s="123">
        <f t="shared" si="56"/>
        <v>283567.08487063838</v>
      </c>
      <c r="T322" s="115"/>
      <c r="U322" s="104"/>
    </row>
    <row r="323" spans="1:21" hidden="1">
      <c r="A323" s="124" t="s">
        <v>191</v>
      </c>
      <c r="B323" s="127">
        <f t="shared" ref="B323:S323" si="57">B304/B322-1</f>
        <v>0.20873201369895145</v>
      </c>
      <c r="C323" s="127">
        <f t="shared" si="57"/>
        <v>0.14210450000270525</v>
      </c>
      <c r="D323" s="129">
        <f t="shared" si="57"/>
        <v>0.22026657586922482</v>
      </c>
      <c r="E323" s="132">
        <f t="shared" si="57"/>
        <v>0.13697076617706649</v>
      </c>
      <c r="F323" s="129">
        <f t="shared" si="57"/>
        <v>1.3961970858898942E-2</v>
      </c>
      <c r="G323" s="132">
        <f t="shared" si="57"/>
        <v>-6.1741411520509049E-2</v>
      </c>
      <c r="H323" s="132">
        <f t="shared" si="57"/>
        <v>5.2690468330504725E-2</v>
      </c>
      <c r="I323" s="127">
        <f t="shared" si="57"/>
        <v>0.23464580193974194</v>
      </c>
      <c r="J323" s="129">
        <f t="shared" si="57"/>
        <v>0.23765776676440131</v>
      </c>
      <c r="K323" s="132">
        <f t="shared" si="57"/>
        <v>0.5076222359253304</v>
      </c>
      <c r="L323" s="129">
        <f t="shared" si="57"/>
        <v>0.23390356340715179</v>
      </c>
      <c r="M323" s="132">
        <f t="shared" si="57"/>
        <v>0.26529652082631139</v>
      </c>
      <c r="N323" s="132">
        <f t="shared" si="57"/>
        <v>0.19354968311106857</v>
      </c>
      <c r="O323" s="127">
        <f t="shared" si="57"/>
        <v>0.22808578277034752</v>
      </c>
      <c r="P323" s="125">
        <f t="shared" si="57"/>
        <v>0.43265819229786784</v>
      </c>
      <c r="Q323" s="127">
        <f t="shared" si="57"/>
        <v>0.19979001923707318</v>
      </c>
      <c r="R323" s="125">
        <f t="shared" si="57"/>
        <v>0.23276671659861958</v>
      </c>
      <c r="S323" s="125">
        <f t="shared" si="57"/>
        <v>0.16294015999298628</v>
      </c>
      <c r="T323" s="115"/>
      <c r="U323" s="104"/>
    </row>
    <row r="324" spans="1:21" hidden="1">
      <c r="T324" s="115"/>
      <c r="U324" s="104"/>
    </row>
    <row r="325" spans="1:21" hidden="1">
      <c r="T325" s="115"/>
      <c r="U325" s="104"/>
    </row>
    <row r="326" spans="1:21" hidden="1">
      <c r="T326" s="115"/>
      <c r="U326" s="104"/>
    </row>
    <row r="327" spans="1:21" hidden="1">
      <c r="T327" s="115"/>
      <c r="U327" s="104"/>
    </row>
    <row r="328" spans="1:21">
      <c r="T328" s="115"/>
      <c r="U328" s="104"/>
    </row>
    <row r="329" spans="1:21">
      <c r="D329" s="133"/>
      <c r="E329" s="133"/>
      <c r="F329" s="133"/>
      <c r="G329" s="133"/>
      <c r="H329" s="133"/>
      <c r="T329" s="115"/>
      <c r="U329" s="104"/>
    </row>
    <row r="330" spans="1:21">
      <c r="B330" s="391"/>
      <c r="C330" s="391"/>
      <c r="D330" s="391"/>
      <c r="E330" s="391"/>
      <c r="F330" s="391"/>
      <c r="G330" s="391"/>
      <c r="H330" s="391"/>
      <c r="T330" s="115"/>
      <c r="U330" s="104"/>
    </row>
    <row r="331" spans="1:21"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T331" s="115"/>
      <c r="U331" s="104"/>
    </row>
    <row r="332" spans="1:21">
      <c r="B332" s="391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T332" s="115"/>
      <c r="U332" s="104"/>
    </row>
    <row r="333" spans="1:21">
      <c r="B333" s="391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T333" s="115"/>
      <c r="U333" s="104"/>
    </row>
    <row r="334" spans="1:21">
      <c r="B334" s="391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T334" s="115"/>
      <c r="U334" s="104"/>
    </row>
    <row r="335" spans="1:21">
      <c r="B335" s="391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T335" s="115"/>
      <c r="U335" s="104"/>
    </row>
    <row r="336" spans="1:21">
      <c r="B336" s="391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T336" s="115"/>
      <c r="U336" s="104"/>
    </row>
    <row r="337" spans="2:21">
      <c r="B337" s="391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T337" s="115"/>
      <c r="U337" s="104"/>
    </row>
    <row r="338" spans="2:21">
      <c r="B338" s="391"/>
      <c r="T338" s="115"/>
      <c r="U338" s="104"/>
    </row>
    <row r="339" spans="2:21">
      <c r="B339" s="391"/>
      <c r="T339" s="115"/>
      <c r="U339" s="104"/>
    </row>
    <row r="340" spans="2:21">
      <c r="T340" s="115"/>
      <c r="U340" s="104"/>
    </row>
    <row r="341" spans="2:21">
      <c r="T341" s="115"/>
      <c r="U341" s="104"/>
    </row>
    <row r="342" spans="2:21">
      <c r="T342" s="115"/>
      <c r="U342" s="104"/>
    </row>
    <row r="343" spans="2:21">
      <c r="T343" s="115"/>
      <c r="U343" s="104"/>
    </row>
    <row r="344" spans="2:21">
      <c r="T344" s="115"/>
      <c r="U344" s="104"/>
    </row>
    <row r="345" spans="2:21">
      <c r="F345" s="134"/>
      <c r="G345" s="134"/>
      <c r="H345" s="135"/>
      <c r="I345" s="134"/>
      <c r="J345" s="135"/>
      <c r="K345" s="134"/>
      <c r="L345" s="134"/>
      <c r="M345" s="135"/>
      <c r="T345" s="115"/>
      <c r="U345" s="104"/>
    </row>
    <row r="346" spans="2:21">
      <c r="F346" s="134"/>
      <c r="G346" s="134"/>
      <c r="H346" s="135"/>
      <c r="I346" s="134"/>
      <c r="J346" s="135"/>
      <c r="K346" s="134"/>
      <c r="L346" s="134"/>
      <c r="M346" s="135"/>
      <c r="T346" s="115"/>
      <c r="U346" s="104"/>
    </row>
    <row r="347" spans="2:21">
      <c r="F347" s="134"/>
      <c r="G347" s="134"/>
      <c r="H347" s="135"/>
      <c r="I347" s="134"/>
      <c r="J347" s="135"/>
      <c r="K347" s="134"/>
      <c r="L347" s="134"/>
      <c r="M347" s="135"/>
      <c r="T347" s="115"/>
      <c r="U347" s="104"/>
    </row>
    <row r="348" spans="2:21">
      <c r="F348" s="134"/>
      <c r="G348" s="134"/>
      <c r="H348" s="135"/>
      <c r="I348" s="134"/>
      <c r="J348" s="135"/>
      <c r="K348" s="134"/>
      <c r="L348" s="134"/>
      <c r="M348" s="135"/>
      <c r="T348" s="115"/>
      <c r="U348" s="104"/>
    </row>
    <row r="349" spans="2:21">
      <c r="F349" s="134"/>
      <c r="G349" s="134"/>
      <c r="H349" s="135"/>
      <c r="I349" s="134"/>
      <c r="J349" s="135"/>
      <c r="K349" s="134"/>
      <c r="L349" s="134"/>
      <c r="M349" s="135"/>
      <c r="T349" s="115"/>
      <c r="U349" s="104"/>
    </row>
    <row r="350" spans="2:21">
      <c r="F350" s="134"/>
      <c r="G350" s="134"/>
      <c r="H350" s="135"/>
      <c r="I350" s="134"/>
      <c r="J350" s="135"/>
      <c r="K350" s="134"/>
      <c r="L350" s="134"/>
      <c r="M350" s="135"/>
      <c r="T350" s="115"/>
      <c r="U350" s="104"/>
    </row>
    <row r="351" spans="2:21">
      <c r="F351" s="134"/>
      <c r="G351" s="134"/>
      <c r="H351" s="135"/>
      <c r="I351" s="134"/>
      <c r="J351" s="135"/>
      <c r="K351" s="134"/>
      <c r="L351" s="134"/>
      <c r="M351" s="135"/>
      <c r="T351" s="115"/>
      <c r="U351" s="104"/>
    </row>
    <row r="352" spans="2:21">
      <c r="T352" s="115"/>
      <c r="U352" s="104"/>
    </row>
    <row r="353" spans="6:21">
      <c r="T353" s="115"/>
      <c r="U353" s="104"/>
    </row>
    <row r="354" spans="6:21">
      <c r="T354" s="115"/>
      <c r="U354" s="104"/>
    </row>
    <row r="355" spans="6:21">
      <c r="T355" s="115"/>
      <c r="U355" s="104"/>
    </row>
    <row r="356" spans="6:21">
      <c r="F356" s="134"/>
      <c r="G356" s="134"/>
      <c r="H356" s="135"/>
      <c r="I356" s="134"/>
      <c r="T356" s="115"/>
      <c r="U356" s="104"/>
    </row>
    <row r="357" spans="6:21">
      <c r="F357" s="134"/>
      <c r="G357" s="134"/>
      <c r="H357" s="135"/>
      <c r="I357" s="134"/>
      <c r="T357" s="115"/>
      <c r="U357" s="104"/>
    </row>
    <row r="358" spans="6:21">
      <c r="F358" s="134"/>
      <c r="G358" s="134"/>
      <c r="H358" s="135"/>
      <c r="I358" s="134"/>
      <c r="T358" s="115"/>
      <c r="U358" s="104"/>
    </row>
    <row r="359" spans="6:21">
      <c r="F359" s="134"/>
      <c r="G359" s="134"/>
      <c r="H359" s="135"/>
      <c r="I359" s="134"/>
      <c r="T359" s="115"/>
      <c r="U359" s="104"/>
    </row>
    <row r="360" spans="6:21">
      <c r="F360" s="134"/>
      <c r="G360" s="134"/>
      <c r="H360" s="135"/>
      <c r="I360" s="134"/>
      <c r="T360" s="115"/>
      <c r="U360" s="104"/>
    </row>
    <row r="361" spans="6:21">
      <c r="F361" s="134"/>
      <c r="G361" s="134"/>
      <c r="H361" s="135"/>
      <c r="I361" s="134"/>
      <c r="T361" s="115"/>
      <c r="U361" s="104"/>
    </row>
    <row r="362" spans="6:21">
      <c r="F362" s="134"/>
      <c r="G362" s="134"/>
      <c r="H362" s="135"/>
      <c r="I362" s="134"/>
      <c r="J362" s="135"/>
      <c r="T362" s="115"/>
      <c r="U362" s="104"/>
    </row>
    <row r="363" spans="6:21">
      <c r="F363" s="134"/>
      <c r="G363" s="134"/>
      <c r="H363" s="135"/>
      <c r="I363" s="134"/>
      <c r="J363" s="135"/>
      <c r="T363" s="115"/>
      <c r="U363" s="104"/>
    </row>
    <row r="364" spans="6:21">
      <c r="F364" s="134"/>
      <c r="G364" s="134"/>
      <c r="H364" s="135"/>
      <c r="I364" s="134"/>
      <c r="J364" s="135"/>
      <c r="T364" s="115"/>
      <c r="U364" s="104"/>
    </row>
    <row r="365" spans="6:21">
      <c r="F365" s="134"/>
      <c r="G365" s="134"/>
      <c r="H365" s="135"/>
      <c r="I365" s="134"/>
      <c r="J365" s="135"/>
      <c r="T365" s="115"/>
      <c r="U365" s="104"/>
    </row>
    <row r="366" spans="6:21">
      <c r="T366" s="115"/>
      <c r="U366" s="104"/>
    </row>
    <row r="367" spans="6:21">
      <c r="T367" s="115"/>
      <c r="U367" s="104"/>
    </row>
    <row r="368" spans="6:21">
      <c r="T368" s="115"/>
      <c r="U368" s="104"/>
    </row>
    <row r="369" spans="20:21">
      <c r="T369" s="115"/>
      <c r="U369" s="104"/>
    </row>
    <row r="370" spans="20:21">
      <c r="T370" s="115"/>
      <c r="U370" s="104"/>
    </row>
    <row r="371" spans="20:21">
      <c r="T371" s="115"/>
      <c r="U371" s="104"/>
    </row>
    <row r="372" spans="20:21">
      <c r="T372" s="115"/>
      <c r="U372" s="104"/>
    </row>
    <row r="373" spans="20:21">
      <c r="T373" s="115"/>
      <c r="U373" s="104"/>
    </row>
    <row r="374" spans="20:21">
      <c r="T374" s="115"/>
      <c r="U374" s="104"/>
    </row>
    <row r="375" spans="20:21">
      <c r="T375" s="115"/>
      <c r="U375" s="104"/>
    </row>
  </sheetData>
  <mergeCells count="3">
    <mergeCell ref="A1:U1"/>
    <mergeCell ref="U3:U5"/>
    <mergeCell ref="A300:S300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2024-06-01T03:47:48Z</cp:lastPrinted>
  <dcterms:created xsi:type="dcterms:W3CDTF">2015-03-05T07:20:42Z</dcterms:created>
  <dcterms:modified xsi:type="dcterms:W3CDTF">2024-06-01T05:33:38Z</dcterms:modified>
</cp:coreProperties>
</file>