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275" yWindow="345" windowWidth="27330" windowHeight="11925"/>
  </bookViews>
  <sheets>
    <sheet name="수주통계" sheetId="3" r:id="rId1"/>
    <sheet name="분기" sheetId="5" r:id="rId2"/>
  </sheets>
  <definedNames>
    <definedName name="_xlnm.Print_Area" localSheetId="0">수주통계!$A$1:$U$263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50" i="5" l="1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B252" i="5"/>
  <c r="B251" i="5"/>
  <c r="B250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C242" i="3"/>
  <c r="D242" i="3"/>
  <c r="E242" i="3"/>
  <c r="F242" i="3"/>
  <c r="G242" i="3"/>
  <c r="H242" i="3"/>
  <c r="I242" i="3"/>
  <c r="J242" i="3"/>
  <c r="K242" i="3"/>
  <c r="L242" i="3"/>
  <c r="M242" i="3"/>
  <c r="N242" i="3"/>
  <c r="O242" i="3"/>
  <c r="P242" i="3"/>
  <c r="Q242" i="3"/>
  <c r="R242" i="3"/>
  <c r="S242" i="3"/>
  <c r="C243" i="3"/>
  <c r="D243" i="3"/>
  <c r="E243" i="3"/>
  <c r="F243" i="3"/>
  <c r="G243" i="3"/>
  <c r="H243" i="3"/>
  <c r="I243" i="3"/>
  <c r="J243" i="3"/>
  <c r="K243" i="3"/>
  <c r="L243" i="3"/>
  <c r="M243" i="3"/>
  <c r="N243" i="3"/>
  <c r="O243" i="3"/>
  <c r="P243" i="3"/>
  <c r="Q243" i="3"/>
  <c r="R243" i="3"/>
  <c r="S243" i="3"/>
  <c r="C244" i="3"/>
  <c r="D244" i="3"/>
  <c r="E244" i="3"/>
  <c r="F244" i="3"/>
  <c r="G244" i="3"/>
  <c r="H244" i="3"/>
  <c r="I244" i="3"/>
  <c r="J244" i="3"/>
  <c r="K244" i="3"/>
  <c r="L244" i="3"/>
  <c r="M244" i="3"/>
  <c r="N244" i="3"/>
  <c r="O244" i="3"/>
  <c r="P244" i="3"/>
  <c r="Q244" i="3"/>
  <c r="R244" i="3"/>
  <c r="S244" i="3"/>
  <c r="B244" i="3"/>
  <c r="B243" i="3"/>
  <c r="B242" i="3"/>
  <c r="C234" i="3"/>
  <c r="D234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S234" i="3"/>
  <c r="C235" i="3"/>
  <c r="D235" i="3"/>
  <c r="E235" i="3"/>
  <c r="F235" i="3"/>
  <c r="G235" i="3"/>
  <c r="H235" i="3"/>
  <c r="I235" i="3"/>
  <c r="J235" i="3"/>
  <c r="K235" i="3"/>
  <c r="L235" i="3"/>
  <c r="M235" i="3"/>
  <c r="N235" i="3"/>
  <c r="O235" i="3"/>
  <c r="P235" i="3"/>
  <c r="Q235" i="3"/>
  <c r="R235" i="3"/>
  <c r="S235" i="3"/>
  <c r="C236" i="3"/>
  <c r="D236" i="3"/>
  <c r="E236" i="3"/>
  <c r="F236" i="3"/>
  <c r="G236" i="3"/>
  <c r="H236" i="3"/>
  <c r="I236" i="3"/>
  <c r="J236" i="3"/>
  <c r="K236" i="3"/>
  <c r="L236" i="3"/>
  <c r="M236" i="3"/>
  <c r="N236" i="3"/>
  <c r="O236" i="3"/>
  <c r="P236" i="3"/>
  <c r="Q236" i="3"/>
  <c r="R236" i="3"/>
  <c r="S236" i="3"/>
  <c r="B236" i="3"/>
  <c r="B235" i="3"/>
  <c r="B234" i="3"/>
  <c r="T242" i="3" l="1"/>
  <c r="U242" i="3"/>
  <c r="T243" i="3"/>
  <c r="U243" i="3"/>
  <c r="T244" i="3"/>
  <c r="U244" i="3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T234" i="3" l="1"/>
  <c r="U234" i="3"/>
  <c r="T235" i="3"/>
  <c r="U235" i="3"/>
  <c r="T236" i="3"/>
  <c r="U236" i="3"/>
  <c r="U227" i="3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T250" i="5" l="1"/>
  <c r="U250" i="5"/>
  <c r="T251" i="5"/>
  <c r="U251" i="5"/>
  <c r="T252" i="5"/>
  <c r="U252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46" i="3" l="1"/>
  <c r="I247" i="3" l="1"/>
  <c r="C246" i="3"/>
  <c r="D246" i="3"/>
  <c r="E246" i="3"/>
  <c r="F246" i="3"/>
  <c r="G246" i="3"/>
  <c r="H246" i="3"/>
  <c r="I246" i="3"/>
  <c r="J246" i="3"/>
  <c r="K246" i="3"/>
  <c r="L246" i="3"/>
  <c r="M246" i="3"/>
  <c r="N246" i="3"/>
  <c r="P246" i="3"/>
  <c r="Q246" i="3"/>
  <c r="R246" i="3"/>
  <c r="S246" i="3"/>
  <c r="G247" i="3"/>
  <c r="H247" i="3"/>
  <c r="M247" i="3"/>
  <c r="N247" i="3"/>
  <c r="L247" i="3" l="1"/>
  <c r="F247" i="3"/>
  <c r="K247" i="3"/>
  <c r="E247" i="3"/>
  <c r="O246" i="3"/>
  <c r="J247" i="3"/>
  <c r="D247" i="3"/>
  <c r="C247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61" i="5"/>
  <c r="R261" i="5"/>
  <c r="Q261" i="5"/>
  <c r="P261" i="5"/>
  <c r="O261" i="5"/>
  <c r="N261" i="5"/>
  <c r="M261" i="5"/>
  <c r="L261" i="5"/>
  <c r="K261" i="5"/>
  <c r="J261" i="5"/>
  <c r="I261" i="5"/>
  <c r="H261" i="5"/>
  <c r="G261" i="5"/>
  <c r="F261" i="5"/>
  <c r="E261" i="5"/>
  <c r="D261" i="5"/>
  <c r="C261" i="5"/>
  <c r="B261" i="5"/>
  <c r="U260" i="5"/>
  <c r="T260" i="5"/>
  <c r="U258" i="5"/>
  <c r="T258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59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59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60" i="5" s="1"/>
  <c r="R179" i="5"/>
  <c r="R260" i="5" s="1"/>
  <c r="Q179" i="5"/>
  <c r="Q260" i="5" s="1"/>
  <c r="P179" i="5"/>
  <c r="P260" i="5" s="1"/>
  <c r="O179" i="5"/>
  <c r="O260" i="5" s="1"/>
  <c r="N179" i="5"/>
  <c r="M179" i="5"/>
  <c r="M260" i="5" s="1"/>
  <c r="L179" i="5"/>
  <c r="L260" i="5" s="1"/>
  <c r="K179" i="5"/>
  <c r="K260" i="5" s="1"/>
  <c r="J179" i="5"/>
  <c r="J260" i="5" s="1"/>
  <c r="I179" i="5"/>
  <c r="I260" i="5" s="1"/>
  <c r="H179" i="5"/>
  <c r="G179" i="5"/>
  <c r="G260" i="5" s="1"/>
  <c r="F179" i="5"/>
  <c r="F260" i="5" s="1"/>
  <c r="E179" i="5"/>
  <c r="E260" i="5" s="1"/>
  <c r="D179" i="5"/>
  <c r="D260" i="5" s="1"/>
  <c r="C179" i="5"/>
  <c r="C260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59" i="5" s="1"/>
  <c r="G259" i="5"/>
  <c r="M259" i="5"/>
  <c r="H258" i="5"/>
  <c r="N258" i="5"/>
  <c r="H259" i="5"/>
  <c r="N259" i="5"/>
  <c r="N262" i="5" s="1"/>
  <c r="I258" i="5"/>
  <c r="O258" i="5"/>
  <c r="P258" i="5"/>
  <c r="P269" i="5" s="1"/>
  <c r="E258" i="5"/>
  <c r="E271" i="5" s="1"/>
  <c r="K258" i="5"/>
  <c r="K270" i="5" s="1"/>
  <c r="Q258" i="5"/>
  <c r="Q271" i="5" s="1"/>
  <c r="D258" i="5"/>
  <c r="E259" i="5"/>
  <c r="K259" i="5"/>
  <c r="K276" i="5" s="1"/>
  <c r="K277" i="5" s="1"/>
  <c r="F258" i="5"/>
  <c r="L258" i="5"/>
  <c r="R258" i="5"/>
  <c r="R274" i="5" s="1"/>
  <c r="J258" i="5"/>
  <c r="F259" i="5"/>
  <c r="L259" i="5"/>
  <c r="L276" i="5" s="1"/>
  <c r="L277" i="5" s="1"/>
  <c r="G258" i="5"/>
  <c r="M258" i="5"/>
  <c r="S258" i="5"/>
  <c r="S270" i="5" s="1"/>
  <c r="Q192" i="5"/>
  <c r="E192" i="5"/>
  <c r="B192" i="5"/>
  <c r="N192" i="5"/>
  <c r="R259" i="5"/>
  <c r="R262" i="5" s="1"/>
  <c r="S259" i="5"/>
  <c r="B209" i="5"/>
  <c r="G209" i="5"/>
  <c r="W217" i="5"/>
  <c r="C258" i="5"/>
  <c r="C268" i="5" s="1"/>
  <c r="W213" i="5"/>
  <c r="Q259" i="5"/>
  <c r="H192" i="5"/>
  <c r="M209" i="5"/>
  <c r="R123" i="5"/>
  <c r="P123" i="5"/>
  <c r="E276" i="5"/>
  <c r="E277" i="5" s="1"/>
  <c r="Q209" i="5"/>
  <c r="E209" i="5"/>
  <c r="K209" i="5"/>
  <c r="T263" i="5"/>
  <c r="C209" i="5"/>
  <c r="I209" i="5"/>
  <c r="U263" i="5"/>
  <c r="B123" i="5"/>
  <c r="U123" i="5" s="1"/>
  <c r="Q276" i="5"/>
  <c r="D209" i="5"/>
  <c r="J209" i="5"/>
  <c r="P209" i="5"/>
  <c r="O123" i="5"/>
  <c r="S123" i="5"/>
  <c r="G274" i="5"/>
  <c r="G273" i="5"/>
  <c r="G272" i="5"/>
  <c r="G270" i="5"/>
  <c r="G268" i="5"/>
  <c r="G266" i="5"/>
  <c r="G263" i="5"/>
  <c r="G271" i="5"/>
  <c r="G269" i="5"/>
  <c r="G267" i="5"/>
  <c r="G264" i="5"/>
  <c r="G262" i="5"/>
  <c r="M274" i="5"/>
  <c r="M273" i="5"/>
  <c r="M272" i="5"/>
  <c r="M271" i="5"/>
  <c r="M269" i="5"/>
  <c r="M267" i="5"/>
  <c r="M264" i="5"/>
  <c r="M262" i="5"/>
  <c r="M270" i="5"/>
  <c r="M268" i="5"/>
  <c r="M266" i="5"/>
  <c r="M263" i="5"/>
  <c r="S272" i="5"/>
  <c r="S269" i="5"/>
  <c r="I274" i="5"/>
  <c r="I273" i="5"/>
  <c r="I263" i="5"/>
  <c r="I272" i="5"/>
  <c r="I271" i="5"/>
  <c r="I269" i="5"/>
  <c r="I267" i="5"/>
  <c r="I264" i="5"/>
  <c r="I270" i="5"/>
  <c r="I268" i="5"/>
  <c r="I266" i="5"/>
  <c r="O274" i="5"/>
  <c r="O273" i="5"/>
  <c r="O272" i="5"/>
  <c r="O270" i="5"/>
  <c r="O268" i="5"/>
  <c r="O266" i="5"/>
  <c r="O263" i="5"/>
  <c r="O271" i="5"/>
  <c r="O269" i="5"/>
  <c r="O267" i="5"/>
  <c r="O264" i="5"/>
  <c r="S209" i="5"/>
  <c r="U121" i="5"/>
  <c r="M192" i="5"/>
  <c r="F276" i="5"/>
  <c r="F277" i="5" s="1"/>
  <c r="M276" i="5"/>
  <c r="M277" i="5" s="1"/>
  <c r="K263" i="5"/>
  <c r="G192" i="5"/>
  <c r="S192" i="5"/>
  <c r="D274" i="5"/>
  <c r="D273" i="5"/>
  <c r="D272" i="5"/>
  <c r="D271" i="5"/>
  <c r="D270" i="5"/>
  <c r="D269" i="5"/>
  <c r="D268" i="5"/>
  <c r="D267" i="5"/>
  <c r="D266" i="5"/>
  <c r="D264" i="5"/>
  <c r="D263" i="5"/>
  <c r="J274" i="5"/>
  <c r="J273" i="5"/>
  <c r="J272" i="5"/>
  <c r="J271" i="5"/>
  <c r="J270" i="5"/>
  <c r="J269" i="5"/>
  <c r="J268" i="5"/>
  <c r="J267" i="5"/>
  <c r="J266" i="5"/>
  <c r="J264" i="5"/>
  <c r="J263" i="5"/>
  <c r="P271" i="5"/>
  <c r="P264" i="5"/>
  <c r="C259" i="5"/>
  <c r="C276" i="5" s="1"/>
  <c r="O259" i="5"/>
  <c r="O276" i="5" s="1"/>
  <c r="O277" i="5" s="1"/>
  <c r="U262" i="5"/>
  <c r="E264" i="5"/>
  <c r="Q264" i="5"/>
  <c r="K266" i="5"/>
  <c r="E267" i="5"/>
  <c r="K268" i="5"/>
  <c r="E269" i="5"/>
  <c r="Q269" i="5"/>
  <c r="F274" i="5"/>
  <c r="F273" i="5"/>
  <c r="F272" i="5"/>
  <c r="F271" i="5"/>
  <c r="F270" i="5"/>
  <c r="F269" i="5"/>
  <c r="F268" i="5"/>
  <c r="F267" i="5"/>
  <c r="F266" i="5"/>
  <c r="F264" i="5"/>
  <c r="F263" i="5"/>
  <c r="F262" i="5"/>
  <c r="R270" i="5"/>
  <c r="R263" i="5"/>
  <c r="K274" i="5"/>
  <c r="K273" i="5"/>
  <c r="K272" i="5"/>
  <c r="I192" i="5"/>
  <c r="K262" i="5"/>
  <c r="O200" i="5"/>
  <c r="O209" i="5" s="1"/>
  <c r="L274" i="5"/>
  <c r="L273" i="5"/>
  <c r="L272" i="5"/>
  <c r="L271" i="5"/>
  <c r="L270" i="5"/>
  <c r="L269" i="5"/>
  <c r="L268" i="5"/>
  <c r="L267" i="5"/>
  <c r="L266" i="5"/>
  <c r="L264" i="5"/>
  <c r="L263" i="5"/>
  <c r="E274" i="5"/>
  <c r="E273" i="5"/>
  <c r="Q272" i="5"/>
  <c r="G276" i="5"/>
  <c r="G277" i="5" s="1"/>
  <c r="S276" i="5"/>
  <c r="E263" i="5"/>
  <c r="E272" i="5"/>
  <c r="I259" i="5"/>
  <c r="I276" i="5" s="1"/>
  <c r="I277" i="5" s="1"/>
  <c r="K264" i="5"/>
  <c r="E266" i="5"/>
  <c r="K267" i="5"/>
  <c r="E268" i="5"/>
  <c r="Q268" i="5"/>
  <c r="K269" i="5"/>
  <c r="E270" i="5"/>
  <c r="K271" i="5"/>
  <c r="Q123" i="5"/>
  <c r="C192" i="5"/>
  <c r="O192" i="5"/>
  <c r="H271" i="5"/>
  <c r="H264" i="5"/>
  <c r="N274" i="5"/>
  <c r="N273" i="5"/>
  <c r="N272" i="5"/>
  <c r="N271" i="5"/>
  <c r="N270" i="5"/>
  <c r="N269" i="5"/>
  <c r="N268" i="5"/>
  <c r="N267" i="5"/>
  <c r="N266" i="5"/>
  <c r="N264" i="5"/>
  <c r="E262" i="5"/>
  <c r="D192" i="5"/>
  <c r="J192" i="5"/>
  <c r="P192" i="5"/>
  <c r="F209" i="5"/>
  <c r="L209" i="5"/>
  <c r="R209" i="5"/>
  <c r="D259" i="5"/>
  <c r="D276" i="5" s="1"/>
  <c r="D277" i="5" s="1"/>
  <c r="J259" i="5"/>
  <c r="J276" i="5" s="1"/>
  <c r="J277" i="5" s="1"/>
  <c r="P259" i="5"/>
  <c r="P276" i="5" s="1"/>
  <c r="B260" i="5"/>
  <c r="H260" i="5"/>
  <c r="H263" i="5" s="1"/>
  <c r="N260" i="5"/>
  <c r="N263" i="5" s="1"/>
  <c r="F192" i="5"/>
  <c r="L192" i="5"/>
  <c r="R192" i="5"/>
  <c r="H209" i="5"/>
  <c r="N209" i="5"/>
  <c r="T262" i="5"/>
  <c r="H262" i="5" l="1"/>
  <c r="R264" i="5"/>
  <c r="P266" i="5"/>
  <c r="H268" i="5"/>
  <c r="P274" i="5"/>
  <c r="Q262" i="5"/>
  <c r="H270" i="5"/>
  <c r="L262" i="5"/>
  <c r="R269" i="5"/>
  <c r="P263" i="5"/>
  <c r="P270" i="5"/>
  <c r="S267" i="5"/>
  <c r="S271" i="5"/>
  <c r="H266" i="5"/>
  <c r="Q273" i="5"/>
  <c r="R271" i="5"/>
  <c r="S263" i="5"/>
  <c r="S273" i="5"/>
  <c r="P277" i="5"/>
  <c r="H267" i="5"/>
  <c r="H273" i="5"/>
  <c r="Q263" i="5"/>
  <c r="Q274" i="5"/>
  <c r="R266" i="5"/>
  <c r="R272" i="5"/>
  <c r="P267" i="5"/>
  <c r="P273" i="5"/>
  <c r="C270" i="5"/>
  <c r="S266" i="5"/>
  <c r="S274" i="5"/>
  <c r="Q277" i="5"/>
  <c r="Q270" i="5"/>
  <c r="R273" i="5"/>
  <c r="P268" i="5"/>
  <c r="S262" i="5"/>
  <c r="S268" i="5"/>
  <c r="H272" i="5"/>
  <c r="P272" i="5"/>
  <c r="H274" i="5"/>
  <c r="Q266" i="5"/>
  <c r="R267" i="5"/>
  <c r="Q267" i="5"/>
  <c r="H269" i="5"/>
  <c r="S277" i="5"/>
  <c r="R268" i="5"/>
  <c r="S264" i="5"/>
  <c r="C269" i="5"/>
  <c r="C271" i="5"/>
  <c r="C273" i="5"/>
  <c r="R276" i="5"/>
  <c r="R277" i="5" s="1"/>
  <c r="C263" i="5"/>
  <c r="C274" i="5"/>
  <c r="C272" i="5"/>
  <c r="C264" i="5"/>
  <c r="C266" i="5"/>
  <c r="C277" i="5"/>
  <c r="C267" i="5"/>
  <c r="N276" i="5"/>
  <c r="N277" i="5" s="1"/>
  <c r="O262" i="5"/>
  <c r="B276" i="5"/>
  <c r="H276" i="5"/>
  <c r="H277" i="5" s="1"/>
  <c r="I262" i="5"/>
  <c r="D262" i="5"/>
  <c r="P262" i="5"/>
  <c r="C262" i="5"/>
  <c r="J262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47" i="3"/>
  <c r="R201" i="3"/>
  <c r="R247" i="3"/>
  <c r="S201" i="3"/>
  <c r="S247" i="3"/>
  <c r="P201" i="3"/>
  <c r="P247" i="3"/>
  <c r="Q201" i="3"/>
  <c r="Q247" i="3"/>
  <c r="U194" i="3"/>
  <c r="B194" i="3"/>
  <c r="B201" i="3" l="1"/>
  <c r="B247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58" i="5" l="1"/>
  <c r="C175" i="3"/>
  <c r="C245" i="3"/>
  <c r="B273" i="5" l="1"/>
  <c r="B267" i="5"/>
  <c r="B272" i="5"/>
  <c r="B266" i="5"/>
  <c r="B271" i="5"/>
  <c r="B264" i="5"/>
  <c r="B270" i="5"/>
  <c r="B262" i="5"/>
  <c r="B269" i="5"/>
  <c r="B274" i="5"/>
  <c r="B268" i="5"/>
  <c r="B263" i="5"/>
  <c r="B277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45" i="3" l="1"/>
  <c r="S248" i="3" s="1"/>
  <c r="R245" i="3"/>
  <c r="R248" i="3" s="1"/>
  <c r="Q245" i="3"/>
  <c r="Q248" i="3" s="1"/>
  <c r="P245" i="3"/>
  <c r="P248" i="3" s="1"/>
  <c r="O245" i="3"/>
  <c r="O248" i="3" s="1"/>
  <c r="N245" i="3"/>
  <c r="N248" i="3" s="1"/>
  <c r="M245" i="3"/>
  <c r="M248" i="3" s="1"/>
  <c r="L245" i="3"/>
  <c r="L248" i="3" s="1"/>
  <c r="K245" i="3"/>
  <c r="K248" i="3" s="1"/>
  <c r="J245" i="3"/>
  <c r="J248" i="3" s="1"/>
  <c r="I245" i="3"/>
  <c r="I248" i="3" s="1"/>
  <c r="H245" i="3"/>
  <c r="H248" i="3" s="1"/>
  <c r="G245" i="3"/>
  <c r="G248" i="3" s="1"/>
  <c r="F245" i="3"/>
  <c r="F248" i="3" s="1"/>
  <c r="E245" i="3"/>
  <c r="E248" i="3" s="1"/>
  <c r="D245" i="3"/>
  <c r="D248" i="3" s="1"/>
  <c r="C248" i="3"/>
  <c r="B245" i="3"/>
  <c r="B248" i="3" s="1"/>
  <c r="S258" i="3" l="1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B260" i="3" l="1"/>
  <c r="B261" i="3" s="1"/>
  <c r="D260" i="3"/>
  <c r="D261" i="3" s="1"/>
  <c r="F260" i="3"/>
  <c r="F261" i="3" s="1"/>
  <c r="H260" i="3"/>
  <c r="H261" i="3" s="1"/>
  <c r="J260" i="3"/>
  <c r="J261" i="3" s="1"/>
  <c r="L260" i="3"/>
  <c r="L261" i="3" s="1"/>
  <c r="N260" i="3"/>
  <c r="N261" i="3" s="1"/>
  <c r="P260" i="3"/>
  <c r="P261" i="3" s="1"/>
  <c r="R260" i="3"/>
  <c r="R261" i="3" s="1"/>
  <c r="E254" i="3"/>
  <c r="E257" i="3"/>
  <c r="E256" i="3"/>
  <c r="E255" i="3"/>
  <c r="E253" i="3"/>
  <c r="E252" i="3"/>
  <c r="E251" i="3"/>
  <c r="E250" i="3"/>
  <c r="G254" i="3"/>
  <c r="G257" i="3"/>
  <c r="G256" i="3"/>
  <c r="G255" i="3"/>
  <c r="G253" i="3"/>
  <c r="G252" i="3"/>
  <c r="G251" i="3"/>
  <c r="G250" i="3"/>
  <c r="K254" i="3"/>
  <c r="K257" i="3"/>
  <c r="K256" i="3"/>
  <c r="K255" i="3"/>
  <c r="K253" i="3"/>
  <c r="K252" i="3"/>
  <c r="K251" i="3"/>
  <c r="K250" i="3"/>
  <c r="M254" i="3"/>
  <c r="M257" i="3"/>
  <c r="M256" i="3"/>
  <c r="M255" i="3"/>
  <c r="M253" i="3"/>
  <c r="M252" i="3"/>
  <c r="M251" i="3"/>
  <c r="M250" i="3"/>
  <c r="Q254" i="3"/>
  <c r="Q257" i="3"/>
  <c r="Q256" i="3"/>
  <c r="Q255" i="3"/>
  <c r="Q253" i="3"/>
  <c r="Q252" i="3"/>
  <c r="Q251" i="3"/>
  <c r="Q250" i="3"/>
  <c r="S254" i="3"/>
  <c r="S257" i="3"/>
  <c r="S256" i="3"/>
  <c r="S255" i="3"/>
  <c r="S253" i="3"/>
  <c r="S252" i="3"/>
  <c r="S251" i="3"/>
  <c r="S250" i="3"/>
  <c r="B254" i="3"/>
  <c r="B257" i="3"/>
  <c r="B256" i="3"/>
  <c r="B255" i="3"/>
  <c r="B253" i="3"/>
  <c r="B252" i="3"/>
  <c r="B251" i="3"/>
  <c r="B250" i="3"/>
  <c r="D254" i="3"/>
  <c r="D257" i="3"/>
  <c r="D256" i="3"/>
  <c r="D255" i="3"/>
  <c r="D253" i="3"/>
  <c r="D252" i="3"/>
  <c r="D251" i="3"/>
  <c r="D250" i="3"/>
  <c r="F254" i="3"/>
  <c r="F257" i="3"/>
  <c r="F256" i="3"/>
  <c r="F255" i="3"/>
  <c r="F253" i="3"/>
  <c r="F252" i="3"/>
  <c r="F251" i="3"/>
  <c r="F250" i="3"/>
  <c r="H254" i="3"/>
  <c r="H257" i="3"/>
  <c r="H256" i="3"/>
  <c r="H255" i="3"/>
  <c r="H253" i="3"/>
  <c r="H252" i="3"/>
  <c r="H251" i="3"/>
  <c r="H250" i="3"/>
  <c r="J254" i="3"/>
  <c r="J257" i="3"/>
  <c r="J256" i="3"/>
  <c r="J255" i="3"/>
  <c r="J253" i="3"/>
  <c r="J252" i="3"/>
  <c r="J251" i="3"/>
  <c r="J250" i="3"/>
  <c r="L254" i="3"/>
  <c r="L257" i="3"/>
  <c r="L256" i="3"/>
  <c r="L255" i="3"/>
  <c r="L253" i="3"/>
  <c r="L252" i="3"/>
  <c r="L251" i="3"/>
  <c r="L250" i="3"/>
  <c r="N254" i="3"/>
  <c r="N257" i="3"/>
  <c r="N256" i="3"/>
  <c r="N255" i="3"/>
  <c r="N253" i="3"/>
  <c r="N252" i="3"/>
  <c r="N251" i="3"/>
  <c r="N250" i="3"/>
  <c r="P254" i="3"/>
  <c r="P257" i="3"/>
  <c r="P256" i="3"/>
  <c r="P255" i="3"/>
  <c r="P253" i="3"/>
  <c r="P252" i="3"/>
  <c r="P251" i="3"/>
  <c r="P250" i="3"/>
  <c r="R254" i="3"/>
  <c r="R257" i="3"/>
  <c r="R256" i="3"/>
  <c r="R255" i="3"/>
  <c r="R253" i="3"/>
  <c r="R252" i="3"/>
  <c r="R251" i="3"/>
  <c r="R250" i="3"/>
  <c r="C260" i="3"/>
  <c r="C261" i="3" s="1"/>
  <c r="E260" i="3"/>
  <c r="E261" i="3" s="1"/>
  <c r="G260" i="3"/>
  <c r="G261" i="3" s="1"/>
  <c r="I260" i="3"/>
  <c r="I261" i="3" s="1"/>
  <c r="K260" i="3"/>
  <c r="K261" i="3" s="1"/>
  <c r="M260" i="3"/>
  <c r="M261" i="3" s="1"/>
  <c r="O260" i="3"/>
  <c r="O261" i="3" s="1"/>
  <c r="Q260" i="3"/>
  <c r="Q261" i="3" s="1"/>
  <c r="S260" i="3"/>
  <c r="S261" i="3" s="1"/>
  <c r="C254" i="3"/>
  <c r="C257" i="3"/>
  <c r="C256" i="3"/>
  <c r="C255" i="3"/>
  <c r="C253" i="3"/>
  <c r="C252" i="3"/>
  <c r="C251" i="3"/>
  <c r="C250" i="3"/>
  <c r="I254" i="3"/>
  <c r="I257" i="3"/>
  <c r="I256" i="3"/>
  <c r="I255" i="3"/>
  <c r="I253" i="3"/>
  <c r="I252" i="3"/>
  <c r="I251" i="3"/>
  <c r="I250" i="3"/>
  <c r="O254" i="3"/>
  <c r="O257" i="3"/>
  <c r="O256" i="3"/>
  <c r="O255" i="3"/>
  <c r="O253" i="3"/>
  <c r="O252" i="3"/>
  <c r="O251" i="3"/>
  <c r="O250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46" i="3" l="1"/>
  <c r="T24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7" i="3" l="1"/>
  <c r="U246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<sst xmlns="http://schemas.openxmlformats.org/spreadsheetml/2006/main" count="668" uniqueCount="331">
  <si>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</si>
  <si>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</si>
  <si>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</si>
  <si>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</si>
  <si>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</si>
  <si>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</si>
  <si>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</si>
  <si>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</si>
  <si>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</si>
  <si>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</si>
  <si>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</si>
  <si>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</si>
  <si>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</si>
  <si>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</si>
  <si>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</si>
  <si>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</si>
  <si>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</si>
  <si>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</si>
  <si>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</si>
  <si>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</si>
  <si>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</si>
  <si>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</si>
  <si>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</si>
  <si>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</si>
  <si>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</si>
  <si>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</si>
  <si>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</si>
  <si>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</si>
  <si>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</si>
  <si>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</si>
  <si>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</si>
  <si>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</si>
  <si>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</si>
  <si>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</si>
  <si>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</si>
  <si>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</si>
  <si>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</si>
  <si>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</si>
  <si>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</si>
  <si>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</si>
  <si>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</si>
  <si>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</si>
  <si>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</si>
  <si>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</si>
  <si>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</si>
  <si>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</si>
  <si>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</si>
  <si>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</si>
  <si>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</si>
  <si>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</si>
  <si>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</si>
  <si>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</si>
  <si>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</si>
  <si>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</si>
  <si>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</si>
  <si>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</si>
  <si>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</si>
  <si>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</si>
  <si>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</si>
  <si>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</si>
  <si>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</si>
  <si>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</si>
  <si>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</si>
  <si>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</si>
  <si>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</si>
  <si>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</si>
  <si>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</si>
  <si>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</si>
  <si>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</si>
  <si>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</si>
  <si>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</si>
  <si>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</si>
  <si>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</si>
  <si>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</si>
  <si>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</si>
  <si>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</si>
  <si>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</si>
  <si>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</si>
  <si>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</si>
  <si>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</si>
  <si>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</si>
  <si>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</si>
  <si>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</si>
  <si>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</si>
  <si>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</si>
  <si>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</si>
  <si>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</si>
  <si>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</si>
  <si>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</si>
  <si>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</si>
  <si>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</si>
  <si>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</si>
  <si>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</si>
  <si>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</si>
  <si>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</si>
  <si>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</si>
  <si>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</si>
  <si>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</si>
  <si>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</si>
  <si>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</si>
  <si>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</si>
  <si>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</si>
  <si>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</si>
  <si>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</si>
  <si>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</si>
  <si>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</si>
  <si>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</si>
  <si>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</si>
  <si>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</si>
  <si>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</si>
  <si>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</si>
  <si>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</si>
  <si>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</si>
  <si>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</si>
  <si>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</si>
  <si>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</si>
  <si>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</si>
  <si>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</si>
  <si>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</si>
  <si>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</si>
  <si>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</si>
  <si>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</si>
  <si>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</si>
  <si>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</si>
  <si>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</si>
  <si>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</si>
  <si>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</si>
  <si>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</si>
  <si>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</si>
  <si>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</si>
  <si>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</si>
  <si>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</si>
  <si>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</si>
  <si>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</si>
  <si>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</si>
  <si>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</si>
  <si>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</si>
  <si>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</si>
  <si>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</si>
  <si>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</si>
  <si>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</si>
  <si>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</si>
  <si>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</si>
  <si>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</si>
  <si>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</si>
  <si>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</si>
  <si>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</si>
  <si>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</si>
  <si>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</si>
  <si>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</si>
  <si>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</si>
  <si>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</si>
  <si>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</si>
  <si>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</si>
  <si>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</si>
  <si>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</si>
  <si>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</si>
  <si>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</si>
  <si>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</si>
  <si>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</si>
  <si>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</si>
  <si>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</si>
  <si>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</si>
  <si>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</si>
  <si>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</si>
  <si>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</si>
  <si>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</si>
  <si>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</si>
  <si>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</si>
  <si>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</si>
  <si>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</si>
  <si>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</si>
  <si>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</si>
  <si>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</si>
  <si>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</si>
  <si>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</si>
  <si>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</si>
  <si>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</si>
  <si>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</si>
  <si>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</si>
  <si>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</si>
  <si>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</si>
  <si>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</si>
  <si>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</si>
  <si>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</si>
  <si>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</si>
  <si>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</si>
  <si>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</si>
  <si>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</si>
  <si>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</si>
  <si>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</si>
  <si>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</si>
  <si>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</si>
  <si>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</si>
  <si>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</si>
  <si>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</si>
  <si>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</si>
  <si>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</si>
  <si>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</si>
  <si>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</si>
  <si>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</si>
  <si>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</si>
  <si>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</si>
  <si>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</si>
  <si>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</si>
  <si>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</si>
  <si>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</si>
  <si>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</si>
  <si>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</si>
  <si>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</si>
  <si>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</si>
  <si>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</si>
  <si>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</si>
  <si>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</si>
  <si>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</si>
  <si>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</si>
  <si>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</si>
  <si>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</si>
  <si>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</si>
  <si>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</si>
  <si>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</si>
  <si>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</si>
  <si>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</si>
  <si>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</si>
  <si>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</si>
  <si>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</si>
  <si>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</si>
  <si>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</si>
  <si>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</si>
  <si>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</si>
  <si>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</si>
  <si>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</si>
  <si>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</si>
  <si>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</si>
  <si>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</si>
  <si>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</si>
  <si>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</si>
  <si>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</si>
  <si>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</si>
  <si>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</si>
  <si>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</si>
  <si>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</si>
  <si>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</si>
  <si>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</si>
  <si>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</si>
  <si>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</si>
  <si>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</si>
  <si>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</si>
  <si>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</si>
  <si>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</si>
  <si>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</si>
  <si>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</si>
  <si>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</si>
  <si>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</si>
  <si>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</si>
  <si>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</si>
  <si>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</si>
  <si>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</si>
  <si>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</si>
  <si>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</si>
  <si>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</si>
  <si>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</si>
  <si>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</si>
  <si>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</si>
  <si>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</si>
  <si>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</si>
  <si>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</si>
  <si>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</si>
  <si>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</si>
  <si>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</si>
  <si>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</si>
  <si>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</si>
  <si>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</si>
  <si>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</si>
  <si>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</si>
  <si>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</si>
  <si>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</si>
  <si>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</si>
  <si>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</si>
  <si>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</si>
  <si>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</si>
  <si>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</si>
  <si>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</si>
  <si>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</si>
  <si>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</si>
  <si>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</si>
  <si>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</si>
  <si>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</si>
  <si>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</si>
  <si>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</si>
  <si>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</si>
  <si>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</si>
  <si>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</si>
  <si>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</si>
  <si>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</si>
  <si>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</si>
  <si>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</si>
  <si>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</si>
  <si>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</si>
  <si>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</si>
  <si>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</si>
  <si>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</si>
  <si>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</si>
  <si>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</si>
  <si>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</si>
  <si>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</si>
  <si>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</si>
  <si>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</si>
  <si>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</si>
  <si>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</si>
  <si>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</si>
  <si>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</si>
  <si>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</si>
  <si>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</si>
  <si>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</si>
  <si>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</si>
  <si>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</si>
  <si>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</si>
  <si>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</si>
  <si>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</si>
  <si>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2021. 4</t>
  </si>
  <si>
    <t>2021. 5</t>
    <phoneticPr fontId="13" type="noConversion"/>
  </si>
  <si>
    <t>2021년 6월 건설수주액분석</t>
    <phoneticPr fontId="13" type="noConversion"/>
  </si>
  <si>
    <t>2021. 6</t>
  </si>
  <si>
    <t>연도별 6월 누계수주액 분석</t>
    <phoneticPr fontId="13" type="noConversion"/>
  </si>
  <si>
    <t>21.6월누적</t>
    <phoneticPr fontId="12" type="noConversion"/>
  </si>
  <si>
    <t>20.6월 누적</t>
    <phoneticPr fontId="12" type="noConversion"/>
  </si>
  <si>
    <t>19.6월 누적</t>
    <phoneticPr fontId="12" type="noConversion"/>
  </si>
  <si>
    <t>2021.2분기</t>
    <phoneticPr fontId="13" type="noConversion"/>
  </si>
  <si>
    <t>2021. 5</t>
  </si>
  <si>
    <t>2020년 2분기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</si>
</sst>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28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6" fontId="16" fillId="0" borderId="6" xfId="0" applyNumberFormat="1" applyFont="1" applyFill="1" applyBorder="1" applyAlignment="1">
      <alignment horizontal="right" vertical="center"/>
    </xf>
    <xf numFmtId="178" fontId="17" fillId="0" borderId="6" xfId="84" applyNumberFormat="1" applyFont="1" applyFill="1" applyBorder="1" applyAlignment="1">
      <alignment horizontal="right" vertical="center"/>
    </xf>
    <xf numFmtId="178" fontId="17" fillId="0" borderId="6" xfId="5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81" xfId="25" applyNumberFormat="1" applyFont="1" applyFill="1" applyBorder="1" applyAlignment="1">
      <alignment vertical="center" shrinkToFit="1"/>
    </xf>
    <xf numFmtId="178" fontId="17" fillId="0" borderId="68" xfId="5" applyNumberFormat="1" applyFont="1" applyFill="1" applyBorder="1" applyAlignment="1">
      <alignment horizontal="right" vertical="center"/>
    </xf>
    <xf numFmtId="178" fontId="17" fillId="11" borderId="68" xfId="5" applyNumberFormat="1" applyFont="1" applyFill="1" applyBorder="1" applyAlignment="1">
      <alignment horizontal="right" vertical="center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3"/>
  <sheetViews>
    <sheetView tabSelected="1" topLeftCell="D1" zoomScale="115" zoomScaleNormal="115" zoomScaleSheetLayoutView="70" workbookViewId="0">
      <pane ySplit="5" topLeftCell="A222" activePane="bottomLeft" state="frozen"/>
      <selection pane="bottomLeft" activeCell="P230" sqref="P23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11" t="s">
        <v>322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8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9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0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Y135" s="89"/>
    </row>
    <row r="136" spans="1:25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Y148" s="89"/>
    </row>
    <row r="149" spans="1:25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Y161" s="174"/>
    </row>
    <row r="162" spans="1:25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Y185" s="150"/>
    </row>
    <row r="186" spans="1:25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Y186" s="453"/>
    </row>
    <row r="187" spans="1:25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Y187" s="453"/>
    </row>
    <row r="188" spans="1:25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Y188" s="163"/>
    </row>
    <row r="189" spans="1:25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Y194" s="163"/>
    </row>
    <row r="195" spans="1:25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Y195" s="163"/>
    </row>
    <row r="196" spans="1:25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Y197" s="163"/>
    </row>
    <row r="198" spans="1:25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Y200" s="150"/>
    </row>
    <row r="201" spans="1:25" s="354" customFormat="1" ht="18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Y206" s="163"/>
    </row>
    <row r="207" spans="1:25" s="149" customFormat="1" ht="18" customHeight="1">
      <c r="A207" s="500" t="s">
        <v>225</v>
      </c>
      <c r="B207" s="446">
        <v>128926.25406726528</v>
      </c>
      <c r="C207" s="481">
        <v>34546</v>
      </c>
      <c r="D207" s="481">
        <v>23066.1</v>
      </c>
      <c r="E207" s="481">
        <v>537.94000000000005</v>
      </c>
      <c r="F207" s="481">
        <v>11479.9</v>
      </c>
      <c r="G207" s="481">
        <v>2237.1999999999998</v>
      </c>
      <c r="H207" s="481">
        <v>9242.7000000000007</v>
      </c>
      <c r="I207" s="481">
        <v>94380.254067265283</v>
      </c>
      <c r="J207" s="481">
        <v>12010.710843488983</v>
      </c>
      <c r="K207" s="481">
        <v>8318.85</v>
      </c>
      <c r="L207" s="481">
        <v>82369.543223776302</v>
      </c>
      <c r="M207" s="481">
        <v>41087.409653282397</v>
      </c>
      <c r="N207" s="481">
        <v>41282.133570493897</v>
      </c>
      <c r="O207" s="481">
        <v>35076.810843488987</v>
      </c>
      <c r="P207" s="481">
        <v>8856.7900000000009</v>
      </c>
      <c r="Q207" s="481">
        <v>93849.443223776296</v>
      </c>
      <c r="R207" s="481">
        <v>43324.609653282401</v>
      </c>
      <c r="S207" s="482">
        <v>50524.833570493895</v>
      </c>
      <c r="T207" s="463"/>
      <c r="U207" s="446"/>
      <c r="Y207" s="150"/>
    </row>
    <row r="208" spans="1:25" s="156" customFormat="1" ht="18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Y208" s="163"/>
    </row>
    <row r="209" spans="1:25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Y209" s="163"/>
    </row>
    <row r="210" spans="1:25" s="156" customFormat="1" ht="18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Y210" s="163"/>
    </row>
    <row r="211" spans="1:25" s="156" customFormat="1" ht="18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Y211" s="163"/>
    </row>
    <row r="212" spans="1:25" s="156" customFormat="1" ht="18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Y212" s="163"/>
    </row>
    <row r="213" spans="1:25" s="156" customFormat="1" ht="18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Y213" s="163"/>
    </row>
    <row r="214" spans="1:25" s="156" customFormat="1" ht="18" customHeight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Y214" s="163"/>
    </row>
    <row r="215" spans="1:25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Y215" s="163"/>
    </row>
    <row r="216" spans="1:25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Y216" s="163"/>
    </row>
    <row r="217" spans="1:25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Y218" s="163"/>
    </row>
    <row r="219" spans="1:25" s="495" customFormat="1" ht="18" customHeight="1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Y219" s="496"/>
    </row>
    <row r="220" spans="1:25" s="506" customFormat="1" ht="18" customHeight="1">
      <c r="A220" s="498" t="s">
        <v>301</v>
      </c>
      <c r="B220" s="502">
        <v>214570.34888169545</v>
      </c>
      <c r="C220" s="503">
        <v>57032.15</v>
      </c>
      <c r="D220" s="503">
        <v>35430.339999999997</v>
      </c>
      <c r="E220" s="503">
        <v>1301.96</v>
      </c>
      <c r="F220" s="503">
        <v>21601.81</v>
      </c>
      <c r="G220" s="503">
        <v>3131.04</v>
      </c>
      <c r="H220" s="503">
        <v>18470.77</v>
      </c>
      <c r="I220" s="503">
        <v>157538.19888169543</v>
      </c>
      <c r="J220" s="503">
        <v>10989.82408578954</v>
      </c>
      <c r="K220" s="503">
        <v>9127.68</v>
      </c>
      <c r="L220" s="504">
        <v>146548.3747959059</v>
      </c>
      <c r="M220" s="504">
        <v>88023.824362438216</v>
      </c>
      <c r="N220" s="504">
        <v>58524.550433467703</v>
      </c>
      <c r="O220" s="504">
        <v>46420.16408578954</v>
      </c>
      <c r="P220" s="504">
        <v>10429.64</v>
      </c>
      <c r="Q220" s="504">
        <v>168150.18479590592</v>
      </c>
      <c r="R220" s="504">
        <v>91154.864362438209</v>
      </c>
      <c r="S220" s="519">
        <v>76995.320433467699</v>
      </c>
      <c r="T220" s="505"/>
      <c r="U220" s="502"/>
      <c r="Y220" s="507"/>
    </row>
    <row r="221" spans="1:25" s="495" customFormat="1" ht="18" customHeight="1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Y221" s="496"/>
    </row>
    <row r="222" spans="1:25" s="495" customFormat="1" ht="18" customHeight="1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Y222" s="496"/>
    </row>
    <row r="223" spans="1:25" s="495" customFormat="1" ht="18" customHeight="1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Y223" s="496"/>
    </row>
    <row r="224" spans="1:25" s="495" customFormat="1" ht="18" customHeight="1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Y224" s="496"/>
    </row>
    <row r="225" spans="1:25" s="495" customFormat="1" ht="18" customHeight="1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Y225" s="496"/>
    </row>
    <row r="226" spans="1:25" s="495" customFormat="1" ht="18" customHeight="1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Y226" s="496"/>
    </row>
    <row r="227" spans="1:25" s="156" customFormat="1" ht="18" customHeight="1">
      <c r="A227" s="295" t="s">
        <v>314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Y227" s="163"/>
    </row>
    <row r="228" spans="1:25" s="495" customFormat="1" ht="18" customHeight="1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Y228" s="496"/>
    </row>
    <row r="229" spans="1:25" s="495" customFormat="1" ht="18" customHeight="1">
      <c r="A229" s="431" t="s">
        <v>313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Y229" s="496"/>
    </row>
    <row r="230" spans="1:25" s="495" customFormat="1" ht="18" customHeight="1">
      <c r="A230" s="431" t="s">
        <v>315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Y230" s="496"/>
    </row>
    <row r="231" spans="1:25" s="495" customFormat="1" ht="18" customHeight="1">
      <c r="A231" s="431" t="s">
        <v>320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Y231" s="496"/>
    </row>
    <row r="232" spans="1:25" s="517" customFormat="1" ht="18" customHeight="1">
      <c r="A232" s="501" t="s">
        <v>321</v>
      </c>
      <c r="B232" s="513">
        <v>164954.58904236046</v>
      </c>
      <c r="C232" s="514">
        <v>45330.68</v>
      </c>
      <c r="D232" s="514">
        <v>31395.07</v>
      </c>
      <c r="E232" s="514">
        <v>1216.1806970230787</v>
      </c>
      <c r="F232" s="514">
        <v>13935.61</v>
      </c>
      <c r="G232" s="514">
        <v>2811.05</v>
      </c>
      <c r="H232" s="514">
        <v>11124.56</v>
      </c>
      <c r="I232" s="514">
        <v>119623.90904236046</v>
      </c>
      <c r="J232" s="514">
        <v>11620.377780324678</v>
      </c>
      <c r="K232" s="514">
        <v>3974.0206970230788</v>
      </c>
      <c r="L232" s="515">
        <v>108003.53126203577</v>
      </c>
      <c r="M232" s="515">
        <v>51249.988178494532</v>
      </c>
      <c r="N232" s="515">
        <v>56753.543083541255</v>
      </c>
      <c r="O232" s="515">
        <v>43015.447780324677</v>
      </c>
      <c r="P232" s="515">
        <v>5190.2013940461575</v>
      </c>
      <c r="Q232" s="515">
        <v>121939.14126203577</v>
      </c>
      <c r="R232" s="515">
        <v>54061.038178494535</v>
      </c>
      <c r="S232" s="523">
        <v>67878.103083541238</v>
      </c>
      <c r="T232" s="516"/>
      <c r="U232" s="513"/>
      <c r="Y232" s="518"/>
    </row>
    <row r="233" spans="1:25" s="488" customFormat="1" ht="18" customHeight="1">
      <c r="A233" s="424" t="s">
        <v>323</v>
      </c>
      <c r="B233" s="484">
        <v>197289.92779131504</v>
      </c>
      <c r="C233" s="485">
        <v>45780.11</v>
      </c>
      <c r="D233" s="485">
        <v>29794.68</v>
      </c>
      <c r="E233" s="485">
        <v>653.59796332342023</v>
      </c>
      <c r="F233" s="485">
        <v>15985.43</v>
      </c>
      <c r="G233" s="485">
        <v>1470.9</v>
      </c>
      <c r="H233" s="485">
        <v>14514.53</v>
      </c>
      <c r="I233" s="485">
        <v>151509.81779131506</v>
      </c>
      <c r="J233" s="485">
        <v>10572.56687334874</v>
      </c>
      <c r="K233" s="485">
        <v>6563.0479633234208</v>
      </c>
      <c r="L233" s="486">
        <v>140937.25091796633</v>
      </c>
      <c r="M233" s="486">
        <v>84216.269212573185</v>
      </c>
      <c r="N233" s="486">
        <v>56720.981705393133</v>
      </c>
      <c r="O233" s="486">
        <v>40367.24687334874</v>
      </c>
      <c r="P233" s="486">
        <v>7216.645926646841</v>
      </c>
      <c r="Q233" s="486">
        <v>156922.68091796633</v>
      </c>
      <c r="R233" s="486">
        <v>85687.169212573193</v>
      </c>
      <c r="S233" s="524">
        <v>71235.511705393132</v>
      </c>
      <c r="T233" s="487"/>
      <c r="U233" s="484"/>
      <c r="Y233" s="489"/>
    </row>
    <row r="234" spans="1:25" s="181" customFormat="1" ht="18" customHeight="1">
      <c r="A234" s="362" t="s">
        <v>155</v>
      </c>
      <c r="B234" s="363">
        <f>(B233-B232)/B232*100</f>
        <v>19.602569978002158</v>
      </c>
      <c r="C234" s="363">
        <f t="shared" ref="C234:S234" si="16">(C233-C232)/C232*100</f>
        <v>0.99144773473506309</v>
      </c>
      <c r="D234" s="363">
        <f t="shared" si="16"/>
        <v>-5.0975837926145715</v>
      </c>
      <c r="E234" s="363">
        <f t="shared" si="16"/>
        <v>-46.258153502742424</v>
      </c>
      <c r="F234" s="363">
        <f t="shared" si="16"/>
        <v>14.709223349390516</v>
      </c>
      <c r="G234" s="363">
        <f t="shared" si="16"/>
        <v>-47.674356557158362</v>
      </c>
      <c r="H234" s="363">
        <f t="shared" si="16"/>
        <v>30.472845667603941</v>
      </c>
      <c r="I234" s="363">
        <f t="shared" si="16"/>
        <v>26.65513023626686</v>
      </c>
      <c r="J234" s="363">
        <f t="shared" si="16"/>
        <v>-9.017012413744963</v>
      </c>
      <c r="K234" s="363">
        <f t="shared" si="16"/>
        <v>65.148811837838963</v>
      </c>
      <c r="L234" s="363">
        <f t="shared" si="16"/>
        <v>30.493187834782454</v>
      </c>
      <c r="M234" s="363">
        <f t="shared" si="16"/>
        <v>64.324465635509995</v>
      </c>
      <c r="N234" s="363">
        <f t="shared" si="16"/>
        <v>-5.7373295796162169E-2</v>
      </c>
      <c r="O234" s="363">
        <f t="shared" si="16"/>
        <v>-6.1563950711382054</v>
      </c>
      <c r="P234" s="363">
        <f t="shared" si="16"/>
        <v>39.043658978730214</v>
      </c>
      <c r="Q234" s="363">
        <f t="shared" si="16"/>
        <v>28.689343957863546</v>
      </c>
      <c r="R234" s="363">
        <f t="shared" si="16"/>
        <v>58.500783743105259</v>
      </c>
      <c r="S234" s="525">
        <f t="shared" si="16"/>
        <v>4.9462322447634541</v>
      </c>
      <c r="T234" s="520" t="e">
        <f t="shared" ref="T234:U234" si="17">(T228-T226)/T226*100</f>
        <v>#DIV/0!</v>
      </c>
      <c r="U234" s="363" t="e">
        <f t="shared" si="17"/>
        <v>#DIV/0!</v>
      </c>
    </row>
    <row r="235" spans="1:25" s="182" customFormat="1" ht="18" customHeight="1">
      <c r="A235" s="298" t="s">
        <v>156</v>
      </c>
      <c r="B235" s="418">
        <f>(B233-B220)/B220*100</f>
        <v>-8.053499088034787</v>
      </c>
      <c r="C235" s="418">
        <f t="shared" ref="C235:S235" si="18">(C233-C220)/C220*100</f>
        <v>-19.729293039101631</v>
      </c>
      <c r="D235" s="418">
        <f t="shared" si="18"/>
        <v>-15.906310805936371</v>
      </c>
      <c r="E235" s="418">
        <f t="shared" si="18"/>
        <v>-49.798921370593554</v>
      </c>
      <c r="F235" s="418">
        <f t="shared" si="18"/>
        <v>-25.999580590700504</v>
      </c>
      <c r="G235" s="418">
        <f t="shared" si="18"/>
        <v>-53.021999080177828</v>
      </c>
      <c r="H235" s="418">
        <f t="shared" si="18"/>
        <v>-21.418922979388512</v>
      </c>
      <c r="I235" s="418">
        <f t="shared" si="18"/>
        <v>-3.8266154705167277</v>
      </c>
      <c r="J235" s="418">
        <f t="shared" si="18"/>
        <v>-3.7967597041006029</v>
      </c>
      <c r="K235" s="418">
        <f t="shared" si="18"/>
        <v>-28.09730442649807</v>
      </c>
      <c r="L235" s="418">
        <f t="shared" si="18"/>
        <v>-3.8288543873338958</v>
      </c>
      <c r="M235" s="418">
        <f t="shared" si="18"/>
        <v>-4.3255961410940493</v>
      </c>
      <c r="N235" s="418">
        <f t="shared" si="18"/>
        <v>-3.0817301708706255</v>
      </c>
      <c r="O235" s="418">
        <f t="shared" si="18"/>
        <v>-13.039413650616027</v>
      </c>
      <c r="P235" s="418">
        <f t="shared" si="18"/>
        <v>-30.806375611748425</v>
      </c>
      <c r="Q235" s="418">
        <f t="shared" si="18"/>
        <v>-6.6770690092116762</v>
      </c>
      <c r="R235" s="418">
        <f t="shared" si="18"/>
        <v>-5.9982483525235386</v>
      </c>
      <c r="S235" s="526">
        <f t="shared" si="18"/>
        <v>-7.4807257059884131</v>
      </c>
      <c r="T235" s="521" t="e">
        <f t="shared" ref="T235:U235" si="19">(T228-T215)/T215*100</f>
        <v>#DIV/0!</v>
      </c>
      <c r="U235" s="418" t="e">
        <f t="shared" si="19"/>
        <v>#DIV/0!</v>
      </c>
    </row>
    <row r="236" spans="1:25" s="181" customFormat="1" ht="18" customHeight="1" thickBot="1">
      <c r="A236" s="299" t="s">
        <v>312</v>
      </c>
      <c r="B236" s="422">
        <f>(B233-B207)/B207*100</f>
        <v>53.025409152415207</v>
      </c>
      <c r="C236" s="422">
        <f t="shared" ref="C236:S236" si="20">(C233-C207)/C207*100</f>
        <v>32.5192786429688</v>
      </c>
      <c r="D236" s="422">
        <f t="shared" si="20"/>
        <v>29.170861133871796</v>
      </c>
      <c r="E236" s="422">
        <f t="shared" si="20"/>
        <v>21.500160486935378</v>
      </c>
      <c r="F236" s="422">
        <f t="shared" si="20"/>
        <v>39.247118877342146</v>
      </c>
      <c r="G236" s="422">
        <f t="shared" si="20"/>
        <v>-34.252637225102802</v>
      </c>
      <c r="H236" s="422">
        <f t="shared" si="20"/>
        <v>57.037770348491236</v>
      </c>
      <c r="I236" s="422">
        <f t="shared" si="20"/>
        <v>60.531267147610393</v>
      </c>
      <c r="J236" s="422">
        <f t="shared" si="20"/>
        <v>-11.97384558566625</v>
      </c>
      <c r="K236" s="422">
        <f t="shared" si="20"/>
        <v>-21.106307202036092</v>
      </c>
      <c r="L236" s="422">
        <f t="shared" si="20"/>
        <v>71.103596550337826</v>
      </c>
      <c r="M236" s="422">
        <f t="shared" si="20"/>
        <v>104.96855344066525</v>
      </c>
      <c r="N236" s="422">
        <f t="shared" si="20"/>
        <v>37.398377456765068</v>
      </c>
      <c r="O236" s="422">
        <f t="shared" si="20"/>
        <v>15.082431676771927</v>
      </c>
      <c r="P236" s="422">
        <f t="shared" si="20"/>
        <v>-18.518493419773527</v>
      </c>
      <c r="Q236" s="422">
        <f t="shared" si="20"/>
        <v>67.206832057380524</v>
      </c>
      <c r="R236" s="422">
        <f t="shared" si="20"/>
        <v>97.77943736437399</v>
      </c>
      <c r="S236" s="527">
        <f t="shared" si="20"/>
        <v>40.991086306109295</v>
      </c>
      <c r="T236" s="522" t="e">
        <f t="shared" ref="T236:U236" si="21">(T228-T202)/T202*100</f>
        <v>#DIV/0!</v>
      </c>
      <c r="U236" s="422" t="e">
        <f t="shared" si="21"/>
        <v>#DIV/0!</v>
      </c>
    </row>
    <row r="237" spans="1:25" s="181" customFormat="1" ht="5.25" customHeight="1">
      <c r="A237" s="184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</row>
    <row r="238" spans="1:25" s="186" customFormat="1" ht="22.5" customHeight="1">
      <c r="A238" s="512" t="s">
        <v>324</v>
      </c>
      <c r="B238" s="512"/>
      <c r="C238" s="512"/>
      <c r="D238" s="512"/>
      <c r="E238" s="512"/>
      <c r="F238" s="512"/>
      <c r="G238" s="512"/>
      <c r="H238" s="512"/>
      <c r="I238" s="512"/>
      <c r="J238" s="512"/>
      <c r="K238" s="512"/>
      <c r="L238" s="512"/>
      <c r="M238" s="512"/>
      <c r="N238" s="512"/>
      <c r="O238" s="512"/>
      <c r="P238" s="512"/>
      <c r="Q238" s="512"/>
      <c r="R238" s="512"/>
      <c r="S238" s="512"/>
      <c r="U238" s="187"/>
    </row>
    <row r="239" spans="1:25" s="188" customFormat="1" ht="11.25" customHeight="1">
      <c r="A239" s="5" t="s">
        <v>65</v>
      </c>
      <c r="B239" s="6" t="s">
        <v>0</v>
      </c>
      <c r="C239" s="302" t="s">
        <v>1</v>
      </c>
      <c r="D239" s="302"/>
      <c r="E239" s="302"/>
      <c r="F239" s="302"/>
      <c r="G239" s="302"/>
      <c r="H239" s="303"/>
      <c r="I239" s="313" t="s">
        <v>2</v>
      </c>
      <c r="J239" s="313"/>
      <c r="K239" s="313"/>
      <c r="L239" s="313"/>
      <c r="M239" s="313"/>
      <c r="N239" s="341"/>
      <c r="O239" s="325" t="s">
        <v>3</v>
      </c>
      <c r="P239" s="325"/>
      <c r="Q239" s="326" t="s">
        <v>4</v>
      </c>
      <c r="R239" s="325"/>
      <c r="S239" s="327"/>
      <c r="U239" s="189"/>
    </row>
    <row r="240" spans="1:25" s="188" customFormat="1" ht="11.25" customHeight="1">
      <c r="A240" s="7"/>
      <c r="B240" s="8"/>
      <c r="C240" s="336"/>
      <c r="D240" s="305" t="s">
        <v>3</v>
      </c>
      <c r="E240" s="306"/>
      <c r="F240" s="305" t="s">
        <v>4</v>
      </c>
      <c r="G240" s="302"/>
      <c r="H240" s="303"/>
      <c r="I240" s="315"/>
      <c r="J240" s="316" t="s">
        <v>3</v>
      </c>
      <c r="K240" s="317"/>
      <c r="L240" s="318" t="s">
        <v>4</v>
      </c>
      <c r="M240" s="313"/>
      <c r="N240" s="314"/>
      <c r="O240" s="343"/>
      <c r="P240" s="344"/>
      <c r="Q240" s="345"/>
      <c r="R240" s="343"/>
      <c r="S240" s="346"/>
      <c r="U240" s="189"/>
    </row>
    <row r="241" spans="1:21" s="190" customFormat="1" ht="11.25" customHeight="1" thickBot="1">
      <c r="A241" s="7"/>
      <c r="B241" s="8"/>
      <c r="C241" s="336"/>
      <c r="D241" s="337"/>
      <c r="E241" s="338" t="s">
        <v>66</v>
      </c>
      <c r="F241" s="339"/>
      <c r="G241" s="340" t="s">
        <v>5</v>
      </c>
      <c r="H241" s="303" t="s">
        <v>6</v>
      </c>
      <c r="I241" s="315"/>
      <c r="J241" s="334"/>
      <c r="K241" s="318" t="s">
        <v>66</v>
      </c>
      <c r="L241" s="342"/>
      <c r="M241" s="335" t="s">
        <v>5</v>
      </c>
      <c r="N241" s="314" t="s">
        <v>6</v>
      </c>
      <c r="O241" s="346"/>
      <c r="P241" s="326" t="s">
        <v>66</v>
      </c>
      <c r="Q241" s="345"/>
      <c r="R241" s="347" t="s">
        <v>5</v>
      </c>
      <c r="S241" s="327" t="s">
        <v>6</v>
      </c>
      <c r="U241" s="191"/>
    </row>
    <row r="242" spans="1:21" ht="18" thickTop="1">
      <c r="A242" s="192" t="s">
        <v>325</v>
      </c>
      <c r="B242" s="193">
        <f>SUM(B228:B233)</f>
        <v>1029429.5056060009</v>
      </c>
      <c r="C242" s="419">
        <f t="shared" ref="C242:S242" si="22">SUM(C228:C233)</f>
        <v>267560.69999999995</v>
      </c>
      <c r="D242" s="419">
        <f t="shared" si="22"/>
        <v>185548.24</v>
      </c>
      <c r="E242" s="419">
        <f t="shared" si="22"/>
        <v>5101.8834185011383</v>
      </c>
      <c r="F242" s="419">
        <f t="shared" si="22"/>
        <v>82012.459999999992</v>
      </c>
      <c r="G242" s="419">
        <f t="shared" si="22"/>
        <v>11246.96</v>
      </c>
      <c r="H242" s="419">
        <f t="shared" si="22"/>
        <v>70765.5</v>
      </c>
      <c r="I242" s="419">
        <f t="shared" si="22"/>
        <v>761868.80560600059</v>
      </c>
      <c r="J242" s="419">
        <f t="shared" si="22"/>
        <v>71772.92503433839</v>
      </c>
      <c r="K242" s="419">
        <f t="shared" si="22"/>
        <v>37769.423418501145</v>
      </c>
      <c r="L242" s="419">
        <f t="shared" si="22"/>
        <v>690095.88057166233</v>
      </c>
      <c r="M242" s="419">
        <f t="shared" si="22"/>
        <v>377867.1958635865</v>
      </c>
      <c r="N242" s="419">
        <f t="shared" si="22"/>
        <v>312228.68470807566</v>
      </c>
      <c r="O242" s="419">
        <f t="shared" si="22"/>
        <v>257321.16503433842</v>
      </c>
      <c r="P242" s="419">
        <f t="shared" si="22"/>
        <v>42871.306837002281</v>
      </c>
      <c r="Q242" s="419">
        <f t="shared" si="22"/>
        <v>772108.34057166218</v>
      </c>
      <c r="R242" s="419">
        <f t="shared" si="22"/>
        <v>389114.15586358652</v>
      </c>
      <c r="S242" s="419">
        <f t="shared" si="22"/>
        <v>382994.18470807571</v>
      </c>
      <c r="T242" s="419">
        <f t="shared" ref="R242:U242" si="23">SUM(T228:T232)</f>
        <v>0</v>
      </c>
      <c r="U242" s="419">
        <f t="shared" si="23"/>
        <v>0</v>
      </c>
    </row>
    <row r="243" spans="1:21" ht="17.25">
      <c r="A243" s="348" t="s">
        <v>326</v>
      </c>
      <c r="B243" s="194">
        <f>SUM(B215:B220)</f>
        <v>827183.91499729292</v>
      </c>
      <c r="C243" s="420">
        <f t="shared" ref="C243:S243" si="24">SUM(C215:C220)</f>
        <v>210248.07</v>
      </c>
      <c r="D243" s="420">
        <f t="shared" si="24"/>
        <v>128236.95999999999</v>
      </c>
      <c r="E243" s="420">
        <f t="shared" si="24"/>
        <v>12133.11</v>
      </c>
      <c r="F243" s="420">
        <f t="shared" si="24"/>
        <v>82011.11</v>
      </c>
      <c r="G243" s="420">
        <f t="shared" si="24"/>
        <v>18864.8</v>
      </c>
      <c r="H243" s="420">
        <f t="shared" si="24"/>
        <v>63146.31</v>
      </c>
      <c r="I243" s="420">
        <f t="shared" si="24"/>
        <v>616935.84499729332</v>
      </c>
      <c r="J243" s="420">
        <f t="shared" si="24"/>
        <v>53697.616926544913</v>
      </c>
      <c r="K243" s="420">
        <f t="shared" si="24"/>
        <v>32513.95</v>
      </c>
      <c r="L243" s="420">
        <f t="shared" si="24"/>
        <v>563238.22807074839</v>
      </c>
      <c r="M243" s="420">
        <f t="shared" si="24"/>
        <v>357594.40231956885</v>
      </c>
      <c r="N243" s="420">
        <f t="shared" si="24"/>
        <v>205643.8257511796</v>
      </c>
      <c r="O243" s="420">
        <f t="shared" si="24"/>
        <v>181934.57692654489</v>
      </c>
      <c r="P243" s="420">
        <f t="shared" si="24"/>
        <v>44647.06</v>
      </c>
      <c r="Q243" s="420">
        <f t="shared" si="24"/>
        <v>645249.33807074849</v>
      </c>
      <c r="R243" s="420">
        <f t="shared" si="24"/>
        <v>376459.20231956878</v>
      </c>
      <c r="S243" s="420">
        <f t="shared" si="24"/>
        <v>268790.13575117959</v>
      </c>
      <c r="T243" s="420">
        <f t="shared" ref="R243:U243" si="25">SUM(T215:T219)</f>
        <v>0</v>
      </c>
      <c r="U243" s="420">
        <f t="shared" si="25"/>
        <v>0</v>
      </c>
    </row>
    <row r="244" spans="1:21" ht="17.25">
      <c r="A244" s="348" t="s">
        <v>327</v>
      </c>
      <c r="B244" s="195">
        <f>SUM(B202:B207)</f>
        <v>720824.27357797674</v>
      </c>
      <c r="C244" s="421">
        <f t="shared" ref="C244:S244" si="26">SUM(C202:C207)</f>
        <v>184585.33000000002</v>
      </c>
      <c r="D244" s="421">
        <f t="shared" si="26"/>
        <v>122703.26000000001</v>
      </c>
      <c r="E244" s="421">
        <f t="shared" si="26"/>
        <v>5611.49</v>
      </c>
      <c r="F244" s="421">
        <f t="shared" si="26"/>
        <v>61881.07</v>
      </c>
      <c r="G244" s="421">
        <f t="shared" si="26"/>
        <v>18212.89</v>
      </c>
      <c r="H244" s="421">
        <f t="shared" si="26"/>
        <v>43668.179999999993</v>
      </c>
      <c r="I244" s="421">
        <f t="shared" si="26"/>
        <v>536239.94357797678</v>
      </c>
      <c r="J244" s="421">
        <f t="shared" si="26"/>
        <v>94406.797846915579</v>
      </c>
      <c r="K244" s="421">
        <f t="shared" si="26"/>
        <v>34791.25</v>
      </c>
      <c r="L244" s="421">
        <f t="shared" si="26"/>
        <v>441832.14573106111</v>
      </c>
      <c r="M244" s="421">
        <f t="shared" si="26"/>
        <v>252970.13342171171</v>
      </c>
      <c r="N244" s="421">
        <f t="shared" si="26"/>
        <v>188862.0123093494</v>
      </c>
      <c r="O244" s="421">
        <f t="shared" si="26"/>
        <v>217110.05784691559</v>
      </c>
      <c r="P244" s="421">
        <f t="shared" si="26"/>
        <v>40400.740000000005</v>
      </c>
      <c r="Q244" s="421">
        <f t="shared" si="26"/>
        <v>503715.21573106112</v>
      </c>
      <c r="R244" s="421">
        <f t="shared" si="26"/>
        <v>271184.0234217117</v>
      </c>
      <c r="S244" s="421">
        <f t="shared" si="26"/>
        <v>232530.19230934943</v>
      </c>
      <c r="T244" s="421">
        <f t="shared" ref="R244:U244" si="27">SUM(T202:T206)</f>
        <v>0</v>
      </c>
      <c r="U244" s="421">
        <f t="shared" si="27"/>
        <v>0</v>
      </c>
    </row>
    <row r="245" spans="1:21" ht="17.25" hidden="1">
      <c r="A245" s="348" t="s">
        <v>193</v>
      </c>
      <c r="B245" s="195">
        <f t="shared" ref="B245:S245" si="28">SUM(B124:B130)</f>
        <v>458926</v>
      </c>
      <c r="C245" s="195">
        <f t="shared" si="28"/>
        <v>172692</v>
      </c>
      <c r="D245" s="195">
        <f t="shared" si="28"/>
        <v>107762</v>
      </c>
      <c r="E245" s="195">
        <f t="shared" si="28"/>
        <v>10668</v>
      </c>
      <c r="F245" s="195">
        <f t="shared" si="28"/>
        <v>64930</v>
      </c>
      <c r="G245" s="195">
        <f t="shared" si="28"/>
        <v>14677</v>
      </c>
      <c r="H245" s="195">
        <f t="shared" si="28"/>
        <v>50253</v>
      </c>
      <c r="I245" s="195">
        <f t="shared" si="28"/>
        <v>286233</v>
      </c>
      <c r="J245" s="195">
        <f t="shared" si="28"/>
        <v>48335</v>
      </c>
      <c r="K245" s="195">
        <f t="shared" si="28"/>
        <v>24478</v>
      </c>
      <c r="L245" s="195">
        <f t="shared" si="28"/>
        <v>237898</v>
      </c>
      <c r="M245" s="195">
        <f t="shared" si="28"/>
        <v>123239</v>
      </c>
      <c r="N245" s="195">
        <f t="shared" si="28"/>
        <v>114657</v>
      </c>
      <c r="O245" s="195">
        <f t="shared" si="28"/>
        <v>156098</v>
      </c>
      <c r="P245" s="195">
        <f t="shared" si="28"/>
        <v>35148</v>
      </c>
      <c r="Q245" s="195">
        <f t="shared" si="28"/>
        <v>302828</v>
      </c>
      <c r="R245" s="195">
        <f t="shared" si="28"/>
        <v>137917</v>
      </c>
      <c r="S245" s="195">
        <f t="shared" si="28"/>
        <v>164911</v>
      </c>
      <c r="T245" s="127"/>
      <c r="U245" s="89"/>
    </row>
    <row r="246" spans="1:21" ht="17.25">
      <c r="A246" s="349" t="s">
        <v>161</v>
      </c>
      <c r="B246" s="196">
        <f>100*(B242/B243-1)</f>
        <v>24.449894025002884</v>
      </c>
      <c r="C246" s="196">
        <f t="shared" ref="C246:S246" si="29">100*(C242/C243-1)</f>
        <v>27.259527281272987</v>
      </c>
      <c r="D246" s="196">
        <f t="shared" si="29"/>
        <v>44.691701986697119</v>
      </c>
      <c r="E246" s="196">
        <f t="shared" si="29"/>
        <v>-57.950736303378626</v>
      </c>
      <c r="F246" s="196">
        <f t="shared" si="29"/>
        <v>1.6461184344285229E-3</v>
      </c>
      <c r="G246" s="196">
        <f t="shared" si="29"/>
        <v>-40.381239133200467</v>
      </c>
      <c r="H246" s="196">
        <f t="shared" si="29"/>
        <v>12.065930693337435</v>
      </c>
      <c r="I246" s="196">
        <f t="shared" si="29"/>
        <v>23.49238770675468</v>
      </c>
      <c r="J246" s="196">
        <f t="shared" si="29"/>
        <v>33.661285439388131</v>
      </c>
      <c r="K246" s="196">
        <f t="shared" si="29"/>
        <v>16.163749462926358</v>
      </c>
      <c r="L246" s="196">
        <f t="shared" si="29"/>
        <v>22.522912362578374</v>
      </c>
      <c r="M246" s="196">
        <f t="shared" si="29"/>
        <v>5.6692144542857204</v>
      </c>
      <c r="N246" s="196">
        <f t="shared" si="29"/>
        <v>51.829836644772051</v>
      </c>
      <c r="O246" s="196">
        <f t="shared" si="29"/>
        <v>41.436097184665698</v>
      </c>
      <c r="P246" s="196">
        <f t="shared" si="29"/>
        <v>-3.9773126449932361</v>
      </c>
      <c r="Q246" s="196">
        <f t="shared" si="29"/>
        <v>19.660462245527199</v>
      </c>
      <c r="R246" s="196">
        <f t="shared" si="29"/>
        <v>3.3615737020223468</v>
      </c>
      <c r="S246" s="196">
        <f t="shared" si="29"/>
        <v>42.488184559948053</v>
      </c>
      <c r="T246" s="128" t="e">
        <f t="shared" ref="T246:U246" si="30">100*(T242/T243-1)</f>
        <v>#DIV/0!</v>
      </c>
      <c r="U246" s="103" t="e">
        <f t="shared" si="30"/>
        <v>#DIV/0!</v>
      </c>
    </row>
    <row r="247" spans="1:21" ht="17.25">
      <c r="A247" s="348" t="s">
        <v>162</v>
      </c>
      <c r="B247" s="197">
        <f>100*(B242/B244-1)</f>
        <v>42.812824614824805</v>
      </c>
      <c r="C247" s="197">
        <f t="shared" ref="C247:S247" si="31">100*(C242/C244-1)</f>
        <v>44.952310132121511</v>
      </c>
      <c r="D247" s="197">
        <f t="shared" si="31"/>
        <v>51.21704182920648</v>
      </c>
      <c r="E247" s="197">
        <f t="shared" si="31"/>
        <v>-9.0814842670816738</v>
      </c>
      <c r="F247" s="197">
        <f t="shared" si="31"/>
        <v>32.532388337822837</v>
      </c>
      <c r="G247" s="197">
        <f t="shared" si="31"/>
        <v>-38.247252358082662</v>
      </c>
      <c r="H247" s="197">
        <f t="shared" si="31"/>
        <v>62.052780766223847</v>
      </c>
      <c r="I247" s="197">
        <f t="shared" si="31"/>
        <v>42.076101329295</v>
      </c>
      <c r="J247" s="197">
        <f t="shared" si="31"/>
        <v>-23.974833728900457</v>
      </c>
      <c r="K247" s="197">
        <f t="shared" si="31"/>
        <v>8.5601219229005654</v>
      </c>
      <c r="L247" s="197">
        <f t="shared" si="31"/>
        <v>56.189604409570705</v>
      </c>
      <c r="M247" s="197">
        <f t="shared" si="31"/>
        <v>49.372256223491107</v>
      </c>
      <c r="N247" s="197">
        <f t="shared" si="31"/>
        <v>65.321062129029912</v>
      </c>
      <c r="O247" s="197">
        <f t="shared" si="31"/>
        <v>18.521070643247551</v>
      </c>
      <c r="P247" s="197">
        <f t="shared" si="31"/>
        <v>6.1151524378075139</v>
      </c>
      <c r="Q247" s="197">
        <f t="shared" si="31"/>
        <v>53.282711432703465</v>
      </c>
      <c r="R247" s="197">
        <f t="shared" si="31"/>
        <v>43.487123966180178</v>
      </c>
      <c r="S247" s="197">
        <f t="shared" si="31"/>
        <v>64.707292805467034</v>
      </c>
      <c r="T247" s="129" t="e">
        <f t="shared" ref="T247:U247" si="32">100*(T242/T244-1)</f>
        <v>#DIV/0!</v>
      </c>
      <c r="U247" s="102" t="e">
        <f t="shared" si="32"/>
        <v>#DIV/0!</v>
      </c>
    </row>
    <row r="248" spans="1:21" hidden="1">
      <c r="A248" t="s">
        <v>194</v>
      </c>
      <c r="B248" s="102">
        <f t="shared" ref="B248:S248" si="33">100*(B242/B245-1)</f>
        <v>124.31274445248275</v>
      </c>
      <c r="C248" s="102">
        <f t="shared" si="33"/>
        <v>54.935202557153737</v>
      </c>
      <c r="D248" s="102">
        <f t="shared" si="33"/>
        <v>72.18336704960933</v>
      </c>
      <c r="E248" s="102">
        <f t="shared" si="33"/>
        <v>-52.175820973930087</v>
      </c>
      <c r="F248" s="102">
        <f t="shared" si="33"/>
        <v>26.309040505159388</v>
      </c>
      <c r="G248" s="102">
        <f t="shared" si="33"/>
        <v>-23.370171015875187</v>
      </c>
      <c r="H248" s="102">
        <f t="shared" si="33"/>
        <v>40.818458599486604</v>
      </c>
      <c r="I248" s="102">
        <f t="shared" si="33"/>
        <v>166.170848786129</v>
      </c>
      <c r="J248" s="102">
        <f t="shared" si="33"/>
        <v>48.49058660254142</v>
      </c>
      <c r="K248" s="102">
        <f t="shared" si="33"/>
        <v>54.299466535260834</v>
      </c>
      <c r="L248" s="102">
        <f t="shared" si="33"/>
        <v>190.08057258642879</v>
      </c>
      <c r="M248" s="102">
        <f t="shared" si="33"/>
        <v>206.61332521651951</v>
      </c>
      <c r="N248" s="102">
        <f t="shared" si="33"/>
        <v>172.31541441697905</v>
      </c>
      <c r="O248" s="102">
        <f t="shared" si="33"/>
        <v>64.845907721007578</v>
      </c>
      <c r="P248" s="102">
        <f t="shared" si="33"/>
        <v>21.973673714015817</v>
      </c>
      <c r="Q248" s="102">
        <f t="shared" si="33"/>
        <v>154.96596766866412</v>
      </c>
      <c r="R248" s="102">
        <f t="shared" si="33"/>
        <v>182.13647038696212</v>
      </c>
      <c r="S248" s="102">
        <f t="shared" si="33"/>
        <v>132.2429581459549</v>
      </c>
      <c r="U248" s="121" t="s">
        <v>171</v>
      </c>
    </row>
    <row r="249" spans="1:21" s="118" customFormat="1" hidden="1">
      <c r="A249" s="118" t="s">
        <v>170</v>
      </c>
      <c r="T249" s="130"/>
      <c r="U249" s="119"/>
    </row>
    <row r="250" spans="1:21" hidden="1">
      <c r="A250" s="118" t="s">
        <v>181</v>
      </c>
      <c r="B250" s="131" t="e">
        <f>B242/#REF!-1</f>
        <v>#REF!</v>
      </c>
      <c r="C250" s="131" t="e">
        <f>C242/#REF!-1</f>
        <v>#REF!</v>
      </c>
      <c r="D250" s="131" t="e">
        <f>D242/#REF!-1</f>
        <v>#REF!</v>
      </c>
      <c r="E250" s="131" t="e">
        <f>E242/#REF!-1</f>
        <v>#REF!</v>
      </c>
      <c r="F250" s="131" t="e">
        <f>F242/#REF!-1</f>
        <v>#REF!</v>
      </c>
      <c r="G250" s="131" t="e">
        <f>G242/#REF!-1</f>
        <v>#REF!</v>
      </c>
      <c r="H250" s="131" t="e">
        <f>H242/#REF!-1</f>
        <v>#REF!</v>
      </c>
      <c r="I250" s="131" t="e">
        <f>I242/#REF!-1</f>
        <v>#REF!</v>
      </c>
      <c r="J250" s="131" t="e">
        <f>J242/#REF!-1</f>
        <v>#REF!</v>
      </c>
      <c r="K250" s="131" t="e">
        <f>K242/#REF!-1</f>
        <v>#REF!</v>
      </c>
      <c r="L250" s="131" t="e">
        <f>L242/#REF!-1</f>
        <v>#REF!</v>
      </c>
      <c r="M250" s="131" t="e">
        <f>M242/#REF!-1</f>
        <v>#REF!</v>
      </c>
      <c r="N250" s="131" t="e">
        <f>N242/#REF!-1</f>
        <v>#REF!</v>
      </c>
      <c r="O250" s="131" t="e">
        <f>O242/#REF!-1</f>
        <v>#REF!</v>
      </c>
      <c r="P250" s="131" t="e">
        <f>P242/#REF!-1</f>
        <v>#REF!</v>
      </c>
      <c r="Q250" s="131" t="e">
        <f>Q242/#REF!-1</f>
        <v>#REF!</v>
      </c>
      <c r="R250" s="131" t="e">
        <f>R242/#REF!-1</f>
        <v>#REF!</v>
      </c>
      <c r="S250" s="131" t="e">
        <f>S242/#REF!-1</f>
        <v>#REF!</v>
      </c>
    </row>
    <row r="251" spans="1:21" hidden="1">
      <c r="A251" s="118" t="s">
        <v>182</v>
      </c>
      <c r="B251" s="131" t="e">
        <f>B242/#REF!-1</f>
        <v>#REF!</v>
      </c>
      <c r="C251" s="131" t="e">
        <f>C242/#REF!-1</f>
        <v>#REF!</v>
      </c>
      <c r="D251" s="131" t="e">
        <f>D242/#REF!-1</f>
        <v>#REF!</v>
      </c>
      <c r="E251" s="131" t="e">
        <f>E242/#REF!-1</f>
        <v>#REF!</v>
      </c>
      <c r="F251" s="131" t="e">
        <f>F242/#REF!-1</f>
        <v>#REF!</v>
      </c>
      <c r="G251" s="131" t="e">
        <f>G242/#REF!-1</f>
        <v>#REF!</v>
      </c>
      <c r="H251" s="131" t="e">
        <f>H242/#REF!-1</f>
        <v>#REF!</v>
      </c>
      <c r="I251" s="131" t="e">
        <f>I242/#REF!-1</f>
        <v>#REF!</v>
      </c>
      <c r="J251" s="131" t="e">
        <f>J242/#REF!-1</f>
        <v>#REF!</v>
      </c>
      <c r="K251" s="131" t="e">
        <f>K242/#REF!-1</f>
        <v>#REF!</v>
      </c>
      <c r="L251" s="131" t="e">
        <f>L242/#REF!-1</f>
        <v>#REF!</v>
      </c>
      <c r="M251" s="131" t="e">
        <f>M242/#REF!-1</f>
        <v>#REF!</v>
      </c>
      <c r="N251" s="131" t="e">
        <f>N242/#REF!-1</f>
        <v>#REF!</v>
      </c>
      <c r="O251" s="131" t="e">
        <f>O242/#REF!-1</f>
        <v>#REF!</v>
      </c>
      <c r="P251" s="131" t="e">
        <f>P242/#REF!-1</f>
        <v>#REF!</v>
      </c>
      <c r="Q251" s="131" t="e">
        <f>Q242/#REF!-1</f>
        <v>#REF!</v>
      </c>
      <c r="R251" s="131" t="e">
        <f>R242/#REF!-1</f>
        <v>#REF!</v>
      </c>
      <c r="S251" s="131" t="e">
        <f>S242/#REF!-1</f>
        <v>#REF!</v>
      </c>
    </row>
    <row r="252" spans="1:21" hidden="1">
      <c r="A252" s="118" t="s">
        <v>183</v>
      </c>
      <c r="B252" s="131" t="e">
        <f>B242/#REF!-1</f>
        <v>#REF!</v>
      </c>
      <c r="C252" s="131" t="e">
        <f>C242/#REF!-1</f>
        <v>#REF!</v>
      </c>
      <c r="D252" s="131" t="e">
        <f>D242/#REF!-1</f>
        <v>#REF!</v>
      </c>
      <c r="E252" s="131" t="e">
        <f>E242/#REF!-1</f>
        <v>#REF!</v>
      </c>
      <c r="F252" s="131" t="e">
        <f>F242/#REF!-1</f>
        <v>#REF!</v>
      </c>
      <c r="G252" s="131" t="e">
        <f>G242/#REF!-1</f>
        <v>#REF!</v>
      </c>
      <c r="H252" s="131" t="e">
        <f>H242/#REF!-1</f>
        <v>#REF!</v>
      </c>
      <c r="I252" s="131" t="e">
        <f>I242/#REF!-1</f>
        <v>#REF!</v>
      </c>
      <c r="J252" s="131" t="e">
        <f>J242/#REF!-1</f>
        <v>#REF!</v>
      </c>
      <c r="K252" s="131" t="e">
        <f>K242/#REF!-1</f>
        <v>#REF!</v>
      </c>
      <c r="L252" s="131" t="e">
        <f>L242/#REF!-1</f>
        <v>#REF!</v>
      </c>
      <c r="M252" s="131" t="e">
        <f>M242/#REF!-1</f>
        <v>#REF!</v>
      </c>
      <c r="N252" s="131" t="e">
        <f>N242/#REF!-1</f>
        <v>#REF!</v>
      </c>
      <c r="O252" s="131" t="e">
        <f>O242/#REF!-1</f>
        <v>#REF!</v>
      </c>
      <c r="P252" s="131" t="e">
        <f>P242/#REF!-1</f>
        <v>#REF!</v>
      </c>
      <c r="Q252" s="131" t="e">
        <f>Q242/#REF!-1</f>
        <v>#REF!</v>
      </c>
      <c r="R252" s="131" t="e">
        <f>R242/#REF!-1</f>
        <v>#REF!</v>
      </c>
      <c r="S252" s="131" t="e">
        <f>S242/#REF!-1</f>
        <v>#REF!</v>
      </c>
    </row>
    <row r="253" spans="1:21" hidden="1">
      <c r="A253" s="118" t="s">
        <v>184</v>
      </c>
      <c r="B253" s="131" t="e">
        <f>B242/#REF!-1</f>
        <v>#REF!</v>
      </c>
      <c r="C253" s="131" t="e">
        <f>C242/#REF!-1</f>
        <v>#REF!</v>
      </c>
      <c r="D253" s="131" t="e">
        <f>D242/#REF!-1</f>
        <v>#REF!</v>
      </c>
      <c r="E253" s="131" t="e">
        <f>E242/#REF!-1</f>
        <v>#REF!</v>
      </c>
      <c r="F253" s="131" t="e">
        <f>F242/#REF!-1</f>
        <v>#REF!</v>
      </c>
      <c r="G253" s="131" t="e">
        <f>G242/#REF!-1</f>
        <v>#REF!</v>
      </c>
      <c r="H253" s="131" t="e">
        <f>H242/#REF!-1</f>
        <v>#REF!</v>
      </c>
      <c r="I253" s="131" t="e">
        <f>I242/#REF!-1</f>
        <v>#REF!</v>
      </c>
      <c r="J253" s="131" t="e">
        <f>J242/#REF!-1</f>
        <v>#REF!</v>
      </c>
      <c r="K253" s="131" t="e">
        <f>K242/#REF!-1</f>
        <v>#REF!</v>
      </c>
      <c r="L253" s="131" t="e">
        <f>L242/#REF!-1</f>
        <v>#REF!</v>
      </c>
      <c r="M253" s="131" t="e">
        <f>M242/#REF!-1</f>
        <v>#REF!</v>
      </c>
      <c r="N253" s="131" t="e">
        <f>N242/#REF!-1</f>
        <v>#REF!</v>
      </c>
      <c r="O253" s="131" t="e">
        <f>O242/#REF!-1</f>
        <v>#REF!</v>
      </c>
      <c r="P253" s="131" t="e">
        <f>P242/#REF!-1</f>
        <v>#REF!</v>
      </c>
      <c r="Q253" s="131" t="e">
        <f>Q242/#REF!-1</f>
        <v>#REF!</v>
      </c>
      <c r="R253" s="131" t="e">
        <f>R242/#REF!-1</f>
        <v>#REF!</v>
      </c>
      <c r="S253" s="131" t="e">
        <f>S242/#REF!-1</f>
        <v>#REF!</v>
      </c>
    </row>
    <row r="254" spans="1:21" hidden="1">
      <c r="A254" s="118" t="s">
        <v>185</v>
      </c>
      <c r="B254" s="131" t="e">
        <f>B242/#REF!-1</f>
        <v>#REF!</v>
      </c>
      <c r="C254" s="131" t="e">
        <f>C242/#REF!-1</f>
        <v>#REF!</v>
      </c>
      <c r="D254" s="131" t="e">
        <f>D242/#REF!-1</f>
        <v>#REF!</v>
      </c>
      <c r="E254" s="131" t="e">
        <f>E242/#REF!-1</f>
        <v>#REF!</v>
      </c>
      <c r="F254" s="131" t="e">
        <f>F242/#REF!-1</f>
        <v>#REF!</v>
      </c>
      <c r="G254" s="131" t="e">
        <f>G242/#REF!-1</f>
        <v>#REF!</v>
      </c>
      <c r="H254" s="131" t="e">
        <f>H242/#REF!-1</f>
        <v>#REF!</v>
      </c>
      <c r="I254" s="131" t="e">
        <f>I242/#REF!-1</f>
        <v>#REF!</v>
      </c>
      <c r="J254" s="131" t="e">
        <f>J242/#REF!-1</f>
        <v>#REF!</v>
      </c>
      <c r="K254" s="131" t="e">
        <f>K242/#REF!-1</f>
        <v>#REF!</v>
      </c>
      <c r="L254" s="131" t="e">
        <f>L242/#REF!-1</f>
        <v>#REF!</v>
      </c>
      <c r="M254" s="131" t="e">
        <f>M242/#REF!-1</f>
        <v>#REF!</v>
      </c>
      <c r="N254" s="131" t="e">
        <f>N242/#REF!-1</f>
        <v>#REF!</v>
      </c>
      <c r="O254" s="131" t="e">
        <f>O242/#REF!-1</f>
        <v>#REF!</v>
      </c>
      <c r="P254" s="131" t="e">
        <f>P242/#REF!-1</f>
        <v>#REF!</v>
      </c>
      <c r="Q254" s="131" t="e">
        <f>Q242/#REF!-1</f>
        <v>#REF!</v>
      </c>
      <c r="R254" s="131" t="e">
        <f>R242/#REF!-1</f>
        <v>#REF!</v>
      </c>
      <c r="S254" s="131" t="e">
        <f>S242/#REF!-1</f>
        <v>#REF!</v>
      </c>
    </row>
    <row r="255" spans="1:21" hidden="1">
      <c r="A255" s="118" t="s">
        <v>186</v>
      </c>
      <c r="B255" s="131" t="e">
        <f>B242/#REF!-1</f>
        <v>#REF!</v>
      </c>
      <c r="C255" s="131" t="e">
        <f>C242/#REF!-1</f>
        <v>#REF!</v>
      </c>
      <c r="D255" s="131" t="e">
        <f>D242/#REF!-1</f>
        <v>#REF!</v>
      </c>
      <c r="E255" s="131" t="e">
        <f>E242/#REF!-1</f>
        <v>#REF!</v>
      </c>
      <c r="F255" s="131" t="e">
        <f>F242/#REF!-1</f>
        <v>#REF!</v>
      </c>
      <c r="G255" s="131" t="e">
        <f>G242/#REF!-1</f>
        <v>#REF!</v>
      </c>
      <c r="H255" s="131" t="e">
        <f>H242/#REF!-1</f>
        <v>#REF!</v>
      </c>
      <c r="I255" s="131" t="e">
        <f>I242/#REF!-1</f>
        <v>#REF!</v>
      </c>
      <c r="J255" s="131" t="e">
        <f>J242/#REF!-1</f>
        <v>#REF!</v>
      </c>
      <c r="K255" s="131" t="e">
        <f>K242/#REF!-1</f>
        <v>#REF!</v>
      </c>
      <c r="L255" s="131" t="e">
        <f>L242/#REF!-1</f>
        <v>#REF!</v>
      </c>
      <c r="M255" s="131" t="e">
        <f>M242/#REF!-1</f>
        <v>#REF!</v>
      </c>
      <c r="N255" s="131" t="e">
        <f>N242/#REF!-1</f>
        <v>#REF!</v>
      </c>
      <c r="O255" s="131" t="e">
        <f>O242/#REF!-1</f>
        <v>#REF!</v>
      </c>
      <c r="P255" s="131" t="e">
        <f>P242/#REF!-1</f>
        <v>#REF!</v>
      </c>
      <c r="Q255" s="131" t="e">
        <f>Q242/#REF!-1</f>
        <v>#REF!</v>
      </c>
      <c r="R255" s="131" t="e">
        <f>R242/#REF!-1</f>
        <v>#REF!</v>
      </c>
      <c r="S255" s="131" t="e">
        <f>S242/#REF!-1</f>
        <v>#REF!</v>
      </c>
    </row>
    <row r="256" spans="1:21" hidden="1">
      <c r="A256" s="118" t="s">
        <v>187</v>
      </c>
      <c r="B256" s="131" t="e">
        <f>B242/#REF!-1</f>
        <v>#REF!</v>
      </c>
      <c r="C256" s="131" t="e">
        <f>C242/#REF!-1</f>
        <v>#REF!</v>
      </c>
      <c r="D256" s="131" t="e">
        <f>D242/#REF!-1</f>
        <v>#REF!</v>
      </c>
      <c r="E256" s="131" t="e">
        <f>E242/#REF!-1</f>
        <v>#REF!</v>
      </c>
      <c r="F256" s="131" t="e">
        <f>F242/#REF!-1</f>
        <v>#REF!</v>
      </c>
      <c r="G256" s="131" t="e">
        <f>G242/#REF!-1</f>
        <v>#REF!</v>
      </c>
      <c r="H256" s="131" t="e">
        <f>H242/#REF!-1</f>
        <v>#REF!</v>
      </c>
      <c r="I256" s="131" t="e">
        <f>I242/#REF!-1</f>
        <v>#REF!</v>
      </c>
      <c r="J256" s="131" t="e">
        <f>J242/#REF!-1</f>
        <v>#REF!</v>
      </c>
      <c r="K256" s="131" t="e">
        <f>K242/#REF!-1</f>
        <v>#REF!</v>
      </c>
      <c r="L256" s="131" t="e">
        <f>L242/#REF!-1</f>
        <v>#REF!</v>
      </c>
      <c r="M256" s="131" t="e">
        <f>M242/#REF!-1</f>
        <v>#REF!</v>
      </c>
      <c r="N256" s="131" t="e">
        <f>N242/#REF!-1</f>
        <v>#REF!</v>
      </c>
      <c r="O256" s="131" t="e">
        <f>O242/#REF!-1</f>
        <v>#REF!</v>
      </c>
      <c r="P256" s="131" t="e">
        <f>P242/#REF!-1</f>
        <v>#REF!</v>
      </c>
      <c r="Q256" s="131" t="e">
        <f>Q242/#REF!-1</f>
        <v>#REF!</v>
      </c>
      <c r="R256" s="131" t="e">
        <f>R242/#REF!-1</f>
        <v>#REF!</v>
      </c>
      <c r="S256" s="131" t="e">
        <f>S242/#REF!-1</f>
        <v>#REF!</v>
      </c>
    </row>
    <row r="257" spans="1:19" hidden="1">
      <c r="A257" s="118" t="s">
        <v>188</v>
      </c>
      <c r="B257" s="131" t="e">
        <f>B242/#REF!-1</f>
        <v>#REF!</v>
      </c>
      <c r="C257" s="131" t="e">
        <f>C242/#REF!-1</f>
        <v>#REF!</v>
      </c>
      <c r="D257" s="131" t="e">
        <f>D242/#REF!-1</f>
        <v>#REF!</v>
      </c>
      <c r="E257" s="131" t="e">
        <f>E242/#REF!-1</f>
        <v>#REF!</v>
      </c>
      <c r="F257" s="131" t="e">
        <f>F242/#REF!-1</f>
        <v>#REF!</v>
      </c>
      <c r="G257" s="131" t="e">
        <f>G242/#REF!-1</f>
        <v>#REF!</v>
      </c>
      <c r="H257" s="131" t="e">
        <f>H242/#REF!-1</f>
        <v>#REF!</v>
      </c>
      <c r="I257" s="131" t="e">
        <f>I242/#REF!-1</f>
        <v>#REF!</v>
      </c>
      <c r="J257" s="131" t="e">
        <f>J242/#REF!-1</f>
        <v>#REF!</v>
      </c>
      <c r="K257" s="131" t="e">
        <f>K242/#REF!-1</f>
        <v>#REF!</v>
      </c>
      <c r="L257" s="131" t="e">
        <f>L242/#REF!-1</f>
        <v>#REF!</v>
      </c>
      <c r="M257" s="131" t="e">
        <f>M242/#REF!-1</f>
        <v>#REF!</v>
      </c>
      <c r="N257" s="131" t="e">
        <f>N242/#REF!-1</f>
        <v>#REF!</v>
      </c>
      <c r="O257" s="131" t="e">
        <f>O242/#REF!-1</f>
        <v>#REF!</v>
      </c>
      <c r="P257" s="131" t="e">
        <f>P242/#REF!-1</f>
        <v>#REF!</v>
      </c>
      <c r="Q257" s="131" t="e">
        <f>Q242/#REF!-1</f>
        <v>#REF!</v>
      </c>
      <c r="R257" s="131" t="e">
        <f>R242/#REF!-1</f>
        <v>#REF!</v>
      </c>
      <c r="S257" s="131" t="e">
        <f>S242/#REF!-1</f>
        <v>#REF!</v>
      </c>
    </row>
    <row r="258" spans="1:19" hidden="1">
      <c r="A258" s="118" t="s">
        <v>189</v>
      </c>
      <c r="B258" s="131" t="e">
        <f>B242/#REF!-1</f>
        <v>#REF!</v>
      </c>
      <c r="C258" s="131" t="e">
        <f>C242/#REF!-1</f>
        <v>#REF!</v>
      </c>
      <c r="D258" s="131" t="e">
        <f>D242/#REF!-1</f>
        <v>#REF!</v>
      </c>
      <c r="E258" s="131" t="e">
        <f>E242/#REF!-1</f>
        <v>#REF!</v>
      </c>
      <c r="F258" s="131" t="e">
        <f>F242/#REF!-1</f>
        <v>#REF!</v>
      </c>
      <c r="G258" s="131" t="e">
        <f>G242/#REF!-1</f>
        <v>#REF!</v>
      </c>
      <c r="H258" s="131" t="e">
        <f>H242/#REF!-1</f>
        <v>#REF!</v>
      </c>
      <c r="I258" s="131" t="e">
        <f>I242/#REF!-1</f>
        <v>#REF!</v>
      </c>
      <c r="J258" s="131" t="e">
        <f>J242/#REF!-1</f>
        <v>#REF!</v>
      </c>
      <c r="K258" s="131" t="e">
        <f>K242/#REF!-1</f>
        <v>#REF!</v>
      </c>
      <c r="L258" s="131" t="e">
        <f>L242/#REF!-1</f>
        <v>#REF!</v>
      </c>
      <c r="M258" s="131" t="e">
        <f>M242/#REF!-1</f>
        <v>#REF!</v>
      </c>
      <c r="N258" s="131" t="e">
        <f>N242/#REF!-1</f>
        <v>#REF!</v>
      </c>
      <c r="O258" s="131" t="e">
        <f>O242/#REF!-1</f>
        <v>#REF!</v>
      </c>
      <c r="P258" s="131" t="e">
        <f>P242/#REF!-1</f>
        <v>#REF!</v>
      </c>
      <c r="Q258" s="131" t="e">
        <f>Q242/#REF!-1</f>
        <v>#REF!</v>
      </c>
      <c r="R258" s="131" t="e">
        <f>R242/#REF!-1</f>
        <v>#REF!</v>
      </c>
      <c r="S258" s="131" t="e">
        <f>S242/#REF!-1</f>
        <v>#REF!</v>
      </c>
    </row>
    <row r="259" spans="1:19" hidden="1">
      <c r="F259" s="141"/>
    </row>
    <row r="260" spans="1:19" hidden="1">
      <c r="A260" s="133" t="s">
        <v>190</v>
      </c>
      <c r="B260" s="137">
        <f t="shared" ref="B260:S260" si="34">AVERAGE(B243:B245)</f>
        <v>668978.06285842322</v>
      </c>
      <c r="C260" s="137">
        <f t="shared" si="34"/>
        <v>189175.13333333333</v>
      </c>
      <c r="D260" s="139">
        <f t="shared" si="34"/>
        <v>119567.40666666666</v>
      </c>
      <c r="E260" s="142">
        <f t="shared" si="34"/>
        <v>9470.8666666666668</v>
      </c>
      <c r="F260" s="139">
        <f t="shared" si="34"/>
        <v>69607.393333333326</v>
      </c>
      <c r="G260" s="142">
        <f t="shared" si="34"/>
        <v>17251.563333333335</v>
      </c>
      <c r="H260" s="142">
        <f t="shared" si="34"/>
        <v>52355.829999999994</v>
      </c>
      <c r="I260" s="137">
        <f t="shared" si="34"/>
        <v>479802.92952509009</v>
      </c>
      <c r="J260" s="139">
        <f t="shared" si="34"/>
        <v>65479.804924486823</v>
      </c>
      <c r="K260" s="142">
        <f t="shared" si="34"/>
        <v>30594.399999999998</v>
      </c>
      <c r="L260" s="139">
        <f t="shared" si="34"/>
        <v>414322.79126726981</v>
      </c>
      <c r="M260" s="142">
        <f t="shared" si="34"/>
        <v>244601.17858042684</v>
      </c>
      <c r="N260" s="142">
        <f t="shared" si="34"/>
        <v>169720.94602017631</v>
      </c>
      <c r="O260" s="137">
        <f t="shared" si="34"/>
        <v>185047.54492448681</v>
      </c>
      <c r="P260" s="134">
        <f t="shared" si="34"/>
        <v>40065.26666666667</v>
      </c>
      <c r="Q260" s="137">
        <f t="shared" si="34"/>
        <v>483930.85126726987</v>
      </c>
      <c r="R260" s="134">
        <f t="shared" si="34"/>
        <v>261853.40858042683</v>
      </c>
      <c r="S260" s="134">
        <f t="shared" si="34"/>
        <v>222077.10935350964</v>
      </c>
    </row>
    <row r="261" spans="1:19" hidden="1">
      <c r="A261" s="135" t="s">
        <v>191</v>
      </c>
      <c r="B261" s="138">
        <f t="shared" ref="B261:S261" si="35">B242/B260-1</f>
        <v>0.53880906229934267</v>
      </c>
      <c r="C261" s="138">
        <f t="shared" si="35"/>
        <v>0.41435449408960356</v>
      </c>
      <c r="D261" s="140">
        <f t="shared" si="35"/>
        <v>0.55182959280263155</v>
      </c>
      <c r="E261" s="143">
        <f t="shared" si="35"/>
        <v>-0.46130765028531651</v>
      </c>
      <c r="F261" s="140">
        <f t="shared" si="35"/>
        <v>0.17821478542174019</v>
      </c>
      <c r="G261" s="143">
        <f t="shared" si="35"/>
        <v>-0.34806140274436981</v>
      </c>
      <c r="H261" s="143">
        <f t="shared" si="35"/>
        <v>0.351625979379947</v>
      </c>
      <c r="I261" s="138">
        <f t="shared" si="35"/>
        <v>0.58787860332595265</v>
      </c>
      <c r="J261" s="140">
        <f t="shared" si="35"/>
        <v>9.6107801742979726E-2</v>
      </c>
      <c r="K261" s="143">
        <f t="shared" si="35"/>
        <v>0.23452080833424249</v>
      </c>
      <c r="L261" s="140">
        <f t="shared" si="35"/>
        <v>0.66559961246857369</v>
      </c>
      <c r="M261" s="143">
        <f t="shared" si="35"/>
        <v>0.54482982484624753</v>
      </c>
      <c r="N261" s="143">
        <f t="shared" si="35"/>
        <v>0.83965911120338754</v>
      </c>
      <c r="O261" s="138">
        <f t="shared" si="35"/>
        <v>0.39056784103428477</v>
      </c>
      <c r="P261" s="136">
        <f t="shared" si="35"/>
        <v>7.0036727664417819E-2</v>
      </c>
      <c r="Q261" s="138">
        <f t="shared" si="35"/>
        <v>0.59549311342672584</v>
      </c>
      <c r="R261" s="136">
        <f t="shared" si="35"/>
        <v>0.48599996453386729</v>
      </c>
      <c r="S261" s="136">
        <f t="shared" si="35"/>
        <v>0.72460000863219531</v>
      </c>
    </row>
    <row r="262" spans="1:19" hidden="1"/>
    <row r="263" spans="1:19" hidden="1"/>
    <row r="264" spans="1:19" hidden="1"/>
    <row r="265" spans="1:19" hidden="1"/>
    <row r="267" spans="1:19">
      <c r="D267" s="144"/>
      <c r="E267" s="144"/>
      <c r="F267" s="144"/>
      <c r="G267" s="144"/>
      <c r="H267" s="144"/>
    </row>
    <row r="268" spans="1:19">
      <c r="B268" s="412"/>
      <c r="C268" s="412"/>
      <c r="D268" s="412"/>
      <c r="E268" s="412"/>
      <c r="F268" s="412"/>
      <c r="G268" s="412"/>
      <c r="H268" s="412"/>
    </row>
    <row r="269" spans="1:19"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</row>
    <row r="270" spans="1:19">
      <c r="B270" s="412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</row>
    <row r="271" spans="1:19">
      <c r="B271" s="412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</row>
    <row r="272" spans="1:19">
      <c r="B272" s="412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</row>
    <row r="273" spans="2:17">
      <c r="B273" s="412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</row>
    <row r="274" spans="2:17">
      <c r="B274" s="412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</row>
    <row r="275" spans="2:17">
      <c r="B275" s="412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</row>
    <row r="276" spans="2:17">
      <c r="B276" s="412"/>
    </row>
    <row r="277" spans="2:17" ht="409.6">
      <c r="B277" s="412"/>
    </row>
    <row r="283" spans="2:17">
      <c r="F283" s="145"/>
      <c r="G283" s="145"/>
      <c r="H283" s="146"/>
      <c r="I283" s="145"/>
      <c r="J283" s="146"/>
      <c r="K283" s="145"/>
      <c r="L283" s="145"/>
      <c r="M283" s="146"/>
    </row>
    <row r="284" spans="2:17">
      <c r="F284" s="145"/>
      <c r="G284" s="145"/>
      <c r="H284" s="146"/>
      <c r="I284" s="145"/>
      <c r="J284" s="146"/>
      <c r="K284" s="145"/>
      <c r="L284" s="145"/>
      <c r="M284" s="146"/>
    </row>
    <row r="285" spans="2:17">
      <c r="F285" s="145"/>
      <c r="G285" s="145"/>
      <c r="H285" s="146"/>
      <c r="I285" s="145"/>
      <c r="J285" s="146"/>
      <c r="K285" s="145"/>
      <c r="L285" s="145"/>
      <c r="M285" s="146"/>
    </row>
    <row r="286" spans="2:17">
      <c r="F286" s="145"/>
      <c r="G286" s="145"/>
      <c r="H286" s="146"/>
      <c r="I286" s="145"/>
      <c r="J286" s="146"/>
      <c r="K286" s="145"/>
      <c r="L286" s="145"/>
      <c r="M286" s="146"/>
    </row>
    <row r="287" spans="2:17">
      <c r="F287" s="145"/>
      <c r="G287" s="145"/>
      <c r="H287" s="146"/>
      <c r="I287" s="145"/>
      <c r="J287" s="146"/>
      <c r="K287" s="145"/>
      <c r="L287" s="145"/>
      <c r="M287" s="146"/>
    </row>
    <row r="288" spans="2:17">
      <c r="F288" s="145"/>
      <c r="G288" s="145"/>
      <c r="H288" s="146"/>
      <c r="I288" s="145"/>
      <c r="J288" s="146"/>
      <c r="K288" s="145"/>
      <c r="L288" s="145"/>
      <c r="M288" s="146"/>
    </row>
    <row r="289" spans="6:13">
      <c r="F289" s="145"/>
      <c r="G289" s="145"/>
      <c r="H289" s="146"/>
      <c r="I289" s="145"/>
      <c r="J289" s="146"/>
      <c r="K289" s="145"/>
      <c r="L289" s="145"/>
      <c r="M289" s="146"/>
    </row>
    <row r="294" spans="6:13">
      <c r="F294" s="145"/>
      <c r="G294" s="145"/>
      <c r="H294" s="146"/>
      <c r="I294" s="145"/>
    </row>
    <row r="295" spans="6:13">
      <c r="F295" s="145"/>
      <c r="G295" s="145"/>
      <c r="H295" s="146"/>
      <c r="I295" s="145"/>
    </row>
    <row r="296" spans="6:13">
      <c r="F296" s="145"/>
      <c r="G296" s="145"/>
      <c r="H296" s="146"/>
      <c r="I296" s="145"/>
    </row>
    <row r="297" spans="6:13">
      <c r="F297" s="145"/>
      <c r="G297" s="145"/>
      <c r="H297" s="146"/>
      <c r="I297" s="145"/>
    </row>
    <row r="298" spans="6:13">
      <c r="F298" s="145"/>
      <c r="G298" s="145"/>
      <c r="H298" s="146"/>
      <c r="I298" s="145"/>
    </row>
    <row r="299" spans="6:13">
      <c r="F299" s="145"/>
      <c r="G299" s="145"/>
      <c r="H299" s="146"/>
      <c r="I299" s="145"/>
    </row>
    <row r="300" spans="6:13">
      <c r="F300" s="145"/>
      <c r="G300" s="145"/>
      <c r="H300" s="146"/>
      <c r="I300" s="145"/>
      <c r="J300" s="146"/>
    </row>
    <row r="301" spans="6:13">
      <c r="F301" s="145"/>
      <c r="G301" s="145"/>
      <c r="H301" s="146"/>
      <c r="I301" s="145"/>
      <c r="J301" s="146"/>
    </row>
    <row r="302" spans="6:13">
      <c r="F302" s="145"/>
      <c r="G302" s="145"/>
      <c r="H302" s="146"/>
      <c r="I302" s="145"/>
      <c r="J302" s="146"/>
    </row>
    <row r="303" spans="6:13">
      <c r="F303" s="145"/>
      <c r="G303" s="145"/>
      <c r="H303" s="146"/>
      <c r="I303" s="145"/>
      <c r="J303" s="146"/>
    </row>
  </sheetData>
  <mergeCells count="3">
    <mergeCell ref="U3:U5"/>
    <mergeCell ref="A1:U1"/>
    <mergeCell ref="A238:S238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rowBreaks count="1" manualBreakCount="1">
    <brk id="24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9"/>
  <sheetViews>
    <sheetView workbookViewId="0">
      <pane ySplit="175" topLeftCell="A230" activePane="bottomLeft" state="frozen"/>
      <selection pane="bottomLeft" activeCell="E283" sqref="E283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11" t="s">
        <v>330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8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9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0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316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317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315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318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>
      <c r="A246" s="431" t="s">
        <v>320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>
      <c r="A247" s="431" t="s">
        <v>329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>
      <c r="A248" s="431" t="s">
        <v>323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>
      <c r="A249" s="424" t="s">
        <v>328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81" customFormat="1" ht="18" customHeight="1">
      <c r="A250" s="362" t="s">
        <v>278</v>
      </c>
      <c r="B250" s="363">
        <f>(B249-B245)/B245*100</f>
        <v>15.043144320619298</v>
      </c>
      <c r="C250" s="363">
        <f t="shared" ref="C250:S250" si="30">(C249-C245)/C245*100</f>
        <v>-1.4959727662327142</v>
      </c>
      <c r="D250" s="363">
        <f t="shared" si="30"/>
        <v>-2.4457564456210257</v>
      </c>
      <c r="E250" s="363">
        <f t="shared" si="30"/>
        <v>7.0708435951419606</v>
      </c>
      <c r="F250" s="363">
        <f t="shared" si="30"/>
        <v>0.68693019382678311</v>
      </c>
      <c r="G250" s="363">
        <f t="shared" si="30"/>
        <v>32.765232652233401</v>
      </c>
      <c r="H250" s="363">
        <f t="shared" si="30"/>
        <v>-3.6145327271647663</v>
      </c>
      <c r="I250" s="363">
        <f t="shared" si="30"/>
        <v>21.525130985078121</v>
      </c>
      <c r="J250" s="363">
        <f t="shared" si="30"/>
        <v>-7.0714407710797973</v>
      </c>
      <c r="K250" s="363">
        <f t="shared" si="30"/>
        <v>-39.471988638631196</v>
      </c>
      <c r="L250" s="363">
        <f t="shared" si="30"/>
        <v>24.993608168816333</v>
      </c>
      <c r="M250" s="363">
        <f t="shared" si="30"/>
        <v>27.027721392634241</v>
      </c>
      <c r="N250" s="363">
        <f t="shared" si="30"/>
        <v>22.580098987386656</v>
      </c>
      <c r="O250" s="363">
        <f t="shared" si="30"/>
        <v>-3.758126429612922</v>
      </c>
      <c r="P250" s="363">
        <f t="shared" si="30"/>
        <v>-35.060112023350158</v>
      </c>
      <c r="Q250" s="363">
        <f t="shared" si="30"/>
        <v>22.135841608143885</v>
      </c>
      <c r="R250" s="363">
        <f t="shared" si="30"/>
        <v>27.189586030237695</v>
      </c>
      <c r="S250" s="363">
        <f t="shared" si="30"/>
        <v>17.226508206428225</v>
      </c>
      <c r="T250" s="363" t="e">
        <f t="shared" ref="T250:U250" si="31">(T241-T237)/T237*100</f>
        <v>#DIV/0!</v>
      </c>
      <c r="U250" s="363" t="e">
        <f t="shared" si="31"/>
        <v>#DIV/0!</v>
      </c>
    </row>
    <row r="251" spans="1:25" s="182" customFormat="1" ht="18" customHeight="1">
      <c r="A251" s="298" t="s">
        <v>319</v>
      </c>
      <c r="B251" s="418">
        <f>(B249-B233)/B233*100</f>
        <v>18.725896323978816</v>
      </c>
      <c r="C251" s="418">
        <f t="shared" ref="C251:S251" si="32">(C249-C233)/C233*100</f>
        <v>21.624699023363171</v>
      </c>
      <c r="D251" s="418">
        <f t="shared" si="32"/>
        <v>31.390463254488555</v>
      </c>
      <c r="E251" s="418">
        <f t="shared" si="32"/>
        <v>-55.524163516552548</v>
      </c>
      <c r="F251" s="418">
        <f t="shared" si="32"/>
        <v>4.3531685033754428</v>
      </c>
      <c r="G251" s="418">
        <f t="shared" si="32"/>
        <v>-13.518239161587692</v>
      </c>
      <c r="H251" s="418">
        <f t="shared" si="32"/>
        <v>8.4942975043967284</v>
      </c>
      <c r="I251" s="418">
        <f t="shared" si="32"/>
        <v>17.83372107413831</v>
      </c>
      <c r="J251" s="418">
        <f t="shared" si="32"/>
        <v>44.324188247102484</v>
      </c>
      <c r="K251" s="418">
        <f t="shared" si="32"/>
        <v>-15.106670249219393</v>
      </c>
      <c r="L251" s="418">
        <f t="shared" si="32"/>
        <v>15.915154031945308</v>
      </c>
      <c r="M251" s="418">
        <f t="shared" si="32"/>
        <v>-6.6474044902631837</v>
      </c>
      <c r="N251" s="418">
        <f t="shared" si="32"/>
        <v>64.9278060779735</v>
      </c>
      <c r="O251" s="418">
        <f t="shared" si="32"/>
        <v>34.697269296845022</v>
      </c>
      <c r="P251" s="418">
        <f t="shared" si="32"/>
        <v>-25.664438314984949</v>
      </c>
      <c r="Q251" s="418">
        <f t="shared" si="32"/>
        <v>14.683583890925005</v>
      </c>
      <c r="R251" s="418">
        <f t="shared" si="32"/>
        <v>-6.8653047301062049</v>
      </c>
      <c r="S251" s="418">
        <f t="shared" si="32"/>
        <v>51.670652209280988</v>
      </c>
      <c r="T251" s="418" t="e">
        <f t="shared" ref="T251:U251" si="33">(T241-T225)/T225*100</f>
        <v>#DIV/0!</v>
      </c>
      <c r="U251" s="418" t="e">
        <f t="shared" si="33"/>
        <v>#DIV/0!</v>
      </c>
    </row>
    <row r="252" spans="1:25" s="181" customFormat="1" ht="18" customHeight="1" thickBot="1">
      <c r="A252" s="299" t="s">
        <v>312</v>
      </c>
      <c r="B252" s="422">
        <f>(B249-B217)/B217*100</f>
        <v>44.736839529712512</v>
      </c>
      <c r="C252" s="422">
        <f t="shared" ref="C252:S252" si="34">(C249-C217)/C217*100</f>
        <v>50.157370337698794</v>
      </c>
      <c r="D252" s="422">
        <f t="shared" si="34"/>
        <v>55.050267285566576</v>
      </c>
      <c r="E252" s="422">
        <f t="shared" si="34"/>
        <v>105.94630976833407</v>
      </c>
      <c r="F252" s="422">
        <f t="shared" si="34"/>
        <v>40.303236959924142</v>
      </c>
      <c r="G252" s="422">
        <f t="shared" si="34"/>
        <v>-6.3657461466604408</v>
      </c>
      <c r="H252" s="422">
        <f t="shared" si="34"/>
        <v>54.529202649973065</v>
      </c>
      <c r="I252" s="422">
        <f t="shared" si="34"/>
        <v>43.095849656590651</v>
      </c>
      <c r="J252" s="422">
        <f t="shared" si="34"/>
        <v>0.67678582910599494</v>
      </c>
      <c r="K252" s="422">
        <f t="shared" si="34"/>
        <v>-18.574609500101477</v>
      </c>
      <c r="L252" s="422">
        <f t="shared" si="34"/>
        <v>48.747974282194662</v>
      </c>
      <c r="M252" s="422">
        <f t="shared" si="34"/>
        <v>45.88722665270506</v>
      </c>
      <c r="N252" s="422">
        <f t="shared" si="34"/>
        <v>52.423041389331146</v>
      </c>
      <c r="O252" s="422">
        <f t="shared" si="34"/>
        <v>35.066759988383268</v>
      </c>
      <c r="P252" s="422">
        <f t="shared" si="34"/>
        <v>-10.077160733815701</v>
      </c>
      <c r="Q252" s="422">
        <f t="shared" si="34"/>
        <v>47.884214924257016</v>
      </c>
      <c r="R252" s="422">
        <f t="shared" si="34"/>
        <v>43.528510597728783</v>
      </c>
      <c r="S252" s="422">
        <f t="shared" si="34"/>
        <v>52.771813895968457</v>
      </c>
      <c r="T252" s="422" t="e">
        <f t="shared" ref="T252:U252" si="35">(T241-T208)/T204*100</f>
        <v>#DIV/0!</v>
      </c>
      <c r="U252" s="422" t="e">
        <f t="shared" si="35"/>
        <v>#DIV/0!</v>
      </c>
    </row>
    <row r="253" spans="1:25" s="181" customFormat="1" ht="5.25" customHeight="1">
      <c r="A253" s="184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</row>
    <row r="254" spans="1:25" s="186" customFormat="1" ht="22.5" hidden="1" customHeight="1">
      <c r="A254" s="512" t="s">
        <v>279</v>
      </c>
      <c r="B254" s="512"/>
      <c r="C254" s="512"/>
      <c r="D254" s="512"/>
      <c r="E254" s="512"/>
      <c r="F254" s="512"/>
      <c r="G254" s="512"/>
      <c r="H254" s="512"/>
      <c r="I254" s="512"/>
      <c r="J254" s="512"/>
      <c r="K254" s="512"/>
      <c r="L254" s="512"/>
      <c r="M254" s="512"/>
      <c r="N254" s="512"/>
      <c r="O254" s="512"/>
      <c r="P254" s="512"/>
      <c r="Q254" s="512"/>
      <c r="R254" s="512"/>
      <c r="S254" s="512"/>
      <c r="U254" s="187"/>
    </row>
    <row r="255" spans="1:25" s="188" customFormat="1" ht="11.25" hidden="1" customHeight="1">
      <c r="A255" s="5" t="s">
        <v>229</v>
      </c>
      <c r="B255" s="6" t="s">
        <v>0</v>
      </c>
      <c r="C255" s="302" t="s">
        <v>1</v>
      </c>
      <c r="D255" s="302"/>
      <c r="E255" s="302"/>
      <c r="F255" s="302"/>
      <c r="G255" s="302"/>
      <c r="H255" s="303"/>
      <c r="I255" s="313" t="s">
        <v>2</v>
      </c>
      <c r="J255" s="313"/>
      <c r="K255" s="313"/>
      <c r="L255" s="313"/>
      <c r="M255" s="313"/>
      <c r="N255" s="341"/>
      <c r="O255" s="325" t="s">
        <v>3</v>
      </c>
      <c r="P255" s="325"/>
      <c r="Q255" s="326" t="s">
        <v>4</v>
      </c>
      <c r="R255" s="325"/>
      <c r="S255" s="327"/>
      <c r="U255" s="189"/>
    </row>
    <row r="256" spans="1:25" s="188" customFormat="1" ht="11.25" hidden="1" customHeight="1">
      <c r="A256" s="7"/>
      <c r="B256" s="8"/>
      <c r="C256" s="336"/>
      <c r="D256" s="305" t="s">
        <v>3</v>
      </c>
      <c r="E256" s="306"/>
      <c r="F256" s="305" t="s">
        <v>4</v>
      </c>
      <c r="G256" s="302"/>
      <c r="H256" s="303"/>
      <c r="I256" s="315"/>
      <c r="J256" s="316" t="s">
        <v>3</v>
      </c>
      <c r="K256" s="317"/>
      <c r="L256" s="318" t="s">
        <v>4</v>
      </c>
      <c r="M256" s="313"/>
      <c r="N256" s="314"/>
      <c r="O256" s="343"/>
      <c r="P256" s="344"/>
      <c r="Q256" s="345"/>
      <c r="R256" s="343"/>
      <c r="S256" s="346"/>
      <c r="U256" s="189"/>
    </row>
    <row r="257" spans="1:21" s="190" customFormat="1" ht="11.25" hidden="1" customHeight="1" thickBot="1">
      <c r="A257" s="7"/>
      <c r="B257" s="8"/>
      <c r="C257" s="336"/>
      <c r="D257" s="337"/>
      <c r="E257" s="338" t="s">
        <v>230</v>
      </c>
      <c r="F257" s="339"/>
      <c r="G257" s="340" t="s">
        <v>5</v>
      </c>
      <c r="H257" s="303" t="s">
        <v>6</v>
      </c>
      <c r="I257" s="315"/>
      <c r="J257" s="334"/>
      <c r="K257" s="318" t="s">
        <v>230</v>
      </c>
      <c r="L257" s="342"/>
      <c r="M257" s="335" t="s">
        <v>5</v>
      </c>
      <c r="N257" s="314" t="s">
        <v>6</v>
      </c>
      <c r="O257" s="346"/>
      <c r="P257" s="326" t="s">
        <v>230</v>
      </c>
      <c r="Q257" s="345"/>
      <c r="R257" s="347" t="s">
        <v>5</v>
      </c>
      <c r="S257" s="327" t="s">
        <v>6</v>
      </c>
      <c r="U257" s="191"/>
    </row>
    <row r="258" spans="1:21" ht="18" hidden="1" thickTop="1">
      <c r="A258" s="192" t="s">
        <v>280</v>
      </c>
      <c r="B258" s="419">
        <f t="shared" ref="B258:U258" si="36">SUM(B210:B216)</f>
        <v>1061150.293088688</v>
      </c>
      <c r="C258" s="419">
        <f t="shared" si="36"/>
        <v>280748.66000000003</v>
      </c>
      <c r="D258" s="419">
        <f t="shared" si="36"/>
        <v>186312.42</v>
      </c>
      <c r="E258" s="419">
        <f t="shared" si="36"/>
        <v>9942.0400000000009</v>
      </c>
      <c r="F258" s="419">
        <f t="shared" si="36"/>
        <v>94435.239999999991</v>
      </c>
      <c r="G258" s="419">
        <f t="shared" si="36"/>
        <v>29574.58</v>
      </c>
      <c r="H258" s="419">
        <f t="shared" si="36"/>
        <v>64860.66</v>
      </c>
      <c r="I258" s="419">
        <f t="shared" si="36"/>
        <v>780403.63308868825</v>
      </c>
      <c r="J258" s="419">
        <f t="shared" si="36"/>
        <v>154474.88485034218</v>
      </c>
      <c r="K258" s="419">
        <f t="shared" si="36"/>
        <v>52092.65</v>
      </c>
      <c r="L258" s="419">
        <f t="shared" si="36"/>
        <v>625927.74823834596</v>
      </c>
      <c r="M258" s="419">
        <f t="shared" si="36"/>
        <v>361015.85719014099</v>
      </c>
      <c r="N258" s="419">
        <f t="shared" si="36"/>
        <v>264911.89104820491</v>
      </c>
      <c r="O258" s="419">
        <f t="shared" si="36"/>
        <v>340787.30485034222</v>
      </c>
      <c r="P258" s="419">
        <f t="shared" si="36"/>
        <v>62030.69</v>
      </c>
      <c r="Q258" s="419">
        <f t="shared" si="36"/>
        <v>720364.98823834595</v>
      </c>
      <c r="R258" s="419">
        <f t="shared" si="36"/>
        <v>390592.437190141</v>
      </c>
      <c r="S258" s="419">
        <f t="shared" si="36"/>
        <v>329771.55104820494</v>
      </c>
      <c r="T258" s="419">
        <f t="shared" si="36"/>
        <v>0</v>
      </c>
      <c r="U258" s="419">
        <f t="shared" si="36"/>
        <v>0</v>
      </c>
    </row>
    <row r="259" spans="1:21" ht="17.25" hidden="1">
      <c r="A259" s="348" t="s">
        <v>281</v>
      </c>
      <c r="B259" s="420">
        <f t="shared" ref="B259:U259" si="37">SUM(B193:B199)</f>
        <v>1052274.2690921908</v>
      </c>
      <c r="C259" s="420">
        <f t="shared" si="37"/>
        <v>245933.49</v>
      </c>
      <c r="D259" s="420">
        <f t="shared" si="37"/>
        <v>158633.23000000001</v>
      </c>
      <c r="E259" s="420">
        <f t="shared" si="37"/>
        <v>5262.47</v>
      </c>
      <c r="F259" s="420">
        <f t="shared" si="37"/>
        <v>87300.260000000009</v>
      </c>
      <c r="G259" s="420">
        <f t="shared" si="37"/>
        <v>26662.34</v>
      </c>
      <c r="H259" s="420">
        <f t="shared" si="37"/>
        <v>60635.92</v>
      </c>
      <c r="I259" s="420">
        <f t="shared" si="37"/>
        <v>806342.77909219079</v>
      </c>
      <c r="J259" s="420">
        <f t="shared" si="37"/>
        <v>174090.29120572755</v>
      </c>
      <c r="K259" s="420">
        <f t="shared" si="37"/>
        <v>44673.759999999995</v>
      </c>
      <c r="L259" s="420">
        <f t="shared" si="37"/>
        <v>632251.48788646329</v>
      </c>
      <c r="M259" s="420">
        <f t="shared" si="37"/>
        <v>340418.18621114391</v>
      </c>
      <c r="N259" s="420">
        <f t="shared" si="37"/>
        <v>291834.30167531938</v>
      </c>
      <c r="O259" s="420">
        <f t="shared" si="37"/>
        <v>332724.52120572753</v>
      </c>
      <c r="P259" s="420">
        <f t="shared" si="37"/>
        <v>49935.229999999996</v>
      </c>
      <c r="Q259" s="420">
        <f t="shared" si="37"/>
        <v>719549.7478864633</v>
      </c>
      <c r="R259" s="420">
        <f t="shared" si="37"/>
        <v>367080.52621114394</v>
      </c>
      <c r="S259" s="420">
        <f t="shared" si="37"/>
        <v>352469.22167531936</v>
      </c>
      <c r="T259" s="420">
        <f t="shared" si="37"/>
        <v>122942.35924653233</v>
      </c>
      <c r="U259" s="420">
        <f t="shared" si="37"/>
        <v>20218.484750144282</v>
      </c>
    </row>
    <row r="260" spans="1:21" ht="17.25" hidden="1">
      <c r="A260" s="348" t="s">
        <v>282</v>
      </c>
      <c r="B260" s="421">
        <f t="shared" ref="B260:U260" si="38">SUM(B176:B182)</f>
        <v>1122510.7960463047</v>
      </c>
      <c r="C260" s="421">
        <f t="shared" si="38"/>
        <v>318825.40000000002</v>
      </c>
      <c r="D260" s="421">
        <f t="shared" si="38"/>
        <v>191649.98</v>
      </c>
      <c r="E260" s="421">
        <f t="shared" si="38"/>
        <v>10302.5</v>
      </c>
      <c r="F260" s="421">
        <f t="shared" si="38"/>
        <v>127174.42</v>
      </c>
      <c r="G260" s="421">
        <f t="shared" si="38"/>
        <v>53222.8</v>
      </c>
      <c r="H260" s="421">
        <f t="shared" si="38"/>
        <v>73953.62</v>
      </c>
      <c r="I260" s="421">
        <f t="shared" si="38"/>
        <v>803685.39604630473</v>
      </c>
      <c r="J260" s="421">
        <f t="shared" si="38"/>
        <v>152011.54181520833</v>
      </c>
      <c r="K260" s="421">
        <f t="shared" si="38"/>
        <v>34506.800000000003</v>
      </c>
      <c r="L260" s="421">
        <f t="shared" si="38"/>
        <v>651673.85423109634</v>
      </c>
      <c r="M260" s="421">
        <f t="shared" si="38"/>
        <v>392306.2608890906</v>
      </c>
      <c r="N260" s="421">
        <f t="shared" si="38"/>
        <v>259367.5933420058</v>
      </c>
      <c r="O260" s="421">
        <f t="shared" si="38"/>
        <v>343661.60074604378</v>
      </c>
      <c r="P260" s="421">
        <f t="shared" si="38"/>
        <v>44809.63</v>
      </c>
      <c r="Q260" s="421">
        <f t="shared" si="38"/>
        <v>778849.90867400949</v>
      </c>
      <c r="R260" s="421">
        <f t="shared" si="38"/>
        <v>445528.87573741359</v>
      </c>
      <c r="S260" s="421">
        <f t="shared" si="38"/>
        <v>333321.03293659585</v>
      </c>
      <c r="T260" s="421">
        <f t="shared" si="38"/>
        <v>32261.136029994068</v>
      </c>
      <c r="U260" s="421">
        <f t="shared" si="38"/>
        <v>0</v>
      </c>
    </row>
    <row r="261" spans="1:21" ht="17.25" hidden="1">
      <c r="A261" s="348" t="s">
        <v>193</v>
      </c>
      <c r="B261" s="421">
        <f t="shared" ref="B261:S261" si="39">SUM(B124:B130)</f>
        <v>458926</v>
      </c>
      <c r="C261" s="421">
        <f t="shared" si="39"/>
        <v>172692</v>
      </c>
      <c r="D261" s="421">
        <f t="shared" si="39"/>
        <v>107762</v>
      </c>
      <c r="E261" s="421">
        <f t="shared" si="39"/>
        <v>10668</v>
      </c>
      <c r="F261" s="421">
        <f t="shared" si="39"/>
        <v>64930</v>
      </c>
      <c r="G261" s="421">
        <f t="shared" si="39"/>
        <v>14677</v>
      </c>
      <c r="H261" s="421">
        <f t="shared" si="39"/>
        <v>50253</v>
      </c>
      <c r="I261" s="421">
        <f t="shared" si="39"/>
        <v>286233</v>
      </c>
      <c r="J261" s="421">
        <f t="shared" si="39"/>
        <v>48335</v>
      </c>
      <c r="K261" s="421">
        <f t="shared" si="39"/>
        <v>24478</v>
      </c>
      <c r="L261" s="421">
        <f t="shared" si="39"/>
        <v>237898</v>
      </c>
      <c r="M261" s="421">
        <f t="shared" si="39"/>
        <v>123239</v>
      </c>
      <c r="N261" s="421">
        <f t="shared" si="39"/>
        <v>114657</v>
      </c>
      <c r="O261" s="421">
        <f t="shared" si="39"/>
        <v>156098</v>
      </c>
      <c r="P261" s="421">
        <f t="shared" si="39"/>
        <v>35148</v>
      </c>
      <c r="Q261" s="421">
        <f t="shared" si="39"/>
        <v>302828</v>
      </c>
      <c r="R261" s="421">
        <f t="shared" si="39"/>
        <v>137917</v>
      </c>
      <c r="S261" s="421">
        <f t="shared" si="39"/>
        <v>164911</v>
      </c>
      <c r="T261" s="127"/>
      <c r="U261" s="89"/>
    </row>
    <row r="262" spans="1:21" ht="17.25" hidden="1">
      <c r="A262" s="349" t="s">
        <v>161</v>
      </c>
      <c r="B262" s="196">
        <f>100*(B258/B259-1)</f>
        <v>0.8435086039074946</v>
      </c>
      <c r="C262" s="196">
        <f t="shared" ref="C262:U262" si="40">100*(C258/C259-1)</f>
        <v>14.156335519818807</v>
      </c>
      <c r="D262" s="196">
        <f t="shared" si="40"/>
        <v>17.448544671252051</v>
      </c>
      <c r="E262" s="196">
        <f t="shared" si="40"/>
        <v>88.923452295214986</v>
      </c>
      <c r="F262" s="196">
        <f t="shared" si="40"/>
        <v>8.1729195308238189</v>
      </c>
      <c r="G262" s="196">
        <f t="shared" si="40"/>
        <v>10.922672203565043</v>
      </c>
      <c r="H262" s="196">
        <f t="shared" si="40"/>
        <v>6.9673883071288634</v>
      </c>
      <c r="I262" s="196">
        <f t="shared" si="40"/>
        <v>-3.2168882361302664</v>
      </c>
      <c r="J262" s="196">
        <f t="shared" si="40"/>
        <v>-11.267375233582255</v>
      </c>
      <c r="K262" s="196">
        <f t="shared" si="40"/>
        <v>16.606817962043063</v>
      </c>
      <c r="L262" s="196">
        <f t="shared" si="40"/>
        <v>-1.0001937155192486</v>
      </c>
      <c r="M262" s="196">
        <f t="shared" si="40"/>
        <v>6.0506964120363937</v>
      </c>
      <c r="N262" s="196">
        <f t="shared" si="40"/>
        <v>-9.2252385934628816</v>
      </c>
      <c r="O262" s="196">
        <f t="shared" si="40"/>
        <v>2.4232610254864229</v>
      </c>
      <c r="P262" s="196">
        <f t="shared" si="40"/>
        <v>24.222297564264771</v>
      </c>
      <c r="Q262" s="196">
        <f t="shared" si="40"/>
        <v>0.1132986779965206</v>
      </c>
      <c r="R262" s="196">
        <f t="shared" si="40"/>
        <v>6.4051098601381806</v>
      </c>
      <c r="S262" s="196">
        <f t="shared" si="40"/>
        <v>-6.4396177683913152</v>
      </c>
      <c r="T262" s="128">
        <f t="shared" si="40"/>
        <v>-100</v>
      </c>
      <c r="U262" s="103">
        <f t="shared" si="40"/>
        <v>-100</v>
      </c>
    </row>
    <row r="263" spans="1:21" ht="17.25" hidden="1">
      <c r="A263" s="348" t="s">
        <v>162</v>
      </c>
      <c r="B263" s="197">
        <f>100*(B258/B260-1)</f>
        <v>-5.4663619426859817</v>
      </c>
      <c r="C263" s="197">
        <f t="shared" ref="C263:U263" si="41">100*(C258/C260-1)</f>
        <v>-11.942818859476056</v>
      </c>
      <c r="D263" s="197">
        <f t="shared" si="41"/>
        <v>-2.7850563824739272</v>
      </c>
      <c r="E263" s="197">
        <f t="shared" si="41"/>
        <v>-3.498762436301861</v>
      </c>
      <c r="F263" s="197">
        <f t="shared" si="41"/>
        <v>-25.743526095892566</v>
      </c>
      <c r="G263" s="197">
        <f t="shared" si="41"/>
        <v>-44.432498853874655</v>
      </c>
      <c r="H263" s="197">
        <f t="shared" si="41"/>
        <v>-12.295490065259806</v>
      </c>
      <c r="I263" s="197">
        <f t="shared" si="41"/>
        <v>-2.8968752041719448</v>
      </c>
      <c r="J263" s="197">
        <f t="shared" si="41"/>
        <v>1.6204973686329671</v>
      </c>
      <c r="K263" s="197">
        <f t="shared" si="41"/>
        <v>50.963433294307194</v>
      </c>
      <c r="L263" s="197">
        <f t="shared" si="41"/>
        <v>-3.9507655287364551</v>
      </c>
      <c r="M263" s="197">
        <f t="shared" si="41"/>
        <v>-7.9760143587909171</v>
      </c>
      <c r="N263" s="197">
        <f t="shared" si="41"/>
        <v>2.1376216028994532</v>
      </c>
      <c r="O263" s="197">
        <f t="shared" si="41"/>
        <v>-0.8363738891577821</v>
      </c>
      <c r="P263" s="197">
        <f t="shared" si="41"/>
        <v>38.431604992051938</v>
      </c>
      <c r="Q263" s="197">
        <f t="shared" si="41"/>
        <v>-7.5091387678575927</v>
      </c>
      <c r="R263" s="197">
        <f t="shared" si="41"/>
        <v>-12.330612343890168</v>
      </c>
      <c r="S263" s="197">
        <f t="shared" si="41"/>
        <v>-1.0648838619992218</v>
      </c>
      <c r="T263" s="129">
        <f t="shared" si="41"/>
        <v>-100</v>
      </c>
      <c r="U263" s="102" t="e">
        <f t="shared" si="41"/>
        <v>#DIV/0!</v>
      </c>
    </row>
    <row r="264" spans="1:21" hidden="1">
      <c r="A264" t="s">
        <v>194</v>
      </c>
      <c r="B264" s="102">
        <f t="shared" ref="B264:S264" si="42">100*(B258/B261-1)</f>
        <v>131.22470574530274</v>
      </c>
      <c r="C264" s="102">
        <f t="shared" si="42"/>
        <v>62.57189678734396</v>
      </c>
      <c r="D264" s="102">
        <f t="shared" si="42"/>
        <v>72.89250385107924</v>
      </c>
      <c r="E264" s="102">
        <f t="shared" si="42"/>
        <v>-6.8050243719534942</v>
      </c>
      <c r="F264" s="102">
        <f t="shared" si="42"/>
        <v>45.441614045895577</v>
      </c>
      <c r="G264" s="102">
        <f t="shared" si="42"/>
        <v>101.50289568712951</v>
      </c>
      <c r="H264" s="102">
        <f t="shared" si="42"/>
        <v>29.068234732254794</v>
      </c>
      <c r="I264" s="102">
        <f t="shared" si="42"/>
        <v>172.64628225560585</v>
      </c>
      <c r="J264" s="102">
        <f t="shared" si="42"/>
        <v>219.59218961485917</v>
      </c>
      <c r="K264" s="102">
        <f t="shared" si="42"/>
        <v>112.81415965356646</v>
      </c>
      <c r="L264" s="102">
        <f t="shared" si="42"/>
        <v>163.10761260638844</v>
      </c>
      <c r="M264" s="102">
        <f t="shared" si="42"/>
        <v>192.93961910607922</v>
      </c>
      <c r="N264" s="102">
        <f t="shared" si="42"/>
        <v>131.04728978449191</v>
      </c>
      <c r="O264" s="102">
        <f t="shared" si="42"/>
        <v>118.31625315528846</v>
      </c>
      <c r="P264" s="102">
        <f t="shared" si="42"/>
        <v>76.484266530101294</v>
      </c>
      <c r="Q264" s="102">
        <f t="shared" si="42"/>
        <v>137.87925430883075</v>
      </c>
      <c r="R264" s="102">
        <f t="shared" si="42"/>
        <v>183.20833341077676</v>
      </c>
      <c r="S264" s="102">
        <f t="shared" si="42"/>
        <v>99.969408376763795</v>
      </c>
      <c r="T264" s="122"/>
      <c r="U264" s="121" t="s">
        <v>171</v>
      </c>
    </row>
    <row r="265" spans="1:21" s="118" customFormat="1" hidden="1">
      <c r="A265" s="118" t="s">
        <v>170</v>
      </c>
      <c r="T265" s="130"/>
      <c r="U265" s="119"/>
    </row>
    <row r="266" spans="1:21" hidden="1">
      <c r="A266" s="118" t="s">
        <v>181</v>
      </c>
      <c r="B266" s="131" t="e">
        <f>B258/#REF!-1</f>
        <v>#REF!</v>
      </c>
      <c r="C266" s="131" t="e">
        <f>C258/#REF!-1</f>
        <v>#REF!</v>
      </c>
      <c r="D266" s="131" t="e">
        <f>D258/#REF!-1</f>
        <v>#REF!</v>
      </c>
      <c r="E266" s="131" t="e">
        <f>E258/#REF!-1</f>
        <v>#REF!</v>
      </c>
      <c r="F266" s="131" t="e">
        <f>F258/#REF!-1</f>
        <v>#REF!</v>
      </c>
      <c r="G266" s="131" t="e">
        <f>G258/#REF!-1</f>
        <v>#REF!</v>
      </c>
      <c r="H266" s="131" t="e">
        <f>H258/#REF!-1</f>
        <v>#REF!</v>
      </c>
      <c r="I266" s="131" t="e">
        <f>I258/#REF!-1</f>
        <v>#REF!</v>
      </c>
      <c r="J266" s="131" t="e">
        <f>J258/#REF!-1</f>
        <v>#REF!</v>
      </c>
      <c r="K266" s="131" t="e">
        <f>K258/#REF!-1</f>
        <v>#REF!</v>
      </c>
      <c r="L266" s="131" t="e">
        <f>L258/#REF!-1</f>
        <v>#REF!</v>
      </c>
      <c r="M266" s="131" t="e">
        <f>M258/#REF!-1</f>
        <v>#REF!</v>
      </c>
      <c r="N266" s="131" t="e">
        <f>N258/#REF!-1</f>
        <v>#REF!</v>
      </c>
      <c r="O266" s="131" t="e">
        <f>O258/#REF!-1</f>
        <v>#REF!</v>
      </c>
      <c r="P266" s="131" t="e">
        <f>P258/#REF!-1</f>
        <v>#REF!</v>
      </c>
      <c r="Q266" s="131" t="e">
        <f>Q258/#REF!-1</f>
        <v>#REF!</v>
      </c>
      <c r="R266" s="131" t="e">
        <f>R258/#REF!-1</f>
        <v>#REF!</v>
      </c>
      <c r="S266" s="131" t="e">
        <f>S258/#REF!-1</f>
        <v>#REF!</v>
      </c>
      <c r="T266" s="122"/>
      <c r="U266" s="104"/>
    </row>
    <row r="267" spans="1:21" hidden="1">
      <c r="A267" s="118" t="s">
        <v>182</v>
      </c>
      <c r="B267" s="131" t="e">
        <f>B258/#REF!-1</f>
        <v>#REF!</v>
      </c>
      <c r="C267" s="131" t="e">
        <f>C258/#REF!-1</f>
        <v>#REF!</v>
      </c>
      <c r="D267" s="131" t="e">
        <f>D258/#REF!-1</f>
        <v>#REF!</v>
      </c>
      <c r="E267" s="131" t="e">
        <f>E258/#REF!-1</f>
        <v>#REF!</v>
      </c>
      <c r="F267" s="131" t="e">
        <f>F258/#REF!-1</f>
        <v>#REF!</v>
      </c>
      <c r="G267" s="131" t="e">
        <f>G258/#REF!-1</f>
        <v>#REF!</v>
      </c>
      <c r="H267" s="131" t="e">
        <f>H258/#REF!-1</f>
        <v>#REF!</v>
      </c>
      <c r="I267" s="131" t="e">
        <f>I258/#REF!-1</f>
        <v>#REF!</v>
      </c>
      <c r="J267" s="131" t="e">
        <f>J258/#REF!-1</f>
        <v>#REF!</v>
      </c>
      <c r="K267" s="131" t="e">
        <f>K258/#REF!-1</f>
        <v>#REF!</v>
      </c>
      <c r="L267" s="131" t="e">
        <f>L258/#REF!-1</f>
        <v>#REF!</v>
      </c>
      <c r="M267" s="131" t="e">
        <f>M258/#REF!-1</f>
        <v>#REF!</v>
      </c>
      <c r="N267" s="131" t="e">
        <f>N258/#REF!-1</f>
        <v>#REF!</v>
      </c>
      <c r="O267" s="131" t="e">
        <f>O258/#REF!-1</f>
        <v>#REF!</v>
      </c>
      <c r="P267" s="131" t="e">
        <f>P258/#REF!-1</f>
        <v>#REF!</v>
      </c>
      <c r="Q267" s="131" t="e">
        <f>Q258/#REF!-1</f>
        <v>#REF!</v>
      </c>
      <c r="R267" s="131" t="e">
        <f>R258/#REF!-1</f>
        <v>#REF!</v>
      </c>
      <c r="S267" s="131" t="e">
        <f>S258/#REF!-1</f>
        <v>#REF!</v>
      </c>
      <c r="T267" s="122"/>
      <c r="U267" s="104"/>
    </row>
    <row r="268" spans="1:21" hidden="1">
      <c r="A268" s="118" t="s">
        <v>183</v>
      </c>
      <c r="B268" s="131" t="e">
        <f>B258/#REF!-1</f>
        <v>#REF!</v>
      </c>
      <c r="C268" s="131" t="e">
        <f>C258/#REF!-1</f>
        <v>#REF!</v>
      </c>
      <c r="D268" s="131" t="e">
        <f>D258/#REF!-1</f>
        <v>#REF!</v>
      </c>
      <c r="E268" s="131" t="e">
        <f>E258/#REF!-1</f>
        <v>#REF!</v>
      </c>
      <c r="F268" s="131" t="e">
        <f>F258/#REF!-1</f>
        <v>#REF!</v>
      </c>
      <c r="G268" s="131" t="e">
        <f>G258/#REF!-1</f>
        <v>#REF!</v>
      </c>
      <c r="H268" s="131" t="e">
        <f>H258/#REF!-1</f>
        <v>#REF!</v>
      </c>
      <c r="I268" s="131" t="e">
        <f>I258/#REF!-1</f>
        <v>#REF!</v>
      </c>
      <c r="J268" s="131" t="e">
        <f>J258/#REF!-1</f>
        <v>#REF!</v>
      </c>
      <c r="K268" s="131" t="e">
        <f>K258/#REF!-1</f>
        <v>#REF!</v>
      </c>
      <c r="L268" s="131" t="e">
        <f>L258/#REF!-1</f>
        <v>#REF!</v>
      </c>
      <c r="M268" s="131" t="e">
        <f>M258/#REF!-1</f>
        <v>#REF!</v>
      </c>
      <c r="N268" s="131" t="e">
        <f>N258/#REF!-1</f>
        <v>#REF!</v>
      </c>
      <c r="O268" s="131" t="e">
        <f>O258/#REF!-1</f>
        <v>#REF!</v>
      </c>
      <c r="P268" s="131" t="e">
        <f>P258/#REF!-1</f>
        <v>#REF!</v>
      </c>
      <c r="Q268" s="131" t="e">
        <f>Q258/#REF!-1</f>
        <v>#REF!</v>
      </c>
      <c r="R268" s="131" t="e">
        <f>R258/#REF!-1</f>
        <v>#REF!</v>
      </c>
      <c r="S268" s="131" t="e">
        <f>S258/#REF!-1</f>
        <v>#REF!</v>
      </c>
      <c r="T268" s="122"/>
      <c r="U268" s="104"/>
    </row>
    <row r="269" spans="1:21" hidden="1">
      <c r="A269" s="118" t="s">
        <v>184</v>
      </c>
      <c r="B269" s="131" t="e">
        <f>B258/#REF!-1</f>
        <v>#REF!</v>
      </c>
      <c r="C269" s="131" t="e">
        <f>C258/#REF!-1</f>
        <v>#REF!</v>
      </c>
      <c r="D269" s="131" t="e">
        <f>D258/#REF!-1</f>
        <v>#REF!</v>
      </c>
      <c r="E269" s="131" t="e">
        <f>E258/#REF!-1</f>
        <v>#REF!</v>
      </c>
      <c r="F269" s="131" t="e">
        <f>F258/#REF!-1</f>
        <v>#REF!</v>
      </c>
      <c r="G269" s="131" t="e">
        <f>G258/#REF!-1</f>
        <v>#REF!</v>
      </c>
      <c r="H269" s="131" t="e">
        <f>H258/#REF!-1</f>
        <v>#REF!</v>
      </c>
      <c r="I269" s="131" t="e">
        <f>I258/#REF!-1</f>
        <v>#REF!</v>
      </c>
      <c r="J269" s="131" t="e">
        <f>J258/#REF!-1</f>
        <v>#REF!</v>
      </c>
      <c r="K269" s="131" t="e">
        <f>K258/#REF!-1</f>
        <v>#REF!</v>
      </c>
      <c r="L269" s="131" t="e">
        <f>L258/#REF!-1</f>
        <v>#REF!</v>
      </c>
      <c r="M269" s="131" t="e">
        <f>M258/#REF!-1</f>
        <v>#REF!</v>
      </c>
      <c r="N269" s="131" t="e">
        <f>N258/#REF!-1</f>
        <v>#REF!</v>
      </c>
      <c r="O269" s="131" t="e">
        <f>O258/#REF!-1</f>
        <v>#REF!</v>
      </c>
      <c r="P269" s="131" t="e">
        <f>P258/#REF!-1</f>
        <v>#REF!</v>
      </c>
      <c r="Q269" s="131" t="e">
        <f>Q258/#REF!-1</f>
        <v>#REF!</v>
      </c>
      <c r="R269" s="131" t="e">
        <f>R258/#REF!-1</f>
        <v>#REF!</v>
      </c>
      <c r="S269" s="131" t="e">
        <f>S258/#REF!-1</f>
        <v>#REF!</v>
      </c>
      <c r="T269" s="122"/>
      <c r="U269" s="104"/>
    </row>
    <row r="270" spans="1:21" hidden="1">
      <c r="A270" s="118" t="s">
        <v>185</v>
      </c>
      <c r="B270" s="131" t="e">
        <f>B258/#REF!-1</f>
        <v>#REF!</v>
      </c>
      <c r="C270" s="131" t="e">
        <f>C258/#REF!-1</f>
        <v>#REF!</v>
      </c>
      <c r="D270" s="131" t="e">
        <f>D258/#REF!-1</f>
        <v>#REF!</v>
      </c>
      <c r="E270" s="131" t="e">
        <f>E258/#REF!-1</f>
        <v>#REF!</v>
      </c>
      <c r="F270" s="131" t="e">
        <f>F258/#REF!-1</f>
        <v>#REF!</v>
      </c>
      <c r="G270" s="131" t="e">
        <f>G258/#REF!-1</f>
        <v>#REF!</v>
      </c>
      <c r="H270" s="131" t="e">
        <f>H258/#REF!-1</f>
        <v>#REF!</v>
      </c>
      <c r="I270" s="131" t="e">
        <f>I258/#REF!-1</f>
        <v>#REF!</v>
      </c>
      <c r="J270" s="131" t="e">
        <f>J258/#REF!-1</f>
        <v>#REF!</v>
      </c>
      <c r="K270" s="131" t="e">
        <f>K258/#REF!-1</f>
        <v>#REF!</v>
      </c>
      <c r="L270" s="131" t="e">
        <f>L258/#REF!-1</f>
        <v>#REF!</v>
      </c>
      <c r="M270" s="131" t="e">
        <f>M258/#REF!-1</f>
        <v>#REF!</v>
      </c>
      <c r="N270" s="131" t="e">
        <f>N258/#REF!-1</f>
        <v>#REF!</v>
      </c>
      <c r="O270" s="131" t="e">
        <f>O258/#REF!-1</f>
        <v>#REF!</v>
      </c>
      <c r="P270" s="131" t="e">
        <f>P258/#REF!-1</f>
        <v>#REF!</v>
      </c>
      <c r="Q270" s="131" t="e">
        <f>Q258/#REF!-1</f>
        <v>#REF!</v>
      </c>
      <c r="R270" s="131" t="e">
        <f>R258/#REF!-1</f>
        <v>#REF!</v>
      </c>
      <c r="S270" s="131" t="e">
        <f>S258/#REF!-1</f>
        <v>#REF!</v>
      </c>
      <c r="T270" s="122"/>
      <c r="U270" s="104"/>
    </row>
    <row r="271" spans="1:21" hidden="1">
      <c r="A271" s="118" t="s">
        <v>186</v>
      </c>
      <c r="B271" s="131" t="e">
        <f>B258/#REF!-1</f>
        <v>#REF!</v>
      </c>
      <c r="C271" s="131" t="e">
        <f>C258/#REF!-1</f>
        <v>#REF!</v>
      </c>
      <c r="D271" s="131" t="e">
        <f>D258/#REF!-1</f>
        <v>#REF!</v>
      </c>
      <c r="E271" s="131" t="e">
        <f>E258/#REF!-1</f>
        <v>#REF!</v>
      </c>
      <c r="F271" s="131" t="e">
        <f>F258/#REF!-1</f>
        <v>#REF!</v>
      </c>
      <c r="G271" s="131" t="e">
        <f>G258/#REF!-1</f>
        <v>#REF!</v>
      </c>
      <c r="H271" s="131" t="e">
        <f>H258/#REF!-1</f>
        <v>#REF!</v>
      </c>
      <c r="I271" s="131" t="e">
        <f>I258/#REF!-1</f>
        <v>#REF!</v>
      </c>
      <c r="J271" s="131" t="e">
        <f>J258/#REF!-1</f>
        <v>#REF!</v>
      </c>
      <c r="K271" s="131" t="e">
        <f>K258/#REF!-1</f>
        <v>#REF!</v>
      </c>
      <c r="L271" s="131" t="e">
        <f>L258/#REF!-1</f>
        <v>#REF!</v>
      </c>
      <c r="M271" s="131" t="e">
        <f>M258/#REF!-1</f>
        <v>#REF!</v>
      </c>
      <c r="N271" s="131" t="e">
        <f>N258/#REF!-1</f>
        <v>#REF!</v>
      </c>
      <c r="O271" s="131" t="e">
        <f>O258/#REF!-1</f>
        <v>#REF!</v>
      </c>
      <c r="P271" s="131" t="e">
        <f>P258/#REF!-1</f>
        <v>#REF!</v>
      </c>
      <c r="Q271" s="131" t="e">
        <f>Q258/#REF!-1</f>
        <v>#REF!</v>
      </c>
      <c r="R271" s="131" t="e">
        <f>R258/#REF!-1</f>
        <v>#REF!</v>
      </c>
      <c r="S271" s="131" t="e">
        <f>S258/#REF!-1</f>
        <v>#REF!</v>
      </c>
      <c r="T271" s="122"/>
      <c r="U271" s="104"/>
    </row>
    <row r="272" spans="1:21" hidden="1">
      <c r="A272" s="118" t="s">
        <v>187</v>
      </c>
      <c r="B272" s="131" t="e">
        <f>B258/#REF!-1</f>
        <v>#REF!</v>
      </c>
      <c r="C272" s="131" t="e">
        <f>C258/#REF!-1</f>
        <v>#REF!</v>
      </c>
      <c r="D272" s="131" t="e">
        <f>D258/#REF!-1</f>
        <v>#REF!</v>
      </c>
      <c r="E272" s="131" t="e">
        <f>E258/#REF!-1</f>
        <v>#REF!</v>
      </c>
      <c r="F272" s="131" t="e">
        <f>F258/#REF!-1</f>
        <v>#REF!</v>
      </c>
      <c r="G272" s="131" t="e">
        <f>G258/#REF!-1</f>
        <v>#REF!</v>
      </c>
      <c r="H272" s="131" t="e">
        <f>H258/#REF!-1</f>
        <v>#REF!</v>
      </c>
      <c r="I272" s="131" t="e">
        <f>I258/#REF!-1</f>
        <v>#REF!</v>
      </c>
      <c r="J272" s="131" t="e">
        <f>J258/#REF!-1</f>
        <v>#REF!</v>
      </c>
      <c r="K272" s="131" t="e">
        <f>K258/#REF!-1</f>
        <v>#REF!</v>
      </c>
      <c r="L272" s="131" t="e">
        <f>L258/#REF!-1</f>
        <v>#REF!</v>
      </c>
      <c r="M272" s="131" t="e">
        <f>M258/#REF!-1</f>
        <v>#REF!</v>
      </c>
      <c r="N272" s="131" t="e">
        <f>N258/#REF!-1</f>
        <v>#REF!</v>
      </c>
      <c r="O272" s="131" t="e">
        <f>O258/#REF!-1</f>
        <v>#REF!</v>
      </c>
      <c r="P272" s="131" t="e">
        <f>P258/#REF!-1</f>
        <v>#REF!</v>
      </c>
      <c r="Q272" s="131" t="e">
        <f>Q258/#REF!-1</f>
        <v>#REF!</v>
      </c>
      <c r="R272" s="131" t="e">
        <f>R258/#REF!-1</f>
        <v>#REF!</v>
      </c>
      <c r="S272" s="131" t="e">
        <f>S258/#REF!-1</f>
        <v>#REF!</v>
      </c>
      <c r="T272" s="122"/>
      <c r="U272" s="104"/>
    </row>
    <row r="273" spans="1:21" hidden="1">
      <c r="A273" s="118" t="s">
        <v>188</v>
      </c>
      <c r="B273" s="131" t="e">
        <f>B258/#REF!-1</f>
        <v>#REF!</v>
      </c>
      <c r="C273" s="131" t="e">
        <f>C258/#REF!-1</f>
        <v>#REF!</v>
      </c>
      <c r="D273" s="131" t="e">
        <f>D258/#REF!-1</f>
        <v>#REF!</v>
      </c>
      <c r="E273" s="131" t="e">
        <f>E258/#REF!-1</f>
        <v>#REF!</v>
      </c>
      <c r="F273" s="131" t="e">
        <f>F258/#REF!-1</f>
        <v>#REF!</v>
      </c>
      <c r="G273" s="131" t="e">
        <f>G258/#REF!-1</f>
        <v>#REF!</v>
      </c>
      <c r="H273" s="131" t="e">
        <f>H258/#REF!-1</f>
        <v>#REF!</v>
      </c>
      <c r="I273" s="131" t="e">
        <f>I258/#REF!-1</f>
        <v>#REF!</v>
      </c>
      <c r="J273" s="131" t="e">
        <f>J258/#REF!-1</f>
        <v>#REF!</v>
      </c>
      <c r="K273" s="131" t="e">
        <f>K258/#REF!-1</f>
        <v>#REF!</v>
      </c>
      <c r="L273" s="131" t="e">
        <f>L258/#REF!-1</f>
        <v>#REF!</v>
      </c>
      <c r="M273" s="131" t="e">
        <f>M258/#REF!-1</f>
        <v>#REF!</v>
      </c>
      <c r="N273" s="131" t="e">
        <f>N258/#REF!-1</f>
        <v>#REF!</v>
      </c>
      <c r="O273" s="131" t="e">
        <f>O258/#REF!-1</f>
        <v>#REF!</v>
      </c>
      <c r="P273" s="131" t="e">
        <f>P258/#REF!-1</f>
        <v>#REF!</v>
      </c>
      <c r="Q273" s="131" t="e">
        <f>Q258/#REF!-1</f>
        <v>#REF!</v>
      </c>
      <c r="R273" s="131" t="e">
        <f>R258/#REF!-1</f>
        <v>#REF!</v>
      </c>
      <c r="S273" s="131" t="e">
        <f>S258/#REF!-1</f>
        <v>#REF!</v>
      </c>
      <c r="T273" s="122"/>
      <c r="U273" s="104"/>
    </row>
    <row r="274" spans="1:21" hidden="1">
      <c r="A274" s="118" t="s">
        <v>189</v>
      </c>
      <c r="B274" s="131" t="e">
        <f>B258/#REF!-1</f>
        <v>#REF!</v>
      </c>
      <c r="C274" s="131" t="e">
        <f>C258/#REF!-1</f>
        <v>#REF!</v>
      </c>
      <c r="D274" s="131" t="e">
        <f>D258/#REF!-1</f>
        <v>#REF!</v>
      </c>
      <c r="E274" s="131" t="e">
        <f>E258/#REF!-1</f>
        <v>#REF!</v>
      </c>
      <c r="F274" s="131" t="e">
        <f>F258/#REF!-1</f>
        <v>#REF!</v>
      </c>
      <c r="G274" s="131" t="e">
        <f>G258/#REF!-1</f>
        <v>#REF!</v>
      </c>
      <c r="H274" s="131" t="e">
        <f>H258/#REF!-1</f>
        <v>#REF!</v>
      </c>
      <c r="I274" s="131" t="e">
        <f>I258/#REF!-1</f>
        <v>#REF!</v>
      </c>
      <c r="J274" s="131" t="e">
        <f>J258/#REF!-1</f>
        <v>#REF!</v>
      </c>
      <c r="K274" s="131" t="e">
        <f>K258/#REF!-1</f>
        <v>#REF!</v>
      </c>
      <c r="L274" s="131" t="e">
        <f>L258/#REF!-1</f>
        <v>#REF!</v>
      </c>
      <c r="M274" s="131" t="e">
        <f>M258/#REF!-1</f>
        <v>#REF!</v>
      </c>
      <c r="N274" s="131" t="e">
        <f>N258/#REF!-1</f>
        <v>#REF!</v>
      </c>
      <c r="O274" s="131" t="e">
        <f>O258/#REF!-1</f>
        <v>#REF!</v>
      </c>
      <c r="P274" s="131" t="e">
        <f>P258/#REF!-1</f>
        <v>#REF!</v>
      </c>
      <c r="Q274" s="131" t="e">
        <f>Q258/#REF!-1</f>
        <v>#REF!</v>
      </c>
      <c r="R274" s="131" t="e">
        <f>R258/#REF!-1</f>
        <v>#REF!</v>
      </c>
      <c r="S274" s="131" t="e">
        <f>S258/#REF!-1</f>
        <v>#REF!</v>
      </c>
      <c r="T274" s="122"/>
      <c r="U274" s="104"/>
    </row>
    <row r="275" spans="1:21" hidden="1">
      <c r="F275" s="141"/>
      <c r="T275" s="122"/>
      <c r="U275" s="104"/>
    </row>
    <row r="276" spans="1:21" hidden="1">
      <c r="A276" s="133" t="s">
        <v>190</v>
      </c>
      <c r="B276" s="137">
        <f t="shared" ref="B276:S276" si="43">AVERAGE(B259:B261)</f>
        <v>877903.68837949855</v>
      </c>
      <c r="C276" s="137">
        <f t="shared" si="43"/>
        <v>245816.96333333335</v>
      </c>
      <c r="D276" s="139">
        <f t="shared" si="43"/>
        <v>152681.73666666666</v>
      </c>
      <c r="E276" s="142">
        <f t="shared" si="43"/>
        <v>8744.3233333333337</v>
      </c>
      <c r="F276" s="139">
        <f t="shared" si="43"/>
        <v>93134.893333333326</v>
      </c>
      <c r="G276" s="142">
        <f t="shared" si="43"/>
        <v>31520.713333333333</v>
      </c>
      <c r="H276" s="142">
        <f t="shared" si="43"/>
        <v>61614.179999999993</v>
      </c>
      <c r="I276" s="137">
        <f t="shared" si="43"/>
        <v>632087.05837949843</v>
      </c>
      <c r="J276" s="139">
        <f t="shared" si="43"/>
        <v>124812.27767364529</v>
      </c>
      <c r="K276" s="142">
        <f t="shared" si="43"/>
        <v>34552.853333333333</v>
      </c>
      <c r="L276" s="139">
        <f t="shared" si="43"/>
        <v>507274.44737251988</v>
      </c>
      <c r="M276" s="142">
        <f t="shared" si="43"/>
        <v>285321.14903341146</v>
      </c>
      <c r="N276" s="142">
        <f t="shared" si="43"/>
        <v>221952.96500577507</v>
      </c>
      <c r="O276" s="137">
        <f t="shared" si="43"/>
        <v>277494.70731725713</v>
      </c>
      <c r="P276" s="134">
        <f t="shared" si="43"/>
        <v>43297.619999999995</v>
      </c>
      <c r="Q276" s="137">
        <f t="shared" si="43"/>
        <v>600409.21885349089</v>
      </c>
      <c r="R276" s="134">
        <f t="shared" si="43"/>
        <v>316842.13398285251</v>
      </c>
      <c r="S276" s="134">
        <f t="shared" si="43"/>
        <v>283567.08487063838</v>
      </c>
      <c r="T276" s="122"/>
      <c r="U276" s="104"/>
    </row>
    <row r="277" spans="1:21" hidden="1">
      <c r="A277" s="135" t="s">
        <v>191</v>
      </c>
      <c r="B277" s="138">
        <f t="shared" ref="B277:S277" si="44">B258/B276-1</f>
        <v>0.20873201369895145</v>
      </c>
      <c r="C277" s="138">
        <f t="shared" si="44"/>
        <v>0.14210450000270525</v>
      </c>
      <c r="D277" s="140">
        <f t="shared" si="44"/>
        <v>0.22026657586922482</v>
      </c>
      <c r="E277" s="143">
        <f t="shared" si="44"/>
        <v>0.13697076617706649</v>
      </c>
      <c r="F277" s="140">
        <f t="shared" si="44"/>
        <v>1.3961970858898942E-2</v>
      </c>
      <c r="G277" s="143">
        <f t="shared" si="44"/>
        <v>-6.1741411520509049E-2</v>
      </c>
      <c r="H277" s="143">
        <f t="shared" si="44"/>
        <v>5.2690468330504725E-2</v>
      </c>
      <c r="I277" s="138">
        <f t="shared" si="44"/>
        <v>0.23464580193974194</v>
      </c>
      <c r="J277" s="140">
        <f t="shared" si="44"/>
        <v>0.23765776676440131</v>
      </c>
      <c r="K277" s="143">
        <f t="shared" si="44"/>
        <v>0.5076222359253304</v>
      </c>
      <c r="L277" s="140">
        <f t="shared" si="44"/>
        <v>0.23390356340715179</v>
      </c>
      <c r="M277" s="143">
        <f t="shared" si="44"/>
        <v>0.26529652082631139</v>
      </c>
      <c r="N277" s="143">
        <f t="shared" si="44"/>
        <v>0.19354968311106857</v>
      </c>
      <c r="O277" s="138">
        <f t="shared" si="44"/>
        <v>0.22808578277034752</v>
      </c>
      <c r="P277" s="136">
        <f t="shared" si="44"/>
        <v>0.43265819229786784</v>
      </c>
      <c r="Q277" s="138">
        <f t="shared" si="44"/>
        <v>0.19979001923707318</v>
      </c>
      <c r="R277" s="136">
        <f t="shared" si="44"/>
        <v>0.23276671659861958</v>
      </c>
      <c r="S277" s="136">
        <f t="shared" si="44"/>
        <v>0.16294015999298628</v>
      </c>
      <c r="T277" s="122"/>
      <c r="U277" s="104"/>
    </row>
    <row r="278" spans="1:21" hidden="1">
      <c r="T278" s="122"/>
      <c r="U278" s="104"/>
    </row>
    <row r="279" spans="1:21" hidden="1">
      <c r="T279" s="122"/>
      <c r="U279" s="104"/>
    </row>
    <row r="280" spans="1:21" hidden="1">
      <c r="T280" s="122"/>
      <c r="U280" s="104"/>
    </row>
    <row r="281" spans="1:21" hidden="1">
      <c r="T281" s="122"/>
      <c r="U281" s="104"/>
    </row>
    <row r="282" spans="1:21">
      <c r="T282" s="122"/>
      <c r="U282" s="104"/>
    </row>
    <row r="283" spans="1:21">
      <c r="D283" s="144"/>
      <c r="E283" s="144"/>
      <c r="F283" s="144"/>
      <c r="G283" s="144"/>
      <c r="H283" s="144"/>
      <c r="T283" s="122"/>
      <c r="U283" s="104"/>
    </row>
    <row r="284" spans="1:21">
      <c r="B284" s="412"/>
      <c r="C284" s="412"/>
      <c r="D284" s="412"/>
      <c r="E284" s="412"/>
      <c r="F284" s="412"/>
      <c r="G284" s="412"/>
      <c r="H284" s="412"/>
      <c r="T284" s="122"/>
      <c r="U284" s="104"/>
    </row>
    <row r="285" spans="1:21"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T285" s="122"/>
      <c r="U285" s="104"/>
    </row>
    <row r="286" spans="1:21">
      <c r="B286" s="412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T286" s="122"/>
      <c r="U286" s="104"/>
    </row>
    <row r="287" spans="1:21">
      <c r="B287" s="412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T287" s="122"/>
      <c r="U287" s="104"/>
    </row>
    <row r="288" spans="1:21">
      <c r="B288" s="412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T288" s="122"/>
      <c r="U288" s="104"/>
    </row>
    <row r="289" spans="2:21">
      <c r="B289" s="412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T289" s="122"/>
      <c r="U289" s="104"/>
    </row>
    <row r="290" spans="2:21">
      <c r="B290" s="412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T290" s="122"/>
      <c r="U290" s="104"/>
    </row>
    <row r="291" spans="2:21">
      <c r="B291" s="412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T291" s="122"/>
      <c r="U291" s="104"/>
    </row>
    <row r="292" spans="2:21">
      <c r="B292" s="412"/>
      <c r="T292" s="122"/>
      <c r="U292" s="104"/>
    </row>
    <row r="293" spans="2:21">
      <c r="B293" s="412"/>
      <c r="T293" s="122"/>
      <c r="U293" s="104"/>
    </row>
    <row r="294" spans="2:21">
      <c r="T294" s="122"/>
      <c r="U294" s="104"/>
    </row>
    <row r="295" spans="2:21">
      <c r="T295" s="122"/>
      <c r="U295" s="104"/>
    </row>
    <row r="296" spans="2:21">
      <c r="T296" s="122"/>
      <c r="U296" s="104"/>
    </row>
    <row r="297" spans="2:21">
      <c r="T297" s="122"/>
      <c r="U297" s="104"/>
    </row>
    <row r="298" spans="2:21">
      <c r="T298" s="122"/>
      <c r="U298" s="104"/>
    </row>
    <row r="299" spans="2:21">
      <c r="F299" s="145"/>
      <c r="G299" s="145"/>
      <c r="H299" s="146"/>
      <c r="I299" s="145"/>
      <c r="J299" s="146"/>
      <c r="K299" s="145"/>
      <c r="L299" s="145"/>
      <c r="M299" s="146"/>
      <c r="T299" s="122"/>
      <c r="U299" s="104"/>
    </row>
    <row r="300" spans="2:21">
      <c r="F300" s="145"/>
      <c r="G300" s="145"/>
      <c r="H300" s="146"/>
      <c r="I300" s="145"/>
      <c r="J300" s="146"/>
      <c r="K300" s="145"/>
      <c r="L300" s="145"/>
      <c r="M300" s="146"/>
      <c r="T300" s="122"/>
      <c r="U300" s="104"/>
    </row>
    <row r="301" spans="2:21">
      <c r="F301" s="145"/>
      <c r="G301" s="145"/>
      <c r="H301" s="146"/>
      <c r="I301" s="145"/>
      <c r="J301" s="146"/>
      <c r="K301" s="145"/>
      <c r="L301" s="145"/>
      <c r="M301" s="146"/>
      <c r="T301" s="122"/>
      <c r="U301" s="104"/>
    </row>
    <row r="302" spans="2:21">
      <c r="F302" s="145"/>
      <c r="G302" s="145"/>
      <c r="H302" s="146"/>
      <c r="I302" s="145"/>
      <c r="J302" s="146"/>
      <c r="K302" s="145"/>
      <c r="L302" s="145"/>
      <c r="M302" s="146"/>
      <c r="T302" s="122"/>
      <c r="U302" s="104"/>
    </row>
    <row r="303" spans="2:21">
      <c r="F303" s="145"/>
      <c r="G303" s="145"/>
      <c r="H303" s="146"/>
      <c r="I303" s="145"/>
      <c r="J303" s="146"/>
      <c r="K303" s="145"/>
      <c r="L303" s="145"/>
      <c r="M303" s="146"/>
      <c r="T303" s="122"/>
      <c r="U303" s="104"/>
    </row>
    <row r="304" spans="2:21">
      <c r="F304" s="145"/>
      <c r="G304" s="145"/>
      <c r="H304" s="146"/>
      <c r="I304" s="145"/>
      <c r="J304" s="146"/>
      <c r="K304" s="145"/>
      <c r="L304" s="145"/>
      <c r="M304" s="146"/>
      <c r="T304" s="122"/>
      <c r="U304" s="104"/>
    </row>
    <row r="305" spans="6:21">
      <c r="F305" s="145"/>
      <c r="G305" s="145"/>
      <c r="H305" s="146"/>
      <c r="I305" s="145"/>
      <c r="J305" s="146"/>
      <c r="K305" s="145"/>
      <c r="L305" s="145"/>
      <c r="M305" s="146"/>
      <c r="T305" s="122"/>
      <c r="U305" s="104"/>
    </row>
    <row r="306" spans="6:21">
      <c r="T306" s="122"/>
      <c r="U306" s="104"/>
    </row>
    <row r="307" spans="6:21">
      <c r="T307" s="122"/>
      <c r="U307" s="104"/>
    </row>
    <row r="308" spans="6:21">
      <c r="T308" s="122"/>
      <c r="U308" s="104"/>
    </row>
    <row r="309" spans="6:21">
      <c r="T309" s="122"/>
      <c r="U309" s="104"/>
    </row>
    <row r="310" spans="6:21">
      <c r="F310" s="145"/>
      <c r="G310" s="145"/>
      <c r="H310" s="146"/>
      <c r="I310" s="145"/>
      <c r="T310" s="122"/>
      <c r="U310" s="104"/>
    </row>
    <row r="311" spans="6:21">
      <c r="F311" s="145"/>
      <c r="G311" s="145"/>
      <c r="H311" s="146"/>
      <c r="I311" s="145"/>
      <c r="T311" s="122"/>
      <c r="U311" s="104"/>
    </row>
    <row r="312" spans="6:21">
      <c r="F312" s="145"/>
      <c r="G312" s="145"/>
      <c r="H312" s="146"/>
      <c r="I312" s="145"/>
      <c r="T312" s="122"/>
      <c r="U312" s="104"/>
    </row>
    <row r="313" spans="6:21">
      <c r="F313" s="145"/>
      <c r="G313" s="145"/>
      <c r="H313" s="146"/>
      <c r="I313" s="145"/>
      <c r="T313" s="122"/>
      <c r="U313" s="104"/>
    </row>
    <row r="314" spans="6:21">
      <c r="F314" s="145"/>
      <c r="G314" s="145"/>
      <c r="H314" s="146"/>
      <c r="I314" s="145"/>
      <c r="T314" s="122"/>
      <c r="U314" s="104"/>
    </row>
    <row r="315" spans="6:21">
      <c r="F315" s="145"/>
      <c r="G315" s="145"/>
      <c r="H315" s="146"/>
      <c r="I315" s="145"/>
      <c r="T315" s="122"/>
      <c r="U315" s="104"/>
    </row>
    <row r="316" spans="6:21">
      <c r="F316" s="145"/>
      <c r="G316" s="145"/>
      <c r="H316" s="146"/>
      <c r="I316" s="145"/>
      <c r="J316" s="146"/>
      <c r="T316" s="122"/>
      <c r="U316" s="104"/>
    </row>
    <row r="317" spans="6:21">
      <c r="F317" s="145"/>
      <c r="G317" s="145"/>
      <c r="H317" s="146"/>
      <c r="I317" s="145"/>
      <c r="J317" s="146"/>
      <c r="T317" s="122"/>
      <c r="U317" s="104"/>
    </row>
    <row r="318" spans="6:21">
      <c r="F318" s="145"/>
      <c r="G318" s="145"/>
      <c r="H318" s="146"/>
      <c r="I318" s="145"/>
      <c r="J318" s="146"/>
      <c r="T318" s="122"/>
      <c r="U318" s="104"/>
    </row>
    <row r="319" spans="6:21">
      <c r="F319" s="145"/>
      <c r="G319" s="145"/>
      <c r="H319" s="146"/>
      <c r="I319" s="145"/>
      <c r="J319" s="146"/>
      <c r="T319" s="122"/>
      <c r="U319" s="104"/>
    </row>
    <row r="320" spans="6:21">
      <c r="T320" s="122"/>
      <c r="U320" s="104"/>
    </row>
    <row r="321" spans="20:21">
      <c r="T321" s="122"/>
      <c r="U321" s="104"/>
    </row>
    <row r="322" spans="20:21">
      <c r="T322" s="122"/>
      <c r="U322" s="104"/>
    </row>
    <row r="323" spans="20:21">
      <c r="T323" s="122"/>
      <c r="U323" s="104"/>
    </row>
    <row r="324" spans="20:21">
      <c r="T324" s="122"/>
      <c r="U324" s="104"/>
    </row>
    <row r="325" spans="20:21">
      <c r="T325" s="122"/>
      <c r="U325" s="104"/>
    </row>
    <row r="326" spans="20:21">
      <c r="T326" s="122"/>
      <c r="U326" s="104"/>
    </row>
    <row r="327" spans="20:21">
      <c r="T327" s="122"/>
      <c r="U327" s="104"/>
    </row>
    <row r="328" spans="20:21">
      <c r="T328" s="122"/>
      <c r="U328" s="104"/>
    </row>
    <row r="329" spans="20:21">
      <c r="T329" s="122"/>
      <c r="U329" s="104"/>
    </row>
  </sheetData>
  <mergeCells count="3">
    <mergeCell ref="A1:U1"/>
    <mergeCell ref="U3:U5"/>
    <mergeCell ref="A254:S25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2021-07-02T06:02:07Z</cp:lastPrinted>
  <dcterms:created xsi:type="dcterms:W3CDTF">2015-03-05T07:20:42Z</dcterms:created>
  <dcterms:modified xsi:type="dcterms:W3CDTF">2021-08-03T01:03:07Z</dcterms:modified>
</cp:coreProperties>
</file>