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825" yWindow="45" windowWidth="30150" windowHeight="11865"/>
  </bookViews>
  <sheets>
    <sheet name="수주통계" sheetId="3" r:id="rId1"/>
    <sheet name="분기" sheetId="5" r:id="rId2"/>
  </sheets>
  <definedNames>
    <definedName name="_xlnm.Print_Area" localSheetId="0">수주통계!$A$1:$U$256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42" i="5" l="1"/>
  <c r="D242" i="5"/>
  <c r="E242" i="5"/>
  <c r="F242" i="5"/>
  <c r="G242" i="5"/>
  <c r="H242" i="5"/>
  <c r="I242" i="5"/>
  <c r="J242" i="5"/>
  <c r="K242" i="5"/>
  <c r="L242" i="5"/>
  <c r="M242" i="5"/>
  <c r="N242" i="5"/>
  <c r="O242" i="5"/>
  <c r="P242" i="5"/>
  <c r="Q242" i="5"/>
  <c r="R242" i="5"/>
  <c r="S242" i="5"/>
  <c r="T242" i="5"/>
  <c r="U242" i="5"/>
  <c r="C243" i="5"/>
  <c r="D243" i="5"/>
  <c r="E243" i="5"/>
  <c r="F243" i="5"/>
  <c r="G243" i="5"/>
  <c r="H243" i="5"/>
  <c r="I243" i="5"/>
  <c r="J243" i="5"/>
  <c r="K243" i="5"/>
  <c r="L243" i="5"/>
  <c r="M243" i="5"/>
  <c r="N243" i="5"/>
  <c r="O243" i="5"/>
  <c r="P243" i="5"/>
  <c r="Q243" i="5"/>
  <c r="R243" i="5"/>
  <c r="S243" i="5"/>
  <c r="T243" i="5"/>
  <c r="U243" i="5"/>
  <c r="C244" i="5"/>
  <c r="D244" i="5"/>
  <c r="E244" i="5"/>
  <c r="F244" i="5"/>
  <c r="G244" i="5"/>
  <c r="H244" i="5"/>
  <c r="I244" i="5"/>
  <c r="J244" i="5"/>
  <c r="K244" i="5"/>
  <c r="L244" i="5"/>
  <c r="M244" i="5"/>
  <c r="N244" i="5"/>
  <c r="O244" i="5"/>
  <c r="P244" i="5"/>
  <c r="Q244" i="5"/>
  <c r="R244" i="5"/>
  <c r="S244" i="5"/>
  <c r="T244" i="5"/>
  <c r="U244" i="5"/>
  <c r="B244" i="5"/>
  <c r="B243" i="5"/>
  <c r="B242" i="5"/>
  <c r="C241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C235" i="3" l="1"/>
  <c r="D235" i="3"/>
  <c r="E235" i="3"/>
  <c r="F235" i="3"/>
  <c r="G235" i="3"/>
  <c r="H235" i="3"/>
  <c r="I235" i="3"/>
  <c r="J235" i="3"/>
  <c r="K235" i="3"/>
  <c r="L235" i="3"/>
  <c r="M235" i="3"/>
  <c r="N235" i="3"/>
  <c r="O235" i="3"/>
  <c r="P235" i="3"/>
  <c r="Q235" i="3"/>
  <c r="R235" i="3"/>
  <c r="S235" i="3"/>
  <c r="C236" i="3"/>
  <c r="D236" i="3"/>
  <c r="E236" i="3"/>
  <c r="F236" i="3"/>
  <c r="G236" i="3"/>
  <c r="H236" i="3"/>
  <c r="I236" i="3"/>
  <c r="J236" i="3"/>
  <c r="K236" i="3"/>
  <c r="L236" i="3"/>
  <c r="M236" i="3"/>
  <c r="N236" i="3"/>
  <c r="O236" i="3"/>
  <c r="P236" i="3"/>
  <c r="Q236" i="3"/>
  <c r="R236" i="3"/>
  <c r="S236" i="3"/>
  <c r="C237" i="3"/>
  <c r="D237" i="3"/>
  <c r="E237" i="3"/>
  <c r="F237" i="3"/>
  <c r="G237" i="3"/>
  <c r="H237" i="3"/>
  <c r="I237" i="3"/>
  <c r="J237" i="3"/>
  <c r="K237" i="3"/>
  <c r="L237" i="3"/>
  <c r="M237" i="3"/>
  <c r="N237" i="3"/>
  <c r="O237" i="3"/>
  <c r="P237" i="3"/>
  <c r="Q237" i="3"/>
  <c r="R237" i="3"/>
  <c r="S237" i="3"/>
  <c r="B237" i="3"/>
  <c r="B236" i="3"/>
  <c r="B235" i="3"/>
  <c r="C227" i="3"/>
  <c r="D227" i="3"/>
  <c r="E227" i="3"/>
  <c r="F227" i="3"/>
  <c r="G227" i="3"/>
  <c r="H227" i="3"/>
  <c r="I227" i="3"/>
  <c r="J227" i="3"/>
  <c r="K227" i="3"/>
  <c r="L227" i="3"/>
  <c r="M227" i="3"/>
  <c r="N227" i="3"/>
  <c r="O227" i="3"/>
  <c r="P227" i="3"/>
  <c r="Q227" i="3"/>
  <c r="R227" i="3"/>
  <c r="S227" i="3"/>
  <c r="C228" i="3"/>
  <c r="D228" i="3"/>
  <c r="E228" i="3"/>
  <c r="F228" i="3"/>
  <c r="G228" i="3"/>
  <c r="H228" i="3"/>
  <c r="I228" i="3"/>
  <c r="J228" i="3"/>
  <c r="K228" i="3"/>
  <c r="L228" i="3"/>
  <c r="M228" i="3"/>
  <c r="N228" i="3"/>
  <c r="O228" i="3"/>
  <c r="P228" i="3"/>
  <c r="Q228" i="3"/>
  <c r="R228" i="3"/>
  <c r="S228" i="3"/>
  <c r="C229" i="3"/>
  <c r="D229" i="3"/>
  <c r="E229" i="3"/>
  <c r="F229" i="3"/>
  <c r="G229" i="3"/>
  <c r="H229" i="3"/>
  <c r="I229" i="3"/>
  <c r="J229" i="3"/>
  <c r="K229" i="3"/>
  <c r="L229" i="3"/>
  <c r="M229" i="3"/>
  <c r="N229" i="3"/>
  <c r="O229" i="3"/>
  <c r="P229" i="3"/>
  <c r="Q229" i="3"/>
  <c r="R229" i="3"/>
  <c r="S229" i="3"/>
  <c r="B229" i="3"/>
  <c r="B228" i="3"/>
  <c r="B227" i="3"/>
  <c r="B239" i="3" l="1"/>
  <c r="T227" i="3"/>
  <c r="U227" i="3"/>
  <c r="T228" i="3"/>
  <c r="U228" i="3"/>
  <c r="T229" i="3"/>
  <c r="U229" i="3"/>
  <c r="I240" i="3" l="1"/>
  <c r="C239" i="3"/>
  <c r="D239" i="3"/>
  <c r="E239" i="3"/>
  <c r="F239" i="3"/>
  <c r="G239" i="3"/>
  <c r="H239" i="3"/>
  <c r="I239" i="3"/>
  <c r="J239" i="3"/>
  <c r="K239" i="3"/>
  <c r="L239" i="3"/>
  <c r="M239" i="3"/>
  <c r="N239" i="3"/>
  <c r="P239" i="3"/>
  <c r="Q239" i="3"/>
  <c r="R239" i="3"/>
  <c r="S239" i="3"/>
  <c r="G240" i="3"/>
  <c r="H240" i="3"/>
  <c r="M240" i="3"/>
  <c r="N240" i="3"/>
  <c r="L240" i="3" l="1"/>
  <c r="F240" i="3"/>
  <c r="K240" i="3"/>
  <c r="E240" i="3"/>
  <c r="O239" i="3"/>
  <c r="J240" i="3"/>
  <c r="D240" i="3"/>
  <c r="C240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T235" i="3" l="1"/>
  <c r="U235" i="3"/>
  <c r="T236" i="3"/>
  <c r="U236" i="3"/>
  <c r="T237" i="3"/>
  <c r="U237" i="3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W221" i="5" s="1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53" i="5"/>
  <c r="R253" i="5"/>
  <c r="Q253" i="5"/>
  <c r="P253" i="5"/>
  <c r="O253" i="5"/>
  <c r="N253" i="5"/>
  <c r="M253" i="5"/>
  <c r="L253" i="5"/>
  <c r="K253" i="5"/>
  <c r="J253" i="5"/>
  <c r="I253" i="5"/>
  <c r="H253" i="5"/>
  <c r="G253" i="5"/>
  <c r="F253" i="5"/>
  <c r="E253" i="5"/>
  <c r="D253" i="5"/>
  <c r="C253" i="5"/>
  <c r="B253" i="5"/>
  <c r="U252" i="5"/>
  <c r="T252" i="5"/>
  <c r="U250" i="5"/>
  <c r="T250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51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51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52" i="5" s="1"/>
  <c r="R179" i="5"/>
  <c r="R252" i="5" s="1"/>
  <c r="Q179" i="5"/>
  <c r="Q252" i="5" s="1"/>
  <c r="P179" i="5"/>
  <c r="P252" i="5" s="1"/>
  <c r="O179" i="5"/>
  <c r="O252" i="5" s="1"/>
  <c r="N179" i="5"/>
  <c r="M179" i="5"/>
  <c r="M252" i="5" s="1"/>
  <c r="L179" i="5"/>
  <c r="L252" i="5" s="1"/>
  <c r="K179" i="5"/>
  <c r="K252" i="5" s="1"/>
  <c r="J179" i="5"/>
  <c r="J252" i="5" s="1"/>
  <c r="I179" i="5"/>
  <c r="I252" i="5" s="1"/>
  <c r="H179" i="5"/>
  <c r="G179" i="5"/>
  <c r="G252" i="5" s="1"/>
  <c r="F179" i="5"/>
  <c r="F252" i="5" s="1"/>
  <c r="E179" i="5"/>
  <c r="E252" i="5" s="1"/>
  <c r="D179" i="5"/>
  <c r="D252" i="5" s="1"/>
  <c r="C179" i="5"/>
  <c r="C252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K192" i="5" l="1"/>
  <c r="U199" i="5"/>
  <c r="U251" i="5" s="1"/>
  <c r="G251" i="5"/>
  <c r="M251" i="5"/>
  <c r="H250" i="5"/>
  <c r="N250" i="5"/>
  <c r="H251" i="5"/>
  <c r="N251" i="5"/>
  <c r="N254" i="5" s="1"/>
  <c r="I250" i="5"/>
  <c r="O250" i="5"/>
  <c r="P250" i="5"/>
  <c r="P261" i="5" s="1"/>
  <c r="E250" i="5"/>
  <c r="E263" i="5" s="1"/>
  <c r="K250" i="5"/>
  <c r="K262" i="5" s="1"/>
  <c r="Q250" i="5"/>
  <c r="Q263" i="5" s="1"/>
  <c r="D250" i="5"/>
  <c r="E251" i="5"/>
  <c r="K251" i="5"/>
  <c r="K268" i="5" s="1"/>
  <c r="K269" i="5" s="1"/>
  <c r="F250" i="5"/>
  <c r="L250" i="5"/>
  <c r="R250" i="5"/>
  <c r="R266" i="5" s="1"/>
  <c r="J250" i="5"/>
  <c r="F251" i="5"/>
  <c r="L251" i="5"/>
  <c r="L268" i="5" s="1"/>
  <c r="L269" i="5" s="1"/>
  <c r="G250" i="5"/>
  <c r="M250" i="5"/>
  <c r="S250" i="5"/>
  <c r="S262" i="5" s="1"/>
  <c r="Q192" i="5"/>
  <c r="E192" i="5"/>
  <c r="B192" i="5"/>
  <c r="N192" i="5"/>
  <c r="R251" i="5"/>
  <c r="R254" i="5" s="1"/>
  <c r="S251" i="5"/>
  <c r="B209" i="5"/>
  <c r="G209" i="5"/>
  <c r="W217" i="5"/>
  <c r="C250" i="5"/>
  <c r="C260" i="5" s="1"/>
  <c r="W213" i="5"/>
  <c r="Q251" i="5"/>
  <c r="H192" i="5"/>
  <c r="M209" i="5"/>
  <c r="R123" i="5"/>
  <c r="P123" i="5"/>
  <c r="E268" i="5"/>
  <c r="E269" i="5" s="1"/>
  <c r="Q209" i="5"/>
  <c r="E209" i="5"/>
  <c r="K209" i="5"/>
  <c r="T255" i="5"/>
  <c r="C209" i="5"/>
  <c r="I209" i="5"/>
  <c r="U255" i="5"/>
  <c r="B123" i="5"/>
  <c r="U123" i="5" s="1"/>
  <c r="Q268" i="5"/>
  <c r="D209" i="5"/>
  <c r="J209" i="5"/>
  <c r="P209" i="5"/>
  <c r="O123" i="5"/>
  <c r="S123" i="5"/>
  <c r="G266" i="5"/>
  <c r="G265" i="5"/>
  <c r="G264" i="5"/>
  <c r="G262" i="5"/>
  <c r="G260" i="5"/>
  <c r="G258" i="5"/>
  <c r="G255" i="5"/>
  <c r="G263" i="5"/>
  <c r="G261" i="5"/>
  <c r="G259" i="5"/>
  <c r="G256" i="5"/>
  <c r="G254" i="5"/>
  <c r="M266" i="5"/>
  <c r="M265" i="5"/>
  <c r="M264" i="5"/>
  <c r="M263" i="5"/>
  <c r="M261" i="5"/>
  <c r="M259" i="5"/>
  <c r="M256" i="5"/>
  <c r="M254" i="5"/>
  <c r="M262" i="5"/>
  <c r="M260" i="5"/>
  <c r="M258" i="5"/>
  <c r="M255" i="5"/>
  <c r="S264" i="5"/>
  <c r="S261" i="5"/>
  <c r="I266" i="5"/>
  <c r="I265" i="5"/>
  <c r="I255" i="5"/>
  <c r="I264" i="5"/>
  <c r="I263" i="5"/>
  <c r="I261" i="5"/>
  <c r="I259" i="5"/>
  <c r="I256" i="5"/>
  <c r="I262" i="5"/>
  <c r="I260" i="5"/>
  <c r="I258" i="5"/>
  <c r="O266" i="5"/>
  <c r="O265" i="5"/>
  <c r="O264" i="5"/>
  <c r="O262" i="5"/>
  <c r="O260" i="5"/>
  <c r="O258" i="5"/>
  <c r="O255" i="5"/>
  <c r="O263" i="5"/>
  <c r="O261" i="5"/>
  <c r="O259" i="5"/>
  <c r="O256" i="5"/>
  <c r="S209" i="5"/>
  <c r="U121" i="5"/>
  <c r="M192" i="5"/>
  <c r="F268" i="5"/>
  <c r="F269" i="5" s="1"/>
  <c r="M268" i="5"/>
  <c r="M269" i="5" s="1"/>
  <c r="K255" i="5"/>
  <c r="G192" i="5"/>
  <c r="S192" i="5"/>
  <c r="D266" i="5"/>
  <c r="D265" i="5"/>
  <c r="D264" i="5"/>
  <c r="D263" i="5"/>
  <c r="D262" i="5"/>
  <c r="D261" i="5"/>
  <c r="D260" i="5"/>
  <c r="D259" i="5"/>
  <c r="D258" i="5"/>
  <c r="D256" i="5"/>
  <c r="D255" i="5"/>
  <c r="J266" i="5"/>
  <c r="J265" i="5"/>
  <c r="J264" i="5"/>
  <c r="J263" i="5"/>
  <c r="J262" i="5"/>
  <c r="J261" i="5"/>
  <c r="J260" i="5"/>
  <c r="J259" i="5"/>
  <c r="J258" i="5"/>
  <c r="J256" i="5"/>
  <c r="J255" i="5"/>
  <c r="P263" i="5"/>
  <c r="P256" i="5"/>
  <c r="C251" i="5"/>
  <c r="C268" i="5" s="1"/>
  <c r="O251" i="5"/>
  <c r="O268" i="5" s="1"/>
  <c r="O269" i="5" s="1"/>
  <c r="U254" i="5"/>
  <c r="E256" i="5"/>
  <c r="Q256" i="5"/>
  <c r="K258" i="5"/>
  <c r="E259" i="5"/>
  <c r="K260" i="5"/>
  <c r="E261" i="5"/>
  <c r="Q261" i="5"/>
  <c r="F266" i="5"/>
  <c r="F265" i="5"/>
  <c r="F264" i="5"/>
  <c r="F263" i="5"/>
  <c r="F262" i="5"/>
  <c r="F261" i="5"/>
  <c r="F260" i="5"/>
  <c r="F259" i="5"/>
  <c r="F258" i="5"/>
  <c r="F256" i="5"/>
  <c r="F255" i="5"/>
  <c r="F254" i="5"/>
  <c r="R262" i="5"/>
  <c r="R255" i="5"/>
  <c r="K266" i="5"/>
  <c r="K265" i="5"/>
  <c r="K264" i="5"/>
  <c r="I192" i="5"/>
  <c r="K254" i="5"/>
  <c r="O200" i="5"/>
  <c r="O209" i="5" s="1"/>
  <c r="L266" i="5"/>
  <c r="L265" i="5"/>
  <c r="L264" i="5"/>
  <c r="L263" i="5"/>
  <c r="L262" i="5"/>
  <c r="L261" i="5"/>
  <c r="L260" i="5"/>
  <c r="L259" i="5"/>
  <c r="L258" i="5"/>
  <c r="L256" i="5"/>
  <c r="L255" i="5"/>
  <c r="E266" i="5"/>
  <c r="E265" i="5"/>
  <c r="Q264" i="5"/>
  <c r="G268" i="5"/>
  <c r="G269" i="5" s="1"/>
  <c r="S268" i="5"/>
  <c r="E255" i="5"/>
  <c r="E264" i="5"/>
  <c r="I251" i="5"/>
  <c r="I268" i="5" s="1"/>
  <c r="I269" i="5" s="1"/>
  <c r="K256" i="5"/>
  <c r="E258" i="5"/>
  <c r="K259" i="5"/>
  <c r="E260" i="5"/>
  <c r="Q260" i="5"/>
  <c r="K261" i="5"/>
  <c r="E262" i="5"/>
  <c r="K263" i="5"/>
  <c r="Q123" i="5"/>
  <c r="C192" i="5"/>
  <c r="O192" i="5"/>
  <c r="H263" i="5"/>
  <c r="H256" i="5"/>
  <c r="N266" i="5"/>
  <c r="N265" i="5"/>
  <c r="N264" i="5"/>
  <c r="N263" i="5"/>
  <c r="N262" i="5"/>
  <c r="N261" i="5"/>
  <c r="N260" i="5"/>
  <c r="N259" i="5"/>
  <c r="N258" i="5"/>
  <c r="N256" i="5"/>
  <c r="E254" i="5"/>
  <c r="D192" i="5"/>
  <c r="J192" i="5"/>
  <c r="P192" i="5"/>
  <c r="F209" i="5"/>
  <c r="L209" i="5"/>
  <c r="R209" i="5"/>
  <c r="D251" i="5"/>
  <c r="D268" i="5" s="1"/>
  <c r="D269" i="5" s="1"/>
  <c r="J251" i="5"/>
  <c r="J268" i="5" s="1"/>
  <c r="J269" i="5" s="1"/>
  <c r="P251" i="5"/>
  <c r="P268" i="5" s="1"/>
  <c r="B252" i="5"/>
  <c r="H252" i="5"/>
  <c r="H255" i="5" s="1"/>
  <c r="N252" i="5"/>
  <c r="N255" i="5" s="1"/>
  <c r="F192" i="5"/>
  <c r="L192" i="5"/>
  <c r="R192" i="5"/>
  <c r="H209" i="5"/>
  <c r="N209" i="5"/>
  <c r="T254" i="5"/>
  <c r="H254" i="5" l="1"/>
  <c r="R256" i="5"/>
  <c r="P258" i="5"/>
  <c r="H260" i="5"/>
  <c r="P266" i="5"/>
  <c r="Q254" i="5"/>
  <c r="H262" i="5"/>
  <c r="L254" i="5"/>
  <c r="R261" i="5"/>
  <c r="P255" i="5"/>
  <c r="P262" i="5"/>
  <c r="S259" i="5"/>
  <c r="S263" i="5"/>
  <c r="H258" i="5"/>
  <c r="Q265" i="5"/>
  <c r="R263" i="5"/>
  <c r="S255" i="5"/>
  <c r="S265" i="5"/>
  <c r="P269" i="5"/>
  <c r="H259" i="5"/>
  <c r="H265" i="5"/>
  <c r="Q255" i="5"/>
  <c r="Q266" i="5"/>
  <c r="R258" i="5"/>
  <c r="R264" i="5"/>
  <c r="P259" i="5"/>
  <c r="P265" i="5"/>
  <c r="C262" i="5"/>
  <c r="S258" i="5"/>
  <c r="S266" i="5"/>
  <c r="Q269" i="5"/>
  <c r="Q262" i="5"/>
  <c r="R265" i="5"/>
  <c r="P260" i="5"/>
  <c r="S254" i="5"/>
  <c r="S260" i="5"/>
  <c r="H264" i="5"/>
  <c r="P264" i="5"/>
  <c r="H266" i="5"/>
  <c r="Q258" i="5"/>
  <c r="R259" i="5"/>
  <c r="Q259" i="5"/>
  <c r="H261" i="5"/>
  <c r="S269" i="5"/>
  <c r="R260" i="5"/>
  <c r="S256" i="5"/>
  <c r="C261" i="5"/>
  <c r="C263" i="5"/>
  <c r="C265" i="5"/>
  <c r="R268" i="5"/>
  <c r="R269" i="5" s="1"/>
  <c r="C255" i="5"/>
  <c r="C266" i="5"/>
  <c r="C264" i="5"/>
  <c r="C256" i="5"/>
  <c r="C258" i="5"/>
  <c r="C269" i="5"/>
  <c r="C259" i="5"/>
  <c r="N268" i="5"/>
  <c r="N269" i="5" s="1"/>
  <c r="O254" i="5"/>
  <c r="B268" i="5"/>
  <c r="H268" i="5"/>
  <c r="H269" i="5" s="1"/>
  <c r="I254" i="5"/>
  <c r="D254" i="5"/>
  <c r="P254" i="5"/>
  <c r="C254" i="5"/>
  <c r="J254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R194" i="3"/>
  <c r="Q194" i="3"/>
  <c r="P194" i="3"/>
  <c r="O194" i="3"/>
  <c r="O201" i="3" l="1"/>
  <c r="O240" i="3"/>
  <c r="R201" i="3"/>
  <c r="R240" i="3"/>
  <c r="S201" i="3"/>
  <c r="S240" i="3"/>
  <c r="P201" i="3"/>
  <c r="P240" i="3"/>
  <c r="Q201" i="3"/>
  <c r="Q240" i="3"/>
  <c r="U194" i="3"/>
  <c r="B194" i="3"/>
  <c r="B201" i="3" l="1"/>
  <c r="B240" i="3"/>
  <c r="T194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B250" i="5" l="1"/>
  <c r="C175" i="3"/>
  <c r="C238" i="3"/>
  <c r="B265" i="5" l="1"/>
  <c r="B259" i="5"/>
  <c r="B264" i="5"/>
  <c r="B258" i="5"/>
  <c r="B263" i="5"/>
  <c r="B256" i="5"/>
  <c r="B262" i="5"/>
  <c r="B254" i="5"/>
  <c r="B261" i="5"/>
  <c r="B266" i="5"/>
  <c r="B260" i="5"/>
  <c r="B255" i="5"/>
  <c r="B269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38" i="3" l="1"/>
  <c r="S241" i="3" s="1"/>
  <c r="R238" i="3"/>
  <c r="R241" i="3" s="1"/>
  <c r="Q238" i="3"/>
  <c r="Q241" i="3" s="1"/>
  <c r="P238" i="3"/>
  <c r="P241" i="3" s="1"/>
  <c r="O238" i="3"/>
  <c r="O241" i="3" s="1"/>
  <c r="N238" i="3"/>
  <c r="N241" i="3" s="1"/>
  <c r="M238" i="3"/>
  <c r="M241" i="3" s="1"/>
  <c r="L238" i="3"/>
  <c r="L241" i="3" s="1"/>
  <c r="K238" i="3"/>
  <c r="K241" i="3" s="1"/>
  <c r="J238" i="3"/>
  <c r="J241" i="3" s="1"/>
  <c r="I238" i="3"/>
  <c r="I241" i="3" s="1"/>
  <c r="H238" i="3"/>
  <c r="H241" i="3" s="1"/>
  <c r="G238" i="3"/>
  <c r="G241" i="3" s="1"/>
  <c r="F238" i="3"/>
  <c r="F241" i="3" s="1"/>
  <c r="E238" i="3"/>
  <c r="E241" i="3" s="1"/>
  <c r="D238" i="3"/>
  <c r="D241" i="3" s="1"/>
  <c r="C241" i="3"/>
  <c r="B238" i="3"/>
  <c r="B241" i="3" s="1"/>
  <c r="S251" i="3" l="1"/>
  <c r="R251" i="3"/>
  <c r="Q251" i="3"/>
  <c r="P251" i="3"/>
  <c r="O251" i="3"/>
  <c r="N251" i="3"/>
  <c r="M251" i="3"/>
  <c r="L251" i="3"/>
  <c r="K251" i="3"/>
  <c r="J251" i="3"/>
  <c r="I251" i="3"/>
  <c r="H251" i="3"/>
  <c r="G251" i="3"/>
  <c r="F251" i="3"/>
  <c r="E251" i="3"/>
  <c r="D251" i="3"/>
  <c r="C251" i="3"/>
  <c r="B251" i="3"/>
  <c r="B253" i="3" l="1"/>
  <c r="B254" i="3" s="1"/>
  <c r="D253" i="3"/>
  <c r="D254" i="3" s="1"/>
  <c r="F253" i="3"/>
  <c r="F254" i="3" s="1"/>
  <c r="H253" i="3"/>
  <c r="H254" i="3" s="1"/>
  <c r="J253" i="3"/>
  <c r="J254" i="3" s="1"/>
  <c r="L253" i="3"/>
  <c r="L254" i="3" s="1"/>
  <c r="N253" i="3"/>
  <c r="N254" i="3" s="1"/>
  <c r="P253" i="3"/>
  <c r="P254" i="3" s="1"/>
  <c r="R253" i="3"/>
  <c r="R254" i="3" s="1"/>
  <c r="E247" i="3"/>
  <c r="E250" i="3"/>
  <c r="E249" i="3"/>
  <c r="E248" i="3"/>
  <c r="E246" i="3"/>
  <c r="E245" i="3"/>
  <c r="E244" i="3"/>
  <c r="E243" i="3"/>
  <c r="G247" i="3"/>
  <c r="G250" i="3"/>
  <c r="G249" i="3"/>
  <c r="G248" i="3"/>
  <c r="G246" i="3"/>
  <c r="G245" i="3"/>
  <c r="G244" i="3"/>
  <c r="G243" i="3"/>
  <c r="K247" i="3"/>
  <c r="K250" i="3"/>
  <c r="K249" i="3"/>
  <c r="K248" i="3"/>
  <c r="K246" i="3"/>
  <c r="K245" i="3"/>
  <c r="K244" i="3"/>
  <c r="K243" i="3"/>
  <c r="M247" i="3"/>
  <c r="M250" i="3"/>
  <c r="M249" i="3"/>
  <c r="M248" i="3"/>
  <c r="M246" i="3"/>
  <c r="M245" i="3"/>
  <c r="M244" i="3"/>
  <c r="M243" i="3"/>
  <c r="Q247" i="3"/>
  <c r="Q250" i="3"/>
  <c r="Q249" i="3"/>
  <c r="Q248" i="3"/>
  <c r="Q246" i="3"/>
  <c r="Q245" i="3"/>
  <c r="Q244" i="3"/>
  <c r="Q243" i="3"/>
  <c r="S247" i="3"/>
  <c r="S250" i="3"/>
  <c r="S249" i="3"/>
  <c r="S248" i="3"/>
  <c r="S246" i="3"/>
  <c r="S245" i="3"/>
  <c r="S244" i="3"/>
  <c r="S243" i="3"/>
  <c r="B247" i="3"/>
  <c r="B250" i="3"/>
  <c r="B249" i="3"/>
  <c r="B248" i="3"/>
  <c r="B246" i="3"/>
  <c r="B245" i="3"/>
  <c r="B244" i="3"/>
  <c r="B243" i="3"/>
  <c r="D247" i="3"/>
  <c r="D250" i="3"/>
  <c r="D249" i="3"/>
  <c r="D248" i="3"/>
  <c r="D246" i="3"/>
  <c r="D245" i="3"/>
  <c r="D244" i="3"/>
  <c r="D243" i="3"/>
  <c r="F247" i="3"/>
  <c r="F250" i="3"/>
  <c r="F249" i="3"/>
  <c r="F248" i="3"/>
  <c r="F246" i="3"/>
  <c r="F245" i="3"/>
  <c r="F244" i="3"/>
  <c r="F243" i="3"/>
  <c r="H247" i="3"/>
  <c r="H250" i="3"/>
  <c r="H249" i="3"/>
  <c r="H248" i="3"/>
  <c r="H246" i="3"/>
  <c r="H245" i="3"/>
  <c r="H244" i="3"/>
  <c r="H243" i="3"/>
  <c r="J247" i="3"/>
  <c r="J250" i="3"/>
  <c r="J249" i="3"/>
  <c r="J248" i="3"/>
  <c r="J246" i="3"/>
  <c r="J245" i="3"/>
  <c r="J244" i="3"/>
  <c r="J243" i="3"/>
  <c r="L247" i="3"/>
  <c r="L250" i="3"/>
  <c r="L249" i="3"/>
  <c r="L248" i="3"/>
  <c r="L246" i="3"/>
  <c r="L245" i="3"/>
  <c r="L244" i="3"/>
  <c r="L243" i="3"/>
  <c r="N247" i="3"/>
  <c r="N250" i="3"/>
  <c r="N249" i="3"/>
  <c r="N248" i="3"/>
  <c r="N246" i="3"/>
  <c r="N245" i="3"/>
  <c r="N244" i="3"/>
  <c r="N243" i="3"/>
  <c r="P247" i="3"/>
  <c r="P250" i="3"/>
  <c r="P249" i="3"/>
  <c r="P248" i="3"/>
  <c r="P246" i="3"/>
  <c r="P245" i="3"/>
  <c r="P244" i="3"/>
  <c r="P243" i="3"/>
  <c r="R247" i="3"/>
  <c r="R250" i="3"/>
  <c r="R249" i="3"/>
  <c r="R248" i="3"/>
  <c r="R246" i="3"/>
  <c r="R245" i="3"/>
  <c r="R244" i="3"/>
  <c r="R243" i="3"/>
  <c r="C253" i="3"/>
  <c r="C254" i="3" s="1"/>
  <c r="E253" i="3"/>
  <c r="E254" i="3" s="1"/>
  <c r="G253" i="3"/>
  <c r="G254" i="3" s="1"/>
  <c r="I253" i="3"/>
  <c r="I254" i="3" s="1"/>
  <c r="K253" i="3"/>
  <c r="K254" i="3" s="1"/>
  <c r="M253" i="3"/>
  <c r="M254" i="3" s="1"/>
  <c r="O253" i="3"/>
  <c r="O254" i="3" s="1"/>
  <c r="Q253" i="3"/>
  <c r="Q254" i="3" s="1"/>
  <c r="S253" i="3"/>
  <c r="S254" i="3" s="1"/>
  <c r="C247" i="3"/>
  <c r="C250" i="3"/>
  <c r="C249" i="3"/>
  <c r="C248" i="3"/>
  <c r="C246" i="3"/>
  <c r="C245" i="3"/>
  <c r="C244" i="3"/>
  <c r="C243" i="3"/>
  <c r="I247" i="3"/>
  <c r="I250" i="3"/>
  <c r="I249" i="3"/>
  <c r="I248" i="3"/>
  <c r="I246" i="3"/>
  <c r="I245" i="3"/>
  <c r="I244" i="3"/>
  <c r="I243" i="3"/>
  <c r="O247" i="3"/>
  <c r="O250" i="3"/>
  <c r="O249" i="3"/>
  <c r="O248" i="3"/>
  <c r="O246" i="3"/>
  <c r="O245" i="3"/>
  <c r="O244" i="3"/>
  <c r="O243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39" i="3" l="1"/>
  <c r="T240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40" i="3" l="1"/>
  <c r="U239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<sst xmlns="http://schemas.openxmlformats.org/spreadsheetml/2006/main" count="653" uniqueCount="320">
  <si>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</si>
  <si>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</si>
  <si>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</si>
  <si>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</si>
  <si>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</si>
  <si>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</si>
  <si>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</si>
  <si>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</si>
  <si>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</si>
  <si>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</si>
  <si>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</si>
  <si>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</si>
  <si>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</si>
  <si>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</si>
  <si>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</si>
  <si>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</si>
  <si>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</si>
  <si>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</si>
  <si>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</si>
  <si>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</si>
  <si>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</si>
  <si>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</si>
  <si>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</si>
  <si>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</si>
  <si>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</si>
  <si>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</si>
  <si>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</si>
  <si>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</si>
  <si>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</si>
  <si>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</si>
  <si>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</si>
  <si>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</si>
  <si>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</si>
  <si>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</si>
  <si>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</si>
  <si>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</si>
  <si>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</si>
  <si>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</si>
  <si>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</si>
  <si>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</si>
  <si>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</si>
  <si>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</si>
  <si>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</si>
  <si>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</si>
  <si>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</si>
  <si>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</si>
  <si>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</si>
  <si>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</si>
  <si>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</si>
  <si>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</si>
  <si>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</si>
  <si>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</si>
  <si>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</si>
  <si>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</si>
  <si>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</si>
  <si>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</si>
  <si>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</si>
  <si>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</si>
  <si>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</si>
  <si>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</si>
  <si>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</si>
  <si>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</si>
  <si>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</si>
  <si>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</si>
  <si>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</si>
  <si>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</si>
  <si>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</si>
  <si>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</si>
  <si>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</si>
  <si>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</si>
  <si>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</si>
  <si>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</si>
  <si>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</si>
  <si>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</si>
  <si>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</si>
  <si>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</si>
  <si>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</si>
  <si>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</si>
  <si>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</si>
  <si>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</si>
  <si>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</si>
  <si>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</si>
  <si>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</si>
  <si>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</si>
  <si>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</si>
  <si>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</si>
  <si>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</si>
  <si>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</si>
  <si>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</si>
  <si>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</si>
  <si>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</si>
  <si>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</si>
  <si>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</si>
  <si>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</si>
  <si>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</si>
  <si>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</si>
  <si>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</si>
  <si>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</si>
  <si>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</si>
  <si>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</si>
  <si>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</si>
  <si>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</si>
  <si>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</si>
  <si>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</si>
  <si>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</si>
  <si>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</si>
  <si>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</si>
  <si>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</si>
  <si>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</si>
  <si>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</si>
  <si>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</si>
  <si>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</si>
  <si>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</si>
  <si>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</si>
  <si>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</si>
  <si>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</si>
  <si>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</si>
  <si>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</si>
  <si>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</si>
  <si>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</si>
  <si>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</si>
  <si>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</si>
  <si>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</si>
  <si>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</si>
  <si>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</si>
  <si>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</si>
  <si>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</si>
  <si>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</si>
  <si>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</si>
  <si>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</si>
  <si>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</si>
  <si>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</si>
  <si>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</si>
  <si>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</si>
  <si>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</si>
  <si>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</si>
  <si>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</si>
  <si>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</si>
  <si>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</si>
  <si>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</si>
  <si>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</si>
  <si>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</si>
  <si>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</si>
  <si>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</si>
  <si>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</si>
  <si>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</si>
  <si>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</si>
  <si>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</si>
  <si>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</si>
  <si>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</si>
  <si>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</si>
  <si>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</si>
  <si>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</si>
  <si>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</si>
  <si>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</si>
  <si>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</si>
  <si>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</si>
  <si>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</si>
  <si>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</si>
  <si>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</si>
  <si>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</si>
  <si>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</si>
  <si>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</si>
  <si>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</si>
  <si>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</si>
  <si>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</si>
  <si>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</si>
  <si>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</si>
  <si>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</si>
  <si>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</si>
  <si>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</si>
  <si>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</si>
  <si>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</si>
  <si>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</si>
  <si>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</si>
  <si>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</si>
  <si>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</si>
  <si>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</si>
  <si>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</si>
  <si>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</si>
  <si>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</si>
  <si>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</si>
  <si>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</si>
  <si>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</si>
  <si>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</si>
  <si>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</si>
  <si>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</si>
  <si>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</si>
  <si>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</si>
  <si>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</si>
  <si>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</si>
  <si>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</si>
  <si>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</si>
  <si>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</si>
  <si>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</si>
  <si>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</si>
  <si>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</si>
  <si>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</si>
  <si>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</si>
  <si>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</si>
  <si>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</si>
  <si>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</si>
  <si>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</si>
  <si>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</si>
  <si>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</si>
  <si>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</si>
  <si>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</si>
  <si>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</si>
  <si>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</si>
  <si>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</si>
  <si>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</si>
  <si>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</si>
  <si>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</si>
  <si>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</si>
  <si>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</si>
  <si>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</si>
  <si>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</si>
  <si>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</si>
  <si>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</si>
  <si>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</si>
  <si>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</si>
  <si>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</si>
  <si>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</si>
  <si>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</si>
  <si>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</si>
  <si>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</si>
  <si>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</si>
  <si>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</si>
  <si>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</si>
  <si>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</si>
  <si>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</si>
  <si>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</si>
  <si>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</si>
  <si>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</si>
  <si>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</si>
  <si>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</si>
  <si>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</si>
  <si>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</si>
  <si>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</si>
  <si>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</si>
  <si>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</si>
  <si>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</si>
  <si>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</si>
  <si>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</si>
  <si>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</si>
  <si>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</si>
  <si>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</si>
  <si>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</si>
  <si>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</si>
  <si>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</si>
  <si>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</si>
  <si>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</si>
  <si>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</si>
  <si>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</si>
  <si>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</si>
  <si>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</si>
  <si>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</si>
  <si>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</si>
  <si>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</si>
  <si>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</si>
  <si>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</si>
  <si>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</si>
  <si>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</si>
  <si>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</si>
  <si>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</si>
  <si>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</si>
  <si>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</si>
  <si>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</si>
  <si>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</si>
  <si>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</si>
  <si>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</si>
  <si>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</si>
  <si>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</si>
  <si>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</si>
  <si>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</si>
  <si>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</si>
  <si>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</si>
  <si>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</si>
  <si>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</si>
  <si>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</si>
  <si>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</si>
  <si>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</si>
  <si>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</si>
  <si>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</si>
  <si>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</si>
  <si>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</si>
  <si>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</si>
  <si>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</si>
  <si>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</si>
  <si>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</si>
  <si>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</si>
  <si>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</si>
  <si>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</si>
  <si>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</si>
  <si>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</si>
  <si>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18년대비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</si>
  <si>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</si>
  <si>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</si>
  <si>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</si>
  <si>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</si>
  <si>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19년동분기대비</t>
    <phoneticPr fontId="13" type="noConversion"/>
  </si>
  <si>
    <t>18년대비</t>
    <phoneticPr fontId="13" type="noConversion"/>
  </si>
  <si>
    <t>2020년 1분기 건설수주액분석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</si>
  <si>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</si>
  <si>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</si>
  <si>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</si>
  <si>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</si>
  <si>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</si>
  <si>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</si>
  <si>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</si>
  <si>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</si>
  <si>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</si>
  <si>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</si>
  <si>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2020년 12월 건설수주액분석</t>
    <phoneticPr fontId="13" type="noConversion"/>
  </si>
  <si>
    <t>2020. 12</t>
  </si>
  <si>
    <t>연도별 12월 누계수주액 분석</t>
    <phoneticPr fontId="13" type="noConversion"/>
  </si>
  <si>
    <t>20.12월누적</t>
    <phoneticPr fontId="12" type="noConversion"/>
  </si>
  <si>
    <t>19.12월 누적</t>
    <phoneticPr fontId="12" type="noConversion"/>
  </si>
  <si>
    <t>18.12월 누적</t>
    <phoneticPr fontId="12" type="noConversion"/>
  </si>
  <si>
    <t>2020.4분기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</si>
</sst>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08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79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79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7" fillId="0" borderId="79" xfId="5" applyNumberFormat="1" applyFont="1" applyFill="1" applyBorder="1" applyAlignment="1">
      <alignment horizontal="right" vertical="center"/>
    </xf>
    <xf numFmtId="14" fontId="7" fillId="11" borderId="56" xfId="5" applyNumberFormat="1" applyFont="1" applyFill="1" applyBorder="1" applyAlignment="1">
      <alignment horizontal="center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78" fontId="17" fillId="11" borderId="79" xfId="5" applyNumberFormat="1" applyFont="1" applyFill="1" applyBorder="1" applyAlignment="1">
      <alignment horizontal="right" vertical="center"/>
    </xf>
    <xf numFmtId="14" fontId="17" fillId="0" borderId="56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6"/>
  <sheetViews>
    <sheetView tabSelected="1" zoomScaleNormal="100" zoomScaleSheetLayoutView="70" workbookViewId="0">
      <pane ySplit="5" topLeftCell="A6" activePane="bottomLeft" state="frozen"/>
      <selection pane="bottomLeft" activeCell="A6" sqref="A6:XFD188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506" t="s">
        <v>313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03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04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05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122">
        <v>106.2</v>
      </c>
      <c r="U110" s="115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122">
        <v>108.4</v>
      </c>
      <c r="U119" s="112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122">
        <v>108.4</v>
      </c>
      <c r="U120" s="112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122">
        <v>108.4</v>
      </c>
      <c r="U121" s="112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124">
        <v>108.4</v>
      </c>
      <c r="U123" s="116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3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3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3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3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3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3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3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3"/>
        <v>132282.02764976959</v>
      </c>
      <c r="Y135" s="89"/>
    </row>
    <row r="136" spans="1:25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122">
        <v>108.5</v>
      </c>
      <c r="U136" s="116">
        <f t="shared" si="3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3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3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3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3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3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ref="U142:U162" si="7">B142/T142*100</f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7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7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7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7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7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7"/>
        <v>130284.28701180746</v>
      </c>
      <c r="Y148" s="89"/>
    </row>
    <row r="149" spans="1:25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125">
        <v>110.1</v>
      </c>
      <c r="U149" s="116">
        <f t="shared" si="7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7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7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7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7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7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7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7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7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7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7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7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 t="shared" si="7"/>
        <v>#DIV/0!</v>
      </c>
      <c r="Y161" s="174"/>
    </row>
    <row r="162" spans="1:25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152">
        <v>110.16800000000001</v>
      </c>
      <c r="U162" s="165">
        <f t="shared" si="7"/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Y179" s="163"/>
    </row>
    <row r="180" spans="1:25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Y180" s="355"/>
    </row>
    <row r="181" spans="1:25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Y181" s="355"/>
    </row>
    <row r="182" spans="1:25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Y182" s="163"/>
    </row>
    <row r="183" spans="1:25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Y183" s="174"/>
    </row>
    <row r="184" spans="1:25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Y184" s="163"/>
    </row>
    <row r="185" spans="1:25" s="149" customFormat="1" ht="18" hidden="1" customHeight="1">
      <c r="A185" s="467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8">
        <v>44724</v>
      </c>
      <c r="T185" s="148"/>
      <c r="U185" s="147"/>
      <c r="Y185" s="150"/>
    </row>
    <row r="186" spans="1:25" s="452" customFormat="1" ht="18" hidden="1" customHeight="1">
      <c r="A186" s="464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5"/>
      <c r="U186" s="466"/>
      <c r="Y186" s="453"/>
    </row>
    <row r="187" spans="1:25" s="452" customFormat="1" ht="18" hidden="1" customHeight="1">
      <c r="A187" s="462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5"/>
      <c r="U187" s="466"/>
      <c r="Y187" s="453"/>
    </row>
    <row r="188" spans="1:25" s="156" customFormat="1" ht="18" hidden="1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165"/>
      <c r="Y188" s="163"/>
    </row>
    <row r="189" spans="1:25" s="156" customFormat="1" ht="18" customHeight="1" thickTop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Y189" s="163"/>
    </row>
    <row r="190" spans="1:25" s="156" customFormat="1" ht="18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Y190" s="163"/>
    </row>
    <row r="191" spans="1:25" s="156" customFormat="1" ht="18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Y191" s="163"/>
    </row>
    <row r="192" spans="1:25" s="156" customFormat="1" ht="18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Y192" s="163"/>
    </row>
    <row r="193" spans="1:25" s="156" customFormat="1" ht="18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Y193" s="163"/>
    </row>
    <row r="194" spans="1:25" s="156" customFormat="1" ht="18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2">I194+O194</f>
        <v>122942.35924653233</v>
      </c>
      <c r="U194" s="159">
        <f t="shared" si="12"/>
        <v>20218.484750144282</v>
      </c>
      <c r="Y194" s="163"/>
    </row>
    <row r="195" spans="1:25" s="156" customFormat="1" ht="18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159"/>
      <c r="Y195" s="163"/>
    </row>
    <row r="196" spans="1:25" s="156" customFormat="1" ht="18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Y196" s="163"/>
    </row>
    <row r="197" spans="1:25" s="156" customFormat="1" ht="18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159"/>
      <c r="Y197" s="163"/>
    </row>
    <row r="198" spans="1:25" s="156" customFormat="1" ht="18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Y198" s="163"/>
    </row>
    <row r="199" spans="1:25" s="156" customFormat="1" ht="18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Y199" s="163"/>
    </row>
    <row r="200" spans="1:25" s="149" customFormat="1" ht="18" customHeight="1">
      <c r="A200" s="500" t="s">
        <v>218</v>
      </c>
      <c r="B200" s="446">
        <v>224237</v>
      </c>
      <c r="C200" s="446">
        <v>95935</v>
      </c>
      <c r="D200" s="481">
        <v>53030</v>
      </c>
      <c r="E200" s="481">
        <v>1015</v>
      </c>
      <c r="F200" s="481">
        <v>42904</v>
      </c>
      <c r="G200" s="481">
        <v>26483</v>
      </c>
      <c r="H200" s="481">
        <v>16421</v>
      </c>
      <c r="I200" s="481">
        <v>128303</v>
      </c>
      <c r="J200" s="481">
        <v>22227</v>
      </c>
      <c r="K200" s="481">
        <v>15087</v>
      </c>
      <c r="L200" s="481">
        <v>106076</v>
      </c>
      <c r="M200" s="481">
        <v>60495</v>
      </c>
      <c r="N200" s="481">
        <v>45581</v>
      </c>
      <c r="O200" s="481">
        <v>75257</v>
      </c>
      <c r="P200" s="481">
        <v>16102</v>
      </c>
      <c r="Q200" s="481">
        <v>148980</v>
      </c>
      <c r="R200" s="481">
        <v>86978</v>
      </c>
      <c r="S200" s="482">
        <v>62002</v>
      </c>
      <c r="T200" s="463"/>
      <c r="U200" s="446"/>
      <c r="Y200" s="150"/>
    </row>
    <row r="201" spans="1:25" s="354" customFormat="1" ht="18" customHeight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399"/>
      <c r="Y201" s="355"/>
    </row>
    <row r="202" spans="1:25" s="156" customFormat="1" ht="18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Y202" s="163"/>
    </row>
    <row r="203" spans="1:25" s="156" customFormat="1" ht="18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Y203" s="163"/>
    </row>
    <row r="204" spans="1:25" s="156" customFormat="1" ht="18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377"/>
      <c r="Y204" s="163"/>
    </row>
    <row r="205" spans="1:25" s="156" customFormat="1" ht="18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377"/>
      <c r="Y205" s="163"/>
    </row>
    <row r="206" spans="1:25" s="156" customFormat="1" ht="18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377"/>
      <c r="Y206" s="163"/>
    </row>
    <row r="207" spans="1:25" s="156" customFormat="1" ht="18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377"/>
      <c r="Y207" s="163"/>
    </row>
    <row r="208" spans="1:25" s="156" customFormat="1" ht="18" customHeight="1">
      <c r="A208" s="431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377"/>
      <c r="Y208" s="163"/>
    </row>
    <row r="209" spans="1:25" s="156" customFormat="1" ht="18" customHeight="1">
      <c r="A209" s="431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377"/>
      <c r="Y209" s="163"/>
    </row>
    <row r="210" spans="1:25" s="156" customFormat="1" ht="18" customHeight="1">
      <c r="A210" s="431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377"/>
      <c r="Y210" s="163"/>
    </row>
    <row r="211" spans="1:25" s="156" customFormat="1" ht="18" customHeight="1">
      <c r="A211" s="431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377"/>
      <c r="Y211" s="163"/>
    </row>
    <row r="212" spans="1:25" s="156" customFormat="1" ht="18" customHeight="1">
      <c r="A212" s="431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377"/>
      <c r="Y212" s="163"/>
    </row>
    <row r="213" spans="1:25" s="149" customFormat="1" ht="18" customHeight="1">
      <c r="A213" s="498" t="s">
        <v>288</v>
      </c>
      <c r="B213" s="446">
        <v>281276.93506546778</v>
      </c>
      <c r="C213" s="481">
        <v>133417.93</v>
      </c>
      <c r="D213" s="481">
        <v>72482.52</v>
      </c>
      <c r="E213" s="481">
        <v>1948.29</v>
      </c>
      <c r="F213" s="481">
        <v>60935.41</v>
      </c>
      <c r="G213" s="481">
        <v>38120.589999999997</v>
      </c>
      <c r="H213" s="481">
        <v>22814.82</v>
      </c>
      <c r="I213" s="481">
        <v>147859.00506546779</v>
      </c>
      <c r="J213" s="481">
        <v>24108.657206381969</v>
      </c>
      <c r="K213" s="481">
        <v>13997.79</v>
      </c>
      <c r="L213" s="481">
        <v>123750.34785908581</v>
      </c>
      <c r="M213" s="481">
        <v>91021.763453225431</v>
      </c>
      <c r="N213" s="481">
        <v>32728.584405860369</v>
      </c>
      <c r="O213" s="481">
        <v>96591.177206381966</v>
      </c>
      <c r="P213" s="481">
        <v>15946.08</v>
      </c>
      <c r="Q213" s="481">
        <v>184685.7578590858</v>
      </c>
      <c r="R213" s="481">
        <v>129142.35345322544</v>
      </c>
      <c r="S213" s="482">
        <v>55543.404405860369</v>
      </c>
      <c r="T213" s="463"/>
      <c r="U213" s="446"/>
      <c r="Y213" s="150"/>
    </row>
    <row r="214" spans="1:25" s="156" customFormat="1" ht="18" customHeight="1">
      <c r="A214" s="295" t="s">
        <v>296</v>
      </c>
      <c r="B214" s="402">
        <f>SUM(B202:B213)</f>
        <v>1660352.0292158141</v>
      </c>
      <c r="C214" s="402">
        <f t="shared" ref="C214:U214" si="14">SUM(C202:C213)</f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80">
        <f t="shared" si="14"/>
        <v>0</v>
      </c>
      <c r="U214" s="402">
        <f t="shared" si="14"/>
        <v>0</v>
      </c>
      <c r="Y214" s="163"/>
    </row>
    <row r="215" spans="1:25" s="156" customFormat="1" ht="18" customHeight="1">
      <c r="A215" s="431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377"/>
      <c r="Y215" s="163"/>
    </row>
    <row r="216" spans="1:25" s="156" customFormat="1" ht="18" customHeight="1">
      <c r="A216" s="431" t="s">
        <v>297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377"/>
      <c r="Y216" s="163"/>
    </row>
    <row r="217" spans="1:25" s="156" customFormat="1" ht="18" customHeight="1">
      <c r="A217" s="431" t="s">
        <v>298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Y217" s="163"/>
    </row>
    <row r="218" spans="1:25" s="156" customFormat="1" ht="18" customHeight="1">
      <c r="A218" s="431" t="s">
        <v>303</v>
      </c>
      <c r="B218" s="159">
        <v>96269.756505826706</v>
      </c>
      <c r="C218" s="483">
        <v>24012.86</v>
      </c>
      <c r="D218" s="483">
        <v>15447.48</v>
      </c>
      <c r="E218" s="483">
        <v>1357.69</v>
      </c>
      <c r="F218" s="483">
        <v>8565.3799999999992</v>
      </c>
      <c r="G218" s="483">
        <v>2156.36</v>
      </c>
      <c r="H218" s="483">
        <v>6409.02</v>
      </c>
      <c r="I218" s="483">
        <v>72256.896505826706</v>
      </c>
      <c r="J218" s="483">
        <v>4197.1797522618936</v>
      </c>
      <c r="K218" s="483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377"/>
      <c r="Y218" s="163"/>
    </row>
    <row r="219" spans="1:25" s="495" customFormat="1" ht="18" customHeight="1">
      <c r="A219" s="431" t="s">
        <v>304</v>
      </c>
      <c r="B219" s="490">
        <v>153019.22476222855</v>
      </c>
      <c r="C219" s="491">
        <v>28120.44</v>
      </c>
      <c r="D219" s="491">
        <v>18857.5</v>
      </c>
      <c r="E219" s="491">
        <v>3271.77</v>
      </c>
      <c r="F219" s="491">
        <v>9262.94</v>
      </c>
      <c r="G219" s="491">
        <v>2130.4299999999998</v>
      </c>
      <c r="H219" s="491">
        <v>7132.51</v>
      </c>
      <c r="I219" s="491">
        <v>124898.78476222856</v>
      </c>
      <c r="J219" s="491">
        <v>8766.7843607673203</v>
      </c>
      <c r="K219" s="491">
        <v>6299.64</v>
      </c>
      <c r="L219" s="492">
        <v>116132.00040146124</v>
      </c>
      <c r="M219" s="492">
        <v>88818.199825997348</v>
      </c>
      <c r="N219" s="492">
        <v>27313.80057546388</v>
      </c>
      <c r="O219" s="492">
        <v>27624.284360767324</v>
      </c>
      <c r="P219" s="492">
        <v>9571.41</v>
      </c>
      <c r="Q219" s="492">
        <v>125394.94040146124</v>
      </c>
      <c r="R219" s="492">
        <v>90948.629825997356</v>
      </c>
      <c r="S219" s="493">
        <v>34446.310575463882</v>
      </c>
      <c r="T219" s="494"/>
      <c r="U219" s="490"/>
      <c r="Y219" s="496"/>
    </row>
    <row r="220" spans="1:25" s="495" customFormat="1" ht="18" customHeight="1">
      <c r="A220" s="431" t="s">
        <v>305</v>
      </c>
      <c r="B220" s="490">
        <v>214570.34888169545</v>
      </c>
      <c r="C220" s="491">
        <v>57032.15</v>
      </c>
      <c r="D220" s="491">
        <v>35430.339999999997</v>
      </c>
      <c r="E220" s="491">
        <v>1301.96</v>
      </c>
      <c r="F220" s="491">
        <v>21601.81</v>
      </c>
      <c r="G220" s="491">
        <v>3131.04</v>
      </c>
      <c r="H220" s="491">
        <v>18470.77</v>
      </c>
      <c r="I220" s="491">
        <v>157538.19888169543</v>
      </c>
      <c r="J220" s="491">
        <v>10989.82408578954</v>
      </c>
      <c r="K220" s="491">
        <v>9127.68</v>
      </c>
      <c r="L220" s="492">
        <v>146548.3747959059</v>
      </c>
      <c r="M220" s="492">
        <v>88023.824362438216</v>
      </c>
      <c r="N220" s="492">
        <v>58524.550433467703</v>
      </c>
      <c r="O220" s="492">
        <v>46420.16408578954</v>
      </c>
      <c r="P220" s="492">
        <v>10429.64</v>
      </c>
      <c r="Q220" s="492">
        <v>168150.18479590592</v>
      </c>
      <c r="R220" s="492">
        <v>91154.864362438209</v>
      </c>
      <c r="S220" s="294">
        <v>76995.320433467699</v>
      </c>
      <c r="T220" s="494"/>
      <c r="U220" s="490"/>
      <c r="Y220" s="496"/>
    </row>
    <row r="221" spans="1:25" s="495" customFormat="1" ht="18" customHeight="1">
      <c r="A221" s="431" t="s">
        <v>307</v>
      </c>
      <c r="B221" s="490">
        <v>175393.0935308683</v>
      </c>
      <c r="C221" s="491">
        <v>32167.33</v>
      </c>
      <c r="D221" s="491">
        <v>23155.86</v>
      </c>
      <c r="E221" s="491">
        <v>544.76</v>
      </c>
      <c r="F221" s="491">
        <v>9011.4699999999993</v>
      </c>
      <c r="G221" s="491">
        <v>1628.2</v>
      </c>
      <c r="H221" s="491">
        <v>7383.27</v>
      </c>
      <c r="I221" s="491">
        <v>143225.76353086831</v>
      </c>
      <c r="J221" s="491">
        <v>26731.201675381395</v>
      </c>
      <c r="K221" s="491">
        <v>23894.47</v>
      </c>
      <c r="L221" s="492">
        <v>116494.56185548691</v>
      </c>
      <c r="M221" s="492">
        <v>82304.091957413344</v>
      </c>
      <c r="N221" s="492">
        <v>34190.469898073577</v>
      </c>
      <c r="O221" s="492">
        <v>49887.061675381403</v>
      </c>
      <c r="P221" s="492">
        <v>24439.23</v>
      </c>
      <c r="Q221" s="492">
        <v>125506.03185548692</v>
      </c>
      <c r="R221" s="492">
        <v>83932.291957413327</v>
      </c>
      <c r="S221" s="493">
        <v>41573.739898073574</v>
      </c>
      <c r="T221" s="494"/>
      <c r="U221" s="490"/>
      <c r="Y221" s="496"/>
    </row>
    <row r="222" spans="1:25" s="495" customFormat="1" ht="18" customHeight="1">
      <c r="A222" s="431" t="s">
        <v>308</v>
      </c>
      <c r="B222" s="490">
        <v>136720.5484097545</v>
      </c>
      <c r="C222" s="491">
        <v>25059.73</v>
      </c>
      <c r="D222" s="491">
        <v>11618.12</v>
      </c>
      <c r="E222" s="491">
        <v>1017.42</v>
      </c>
      <c r="F222" s="491">
        <v>13441.61</v>
      </c>
      <c r="G222" s="491">
        <v>5719.03</v>
      </c>
      <c r="H222" s="491">
        <v>7722.58</v>
      </c>
      <c r="I222" s="491">
        <v>111660.8184097545</v>
      </c>
      <c r="J222" s="491">
        <v>6240.302173854202</v>
      </c>
      <c r="K222" s="491">
        <v>5020</v>
      </c>
      <c r="L222" s="492">
        <v>105420.5162359003</v>
      </c>
      <c r="M222" s="492">
        <v>79161.505315891089</v>
      </c>
      <c r="N222" s="492">
        <v>26259.010920009205</v>
      </c>
      <c r="O222" s="492">
        <v>17858.4221738542</v>
      </c>
      <c r="P222" s="492">
        <v>6037.42</v>
      </c>
      <c r="Q222" s="492">
        <v>118862.1262359003</v>
      </c>
      <c r="R222" s="492">
        <v>84880.535315891088</v>
      </c>
      <c r="S222" s="493">
        <v>33981.590920009206</v>
      </c>
      <c r="T222" s="494"/>
      <c r="U222" s="490"/>
      <c r="Y222" s="496"/>
    </row>
    <row r="223" spans="1:25" s="495" customFormat="1" ht="18" customHeight="1">
      <c r="A223" s="431" t="s">
        <v>309</v>
      </c>
      <c r="B223" s="490">
        <v>168809.39298813083</v>
      </c>
      <c r="C223" s="491">
        <v>37401.64</v>
      </c>
      <c r="D223" s="491">
        <v>18068.919999999998</v>
      </c>
      <c r="E223" s="491">
        <v>1358.59</v>
      </c>
      <c r="F223" s="491">
        <v>19332.72</v>
      </c>
      <c r="G223" s="491">
        <v>9590.5</v>
      </c>
      <c r="H223" s="491">
        <v>9742.2199999999993</v>
      </c>
      <c r="I223" s="491">
        <v>131407.75298813084</v>
      </c>
      <c r="J223" s="491">
        <v>16686.540776930364</v>
      </c>
      <c r="K223" s="491">
        <v>10162.61</v>
      </c>
      <c r="L223" s="492">
        <v>114721.21221120049</v>
      </c>
      <c r="M223" s="492">
        <v>69155.216533085317</v>
      </c>
      <c r="N223" s="492">
        <v>45565.99567811517</v>
      </c>
      <c r="O223" s="492">
        <v>34755.460776930362</v>
      </c>
      <c r="P223" s="492">
        <v>11521.2</v>
      </c>
      <c r="Q223" s="492">
        <v>134053.93221120001</v>
      </c>
      <c r="R223" s="492">
        <v>78745.716533085317</v>
      </c>
      <c r="S223" s="493">
        <v>55308.215678115172</v>
      </c>
      <c r="T223" s="494"/>
      <c r="U223" s="490"/>
      <c r="Y223" s="496"/>
    </row>
    <row r="224" spans="1:25" s="495" customFormat="1" ht="18" customHeight="1">
      <c r="A224" s="431" t="s">
        <v>311</v>
      </c>
      <c r="B224" s="490">
        <v>146783.60856964035</v>
      </c>
      <c r="C224" s="491">
        <v>32849.08</v>
      </c>
      <c r="D224" s="491">
        <v>19496.400000000001</v>
      </c>
      <c r="E224" s="491">
        <v>4872.54</v>
      </c>
      <c r="F224" s="491">
        <v>13352.68</v>
      </c>
      <c r="G224" s="491">
        <v>6078.68</v>
      </c>
      <c r="H224" s="491">
        <v>7274</v>
      </c>
      <c r="I224" s="491">
        <v>113934.52856964034</v>
      </c>
      <c r="J224" s="491">
        <v>10665.734168657676</v>
      </c>
      <c r="K224" s="491">
        <v>1782.31</v>
      </c>
      <c r="L224" s="492">
        <v>103268.79440098268</v>
      </c>
      <c r="M224" s="492">
        <v>65246.827275307391</v>
      </c>
      <c r="N224" s="492">
        <v>38021.967125675284</v>
      </c>
      <c r="O224" s="492">
        <v>30162.134168657678</v>
      </c>
      <c r="P224" s="492">
        <v>6654.85</v>
      </c>
      <c r="Q224" s="492">
        <v>116621.47440098267</v>
      </c>
      <c r="R224" s="492">
        <v>71325.507275307391</v>
      </c>
      <c r="S224" s="493">
        <v>45295.967125675284</v>
      </c>
      <c r="T224" s="494"/>
      <c r="U224" s="490"/>
      <c r="Y224" s="496"/>
    </row>
    <row r="225" spans="1:25" s="495" customFormat="1" ht="18" customHeight="1">
      <c r="A225" s="431" t="s">
        <v>312</v>
      </c>
      <c r="B225" s="490">
        <v>191002.47578631446</v>
      </c>
      <c r="C225" s="491">
        <v>61314.64</v>
      </c>
      <c r="D225" s="491">
        <v>28117.15</v>
      </c>
      <c r="E225" s="491">
        <v>9137.0499999999993</v>
      </c>
      <c r="F225" s="491">
        <v>33197.49</v>
      </c>
      <c r="G225" s="491">
        <v>19310.73</v>
      </c>
      <c r="H225" s="491">
        <v>13886.76</v>
      </c>
      <c r="I225" s="491">
        <v>129687.83578631443</v>
      </c>
      <c r="J225" s="491">
        <v>22867.917872471196</v>
      </c>
      <c r="K225" s="491">
        <v>6577.91</v>
      </c>
      <c r="L225" s="492">
        <v>106819.91791384324</v>
      </c>
      <c r="M225" s="492">
        <v>67121.951623115077</v>
      </c>
      <c r="N225" s="492">
        <v>39697.966290728167</v>
      </c>
      <c r="O225" s="492">
        <v>50985.067872471198</v>
      </c>
      <c r="P225" s="492">
        <v>15714.96</v>
      </c>
      <c r="Q225" s="492">
        <v>140017.40791384326</v>
      </c>
      <c r="R225" s="492">
        <v>86432.681623115073</v>
      </c>
      <c r="S225" s="493">
        <v>53584.726290728169</v>
      </c>
      <c r="T225" s="494"/>
      <c r="U225" s="490"/>
      <c r="Y225" s="496"/>
    </row>
    <row r="226" spans="1:25" s="488" customFormat="1" ht="18" customHeight="1">
      <c r="A226" s="424" t="s">
        <v>314</v>
      </c>
      <c r="B226" s="484">
        <v>294856.85925903195</v>
      </c>
      <c r="C226" s="485">
        <v>121912.92</v>
      </c>
      <c r="D226" s="485">
        <v>63951.78</v>
      </c>
      <c r="E226" s="485">
        <v>1330.4570157974167</v>
      </c>
      <c r="F226" s="485">
        <v>57961.14</v>
      </c>
      <c r="G226" s="485">
        <v>37048.35</v>
      </c>
      <c r="H226" s="485">
        <v>20912.79</v>
      </c>
      <c r="I226" s="485">
        <v>172943.93925903193</v>
      </c>
      <c r="J226" s="485">
        <v>17057.511679258714</v>
      </c>
      <c r="K226" s="485">
        <v>6979.6470157974163</v>
      </c>
      <c r="L226" s="486">
        <v>155886.42757977324</v>
      </c>
      <c r="M226" s="486">
        <v>109314.34287869184</v>
      </c>
      <c r="N226" s="486">
        <v>46572.084701081403</v>
      </c>
      <c r="O226" s="486">
        <v>81009.29167925872</v>
      </c>
      <c r="P226" s="486">
        <v>8310.1040315948339</v>
      </c>
      <c r="Q226" s="486">
        <v>213847.56757977323</v>
      </c>
      <c r="R226" s="486">
        <v>146362.69287869183</v>
      </c>
      <c r="S226" s="501">
        <v>67484.874701081397</v>
      </c>
      <c r="T226" s="487"/>
      <c r="U226" s="484"/>
      <c r="Y226" s="489"/>
    </row>
    <row r="227" spans="1:25" s="181" customFormat="1" ht="18" customHeight="1">
      <c r="A227" s="362" t="s">
        <v>155</v>
      </c>
      <c r="B227" s="363">
        <f>(B226-B225)/B225*100</f>
        <v>54.373317961022352</v>
      </c>
      <c r="C227" s="363">
        <f t="shared" ref="C227:S227" si="15">(C226-C225)/C225*100</f>
        <v>98.831665651139758</v>
      </c>
      <c r="D227" s="363">
        <f t="shared" si="15"/>
        <v>127.44758981617979</v>
      </c>
      <c r="E227" s="363">
        <f t="shared" si="15"/>
        <v>-85.438877801944642</v>
      </c>
      <c r="F227" s="363">
        <f t="shared" si="15"/>
        <v>74.594946786639611</v>
      </c>
      <c r="G227" s="363">
        <f t="shared" si="15"/>
        <v>91.853699989591277</v>
      </c>
      <c r="H227" s="363">
        <f t="shared" si="15"/>
        <v>50.595171227845803</v>
      </c>
      <c r="I227" s="363">
        <f t="shared" si="15"/>
        <v>33.354017522499355</v>
      </c>
      <c r="J227" s="363">
        <f t="shared" si="15"/>
        <v>-25.408549329307988</v>
      </c>
      <c r="K227" s="363">
        <f t="shared" si="15"/>
        <v>6.1073656495363489</v>
      </c>
      <c r="L227" s="363">
        <f t="shared" si="15"/>
        <v>45.933858239345518</v>
      </c>
      <c r="M227" s="363">
        <f t="shared" si="15"/>
        <v>62.859303454828009</v>
      </c>
      <c r="N227" s="363">
        <f t="shared" si="15"/>
        <v>17.316046771793321</v>
      </c>
      <c r="O227" s="363">
        <f t="shared" si="15"/>
        <v>58.888268780747779</v>
      </c>
      <c r="P227" s="363">
        <f t="shared" si="15"/>
        <v>-47.119788840729889</v>
      </c>
      <c r="Q227" s="363">
        <f t="shared" si="15"/>
        <v>52.729271856939242</v>
      </c>
      <c r="R227" s="363">
        <f t="shared" si="15"/>
        <v>69.337211492405444</v>
      </c>
      <c r="S227" s="363">
        <f t="shared" si="15"/>
        <v>25.940504641074163</v>
      </c>
      <c r="T227" s="363" t="e">
        <f t="shared" ref="T227:U227" si="16">(T225-T224)/T224*100</f>
        <v>#DIV/0!</v>
      </c>
      <c r="U227" s="363" t="e">
        <f t="shared" si="16"/>
        <v>#DIV/0!</v>
      </c>
    </row>
    <row r="228" spans="1:25" s="182" customFormat="1" ht="18" customHeight="1">
      <c r="A228" s="298" t="s">
        <v>156</v>
      </c>
      <c r="B228" s="418">
        <f>(B226-B213)/B213*100</f>
        <v>4.8279551220235692</v>
      </c>
      <c r="C228" s="418">
        <f t="shared" ref="C228:S228" si="17">(C226-C213)/C213*100</f>
        <v>-8.6232862404625781</v>
      </c>
      <c r="D228" s="418">
        <f t="shared" si="17"/>
        <v>-11.769375568068003</v>
      </c>
      <c r="E228" s="418">
        <f t="shared" si="17"/>
        <v>-31.711551370821763</v>
      </c>
      <c r="F228" s="418">
        <f t="shared" si="17"/>
        <v>-4.8810207398292782</v>
      </c>
      <c r="G228" s="418">
        <f t="shared" si="17"/>
        <v>-2.8127581446142309</v>
      </c>
      <c r="H228" s="418">
        <f t="shared" si="17"/>
        <v>-8.3368179104634557</v>
      </c>
      <c r="I228" s="418">
        <f t="shared" si="17"/>
        <v>16.96544230258904</v>
      </c>
      <c r="J228" s="418">
        <f t="shared" si="17"/>
        <v>-29.247359016149176</v>
      </c>
      <c r="K228" s="418">
        <f t="shared" si="17"/>
        <v>-50.137507307957783</v>
      </c>
      <c r="L228" s="418">
        <f t="shared" si="17"/>
        <v>25.968476272309708</v>
      </c>
      <c r="M228" s="418">
        <f t="shared" si="17"/>
        <v>20.096929274356082</v>
      </c>
      <c r="N228" s="418">
        <f t="shared" si="17"/>
        <v>42.297888975430972</v>
      </c>
      <c r="O228" s="418">
        <f t="shared" si="17"/>
        <v>-16.131789649721469</v>
      </c>
      <c r="P228" s="418">
        <f t="shared" si="17"/>
        <v>-47.886226385451259</v>
      </c>
      <c r="Q228" s="418">
        <f t="shared" si="17"/>
        <v>15.789961315229148</v>
      </c>
      <c r="R228" s="418">
        <f t="shared" si="17"/>
        <v>13.334385633372777</v>
      </c>
      <c r="S228" s="418">
        <f t="shared" si="17"/>
        <v>21.499348883917328</v>
      </c>
      <c r="T228" s="418" t="e">
        <f t="shared" ref="T228:U228" si="18">(T225-T212)/T212*100</f>
        <v>#DIV/0!</v>
      </c>
      <c r="U228" s="418" t="e">
        <f t="shared" si="18"/>
        <v>#DIV/0!</v>
      </c>
    </row>
    <row r="229" spans="1:25" s="181" customFormat="1" ht="18" customHeight="1" thickBot="1">
      <c r="A229" s="299" t="s">
        <v>295</v>
      </c>
      <c r="B229" s="422">
        <f>(B226-B200)/B200*100</f>
        <v>31.493401739691464</v>
      </c>
      <c r="C229" s="422">
        <f t="shared" ref="C229:S229" si="19">(C226-C200)/C200*100</f>
        <v>27.078667848022096</v>
      </c>
      <c r="D229" s="422">
        <f t="shared" si="19"/>
        <v>20.59547425985291</v>
      </c>
      <c r="E229" s="422">
        <f t="shared" si="19"/>
        <v>31.079508945558299</v>
      </c>
      <c r="F229" s="422">
        <f t="shared" si="19"/>
        <v>35.094956181241841</v>
      </c>
      <c r="G229" s="422">
        <f t="shared" si="19"/>
        <v>39.894838198089332</v>
      </c>
      <c r="H229" s="422">
        <f t="shared" si="19"/>
        <v>27.353937031849469</v>
      </c>
      <c r="I229" s="422">
        <f t="shared" si="19"/>
        <v>34.793371362346889</v>
      </c>
      <c r="J229" s="422">
        <f t="shared" si="19"/>
        <v>-23.257697038472514</v>
      </c>
      <c r="K229" s="422">
        <f t="shared" si="19"/>
        <v>-53.737343303523453</v>
      </c>
      <c r="L229" s="422">
        <f t="shared" si="19"/>
        <v>46.957301915393906</v>
      </c>
      <c r="M229" s="422">
        <f t="shared" si="19"/>
        <v>80.699798129914598</v>
      </c>
      <c r="N229" s="422">
        <f t="shared" si="19"/>
        <v>2.1743373359105838</v>
      </c>
      <c r="O229" s="422">
        <f t="shared" si="19"/>
        <v>7.6435304081463791</v>
      </c>
      <c r="P229" s="422">
        <f t="shared" si="19"/>
        <v>-48.390858082257893</v>
      </c>
      <c r="Q229" s="422">
        <f t="shared" si="19"/>
        <v>43.541124701149968</v>
      </c>
      <c r="R229" s="422">
        <f t="shared" si="19"/>
        <v>68.275532753905395</v>
      </c>
      <c r="S229" s="422">
        <f t="shared" si="19"/>
        <v>8.8430610320334786</v>
      </c>
      <c r="T229" s="422" t="e">
        <f t="shared" ref="T229:U229" si="20">(T225-T199)/T199*100</f>
        <v>#DIV/0!</v>
      </c>
      <c r="U229" s="422" t="e">
        <f t="shared" si="20"/>
        <v>#DIV/0!</v>
      </c>
    </row>
    <row r="230" spans="1:25" s="181" customFormat="1" ht="5.25" customHeight="1">
      <c r="A230" s="184"/>
      <c r="B230" s="185"/>
      <c r="C230" s="185"/>
      <c r="D230" s="185"/>
      <c r="E230" s="185"/>
      <c r="F230" s="185"/>
      <c r="G230" s="185"/>
      <c r="H230" s="185"/>
      <c r="I230" s="185"/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</row>
    <row r="231" spans="1:25" s="186" customFormat="1" ht="22.5" customHeight="1">
      <c r="A231" s="507" t="s">
        <v>315</v>
      </c>
      <c r="B231" s="507"/>
      <c r="C231" s="507"/>
      <c r="D231" s="507"/>
      <c r="E231" s="507"/>
      <c r="F231" s="507"/>
      <c r="G231" s="507"/>
      <c r="H231" s="507"/>
      <c r="I231" s="507"/>
      <c r="J231" s="507"/>
      <c r="K231" s="507"/>
      <c r="L231" s="507"/>
      <c r="M231" s="507"/>
      <c r="N231" s="507"/>
      <c r="O231" s="507"/>
      <c r="P231" s="507"/>
      <c r="Q231" s="507"/>
      <c r="R231" s="507"/>
      <c r="S231" s="507"/>
      <c r="U231" s="187"/>
    </row>
    <row r="232" spans="1:25" s="188" customFormat="1" ht="11.25" customHeight="1">
      <c r="A232" s="5" t="s">
        <v>65</v>
      </c>
      <c r="B232" s="6" t="s">
        <v>0</v>
      </c>
      <c r="C232" s="302" t="s">
        <v>1</v>
      </c>
      <c r="D232" s="302"/>
      <c r="E232" s="302"/>
      <c r="F232" s="302"/>
      <c r="G232" s="302"/>
      <c r="H232" s="303"/>
      <c r="I232" s="313" t="s">
        <v>2</v>
      </c>
      <c r="J232" s="313"/>
      <c r="K232" s="313"/>
      <c r="L232" s="313"/>
      <c r="M232" s="313"/>
      <c r="N232" s="341"/>
      <c r="O232" s="325" t="s">
        <v>3</v>
      </c>
      <c r="P232" s="325"/>
      <c r="Q232" s="326" t="s">
        <v>4</v>
      </c>
      <c r="R232" s="325"/>
      <c r="S232" s="327"/>
      <c r="U232" s="189"/>
    </row>
    <row r="233" spans="1:25" s="188" customFormat="1" ht="11.25" customHeight="1">
      <c r="A233" s="7"/>
      <c r="B233" s="8"/>
      <c r="C233" s="336"/>
      <c r="D233" s="305" t="s">
        <v>3</v>
      </c>
      <c r="E233" s="306"/>
      <c r="F233" s="305" t="s">
        <v>4</v>
      </c>
      <c r="G233" s="302"/>
      <c r="H233" s="303"/>
      <c r="I233" s="315"/>
      <c r="J233" s="316" t="s">
        <v>3</v>
      </c>
      <c r="K233" s="317"/>
      <c r="L233" s="318" t="s">
        <v>4</v>
      </c>
      <c r="M233" s="313"/>
      <c r="N233" s="314"/>
      <c r="O233" s="343"/>
      <c r="P233" s="344"/>
      <c r="Q233" s="345"/>
      <c r="R233" s="343"/>
      <c r="S233" s="346"/>
      <c r="U233" s="189"/>
    </row>
    <row r="234" spans="1:25" s="190" customFormat="1" ht="11.25" customHeight="1" thickBot="1">
      <c r="A234" s="7"/>
      <c r="B234" s="8"/>
      <c r="C234" s="336"/>
      <c r="D234" s="337"/>
      <c r="E234" s="338" t="s">
        <v>66</v>
      </c>
      <c r="F234" s="339"/>
      <c r="G234" s="340" t="s">
        <v>5</v>
      </c>
      <c r="H234" s="303" t="s">
        <v>6</v>
      </c>
      <c r="I234" s="315"/>
      <c r="J234" s="334"/>
      <c r="K234" s="318" t="s">
        <v>66</v>
      </c>
      <c r="L234" s="342"/>
      <c r="M234" s="335" t="s">
        <v>5</v>
      </c>
      <c r="N234" s="314" t="s">
        <v>6</v>
      </c>
      <c r="O234" s="346"/>
      <c r="P234" s="326" t="s">
        <v>66</v>
      </c>
      <c r="Q234" s="345"/>
      <c r="R234" s="347" t="s">
        <v>5</v>
      </c>
      <c r="S234" s="327" t="s">
        <v>6</v>
      </c>
      <c r="U234" s="191"/>
    </row>
    <row r="235" spans="1:25" ht="18" thickTop="1">
      <c r="A235" s="192" t="s">
        <v>316</v>
      </c>
      <c r="B235" s="193">
        <f>SUM(B215:B226)</f>
        <v>1940749.8935410336</v>
      </c>
      <c r="C235" s="419">
        <f t="shared" ref="C235:S235" si="21">SUM(C215:C226)</f>
        <v>520953.41000000003</v>
      </c>
      <c r="D235" s="419">
        <f t="shared" si="21"/>
        <v>292645.18999999994</v>
      </c>
      <c r="E235" s="419">
        <f t="shared" si="21"/>
        <v>30393.927015797417</v>
      </c>
      <c r="F235" s="419">
        <f t="shared" si="21"/>
        <v>228308.21999999997</v>
      </c>
      <c r="G235" s="419">
        <f t="shared" si="21"/>
        <v>98240.290000000008</v>
      </c>
      <c r="H235" s="419">
        <f t="shared" si="21"/>
        <v>130067.93</v>
      </c>
      <c r="I235" s="419">
        <f t="shared" si="21"/>
        <v>1419796.4835410339</v>
      </c>
      <c r="J235" s="419">
        <f t="shared" si="21"/>
        <v>153946.82527309848</v>
      </c>
      <c r="K235" s="419">
        <f t="shared" si="21"/>
        <v>86930.897015797411</v>
      </c>
      <c r="L235" s="419">
        <f t="shared" si="21"/>
        <v>1265849.6582679353</v>
      </c>
      <c r="M235" s="419">
        <f t="shared" si="21"/>
        <v>829898.33790307294</v>
      </c>
      <c r="N235" s="419">
        <f t="shared" si="21"/>
        <v>435951.32036486245</v>
      </c>
      <c r="O235" s="419">
        <f t="shared" si="21"/>
        <v>446592.01527309837</v>
      </c>
      <c r="P235" s="419">
        <f t="shared" si="21"/>
        <v>117324.82403159484</v>
      </c>
      <c r="Q235" s="419">
        <f t="shared" si="21"/>
        <v>1494157.8782679348</v>
      </c>
      <c r="R235" s="419">
        <f t="shared" si="21"/>
        <v>928138.62790307286</v>
      </c>
      <c r="S235" s="419">
        <f t="shared" si="21"/>
        <v>566019.25036486238</v>
      </c>
      <c r="T235" s="419">
        <f t="shared" ref="T235:U235" si="22">SUM(T215:T219)</f>
        <v>0</v>
      </c>
      <c r="U235" s="419">
        <f t="shared" si="22"/>
        <v>0</v>
      </c>
    </row>
    <row r="236" spans="1:25" ht="17.25">
      <c r="A236" s="348" t="s">
        <v>317</v>
      </c>
      <c r="B236" s="194">
        <f>SUM(B202:B213)</f>
        <v>1660352.0292158141</v>
      </c>
      <c r="C236" s="420">
        <f t="shared" ref="C236:S236" si="23">SUM(C202:C213)</f>
        <v>480692.02</v>
      </c>
      <c r="D236" s="420">
        <f t="shared" si="23"/>
        <v>280636.25</v>
      </c>
      <c r="E236" s="420">
        <f t="shared" si="23"/>
        <v>18629.843985589439</v>
      </c>
      <c r="F236" s="420">
        <f t="shared" si="23"/>
        <v>200054.77</v>
      </c>
      <c r="G236" s="420">
        <f t="shared" si="23"/>
        <v>87873.78</v>
      </c>
      <c r="H236" s="420">
        <f t="shared" si="23"/>
        <v>112180.98999999999</v>
      </c>
      <c r="I236" s="420">
        <f t="shared" si="23"/>
        <v>1179661.0092158145</v>
      </c>
      <c r="J236" s="420">
        <f t="shared" si="23"/>
        <v>214173.51482243085</v>
      </c>
      <c r="K236" s="420">
        <f t="shared" si="23"/>
        <v>76060.823985589435</v>
      </c>
      <c r="L236" s="420">
        <f t="shared" si="23"/>
        <v>965485.49439338327</v>
      </c>
      <c r="M236" s="420">
        <f t="shared" si="23"/>
        <v>566416.03147409239</v>
      </c>
      <c r="N236" s="420">
        <f t="shared" si="23"/>
        <v>399069.24715509161</v>
      </c>
      <c r="O236" s="420">
        <f t="shared" si="23"/>
        <v>494810.76482243085</v>
      </c>
      <c r="P236" s="420">
        <f t="shared" si="23"/>
        <v>94688.667971178889</v>
      </c>
      <c r="Q236" s="420">
        <f t="shared" si="23"/>
        <v>1165542.2643933834</v>
      </c>
      <c r="R236" s="420">
        <f t="shared" si="23"/>
        <v>654290.81147409242</v>
      </c>
      <c r="S236" s="420">
        <f t="shared" si="23"/>
        <v>511250.45291929098</v>
      </c>
      <c r="T236" s="420">
        <f t="shared" ref="T236:U236" si="24">SUM(T202:T206)</f>
        <v>0</v>
      </c>
      <c r="U236" s="420">
        <f t="shared" si="24"/>
        <v>0</v>
      </c>
    </row>
    <row r="237" spans="1:25" ht="17.25">
      <c r="A237" s="348" t="s">
        <v>318</v>
      </c>
      <c r="B237" s="195">
        <f>SUM(B189:B200)</f>
        <v>1545277.0066684473</v>
      </c>
      <c r="C237" s="421">
        <f t="shared" ref="C237:S237" si="25">SUM(C189:C200)</f>
        <v>423447.34</v>
      </c>
      <c r="D237" s="421">
        <f t="shared" si="25"/>
        <v>249344.9</v>
      </c>
      <c r="E237" s="421">
        <f t="shared" si="25"/>
        <v>7108.51</v>
      </c>
      <c r="F237" s="421">
        <f t="shared" si="25"/>
        <v>174101.44</v>
      </c>
      <c r="G237" s="421">
        <f t="shared" si="25"/>
        <v>80922.070000000007</v>
      </c>
      <c r="H237" s="421">
        <f t="shared" si="25"/>
        <v>93177.37000000001</v>
      </c>
      <c r="I237" s="421">
        <f t="shared" si="25"/>
        <v>1121831.6666684472</v>
      </c>
      <c r="J237" s="421">
        <f t="shared" si="25"/>
        <v>214572.45329865726</v>
      </c>
      <c r="K237" s="421">
        <f t="shared" si="25"/>
        <v>76559.179999999993</v>
      </c>
      <c r="L237" s="421">
        <f t="shared" si="25"/>
        <v>907259.21336979</v>
      </c>
      <c r="M237" s="421">
        <f t="shared" si="25"/>
        <v>484034.39366432128</v>
      </c>
      <c r="N237" s="421">
        <f t="shared" si="25"/>
        <v>423225.81970546866</v>
      </c>
      <c r="O237" s="421">
        <f t="shared" si="25"/>
        <v>463918.35329865728</v>
      </c>
      <c r="P237" s="421">
        <f t="shared" si="25"/>
        <v>83666.69</v>
      </c>
      <c r="Q237" s="421">
        <f t="shared" si="25"/>
        <v>1081359.6533697899</v>
      </c>
      <c r="R237" s="421">
        <f t="shared" si="25"/>
        <v>564957.46366432135</v>
      </c>
      <c r="S237" s="421">
        <f t="shared" si="25"/>
        <v>516402.1897054686</v>
      </c>
      <c r="T237" s="421">
        <f t="shared" ref="T237:U237" si="26">SUM(T189:T193)</f>
        <v>0</v>
      </c>
      <c r="U237" s="421">
        <f t="shared" si="26"/>
        <v>0</v>
      </c>
    </row>
    <row r="238" spans="1:25" ht="17.25" hidden="1">
      <c r="A238" s="348" t="s">
        <v>193</v>
      </c>
      <c r="B238" s="195">
        <f t="shared" ref="B238:S238" si="27">SUM(B124:B130)</f>
        <v>458926</v>
      </c>
      <c r="C238" s="195">
        <f t="shared" si="27"/>
        <v>172692</v>
      </c>
      <c r="D238" s="195">
        <f t="shared" si="27"/>
        <v>107762</v>
      </c>
      <c r="E238" s="195">
        <f t="shared" si="27"/>
        <v>10668</v>
      </c>
      <c r="F238" s="195">
        <f t="shared" si="27"/>
        <v>64930</v>
      </c>
      <c r="G238" s="195">
        <f t="shared" si="27"/>
        <v>14677</v>
      </c>
      <c r="H238" s="195">
        <f t="shared" si="27"/>
        <v>50253</v>
      </c>
      <c r="I238" s="195">
        <f t="shared" si="27"/>
        <v>286233</v>
      </c>
      <c r="J238" s="195">
        <f t="shared" si="27"/>
        <v>48335</v>
      </c>
      <c r="K238" s="195">
        <f t="shared" si="27"/>
        <v>24478</v>
      </c>
      <c r="L238" s="195">
        <f t="shared" si="27"/>
        <v>237898</v>
      </c>
      <c r="M238" s="195">
        <f t="shared" si="27"/>
        <v>123239</v>
      </c>
      <c r="N238" s="195">
        <f t="shared" si="27"/>
        <v>114657</v>
      </c>
      <c r="O238" s="195">
        <f t="shared" si="27"/>
        <v>156098</v>
      </c>
      <c r="P238" s="195">
        <f t="shared" si="27"/>
        <v>35148</v>
      </c>
      <c r="Q238" s="195">
        <f t="shared" si="27"/>
        <v>302828</v>
      </c>
      <c r="R238" s="195">
        <f t="shared" si="27"/>
        <v>137917</v>
      </c>
      <c r="S238" s="195">
        <f t="shared" si="27"/>
        <v>164911</v>
      </c>
      <c r="T238" s="127"/>
      <c r="U238" s="89"/>
    </row>
    <row r="239" spans="1:25" ht="17.25">
      <c r="A239" s="349" t="s">
        <v>161</v>
      </c>
      <c r="B239" s="196">
        <f>100*(B235/B236-1)</f>
        <v>16.887856273326072</v>
      </c>
      <c r="C239" s="196">
        <f t="shared" ref="C239:S239" si="28">100*(C235/C236-1)</f>
        <v>8.3757142463068099</v>
      </c>
      <c r="D239" s="196">
        <f t="shared" si="28"/>
        <v>4.2791834625783176</v>
      </c>
      <c r="E239" s="196">
        <f t="shared" si="28"/>
        <v>63.146438796308416</v>
      </c>
      <c r="F239" s="196">
        <f t="shared" si="28"/>
        <v>14.122857455485804</v>
      </c>
      <c r="G239" s="196">
        <f t="shared" si="28"/>
        <v>11.79704571716389</v>
      </c>
      <c r="H239" s="196">
        <f t="shared" si="28"/>
        <v>15.944715766904904</v>
      </c>
      <c r="I239" s="196">
        <f t="shared" si="28"/>
        <v>20.356311893774514</v>
      </c>
      <c r="J239" s="196">
        <f t="shared" si="28"/>
        <v>-28.120512286155332</v>
      </c>
      <c r="K239" s="196">
        <f t="shared" si="28"/>
        <v>14.291290128893985</v>
      </c>
      <c r="L239" s="196">
        <f t="shared" si="28"/>
        <v>31.110168471590715</v>
      </c>
      <c r="M239" s="196">
        <f t="shared" si="28"/>
        <v>46.517452153193894</v>
      </c>
      <c r="N239" s="196">
        <f t="shared" si="28"/>
        <v>9.2420234013765636</v>
      </c>
      <c r="O239" s="196">
        <f t="shared" si="28"/>
        <v>-9.7448869299835099</v>
      </c>
      <c r="P239" s="196">
        <f t="shared" si="28"/>
        <v>23.905876537735104</v>
      </c>
      <c r="Q239" s="196">
        <f t="shared" si="28"/>
        <v>28.194225461706644</v>
      </c>
      <c r="R239" s="196">
        <f t="shared" si="28"/>
        <v>41.854143696747272</v>
      </c>
      <c r="S239" s="196">
        <f t="shared" si="28"/>
        <v>10.712713726283486</v>
      </c>
      <c r="T239" s="128" t="e">
        <f t="shared" ref="T239:U239" si="29">100*(T235/T236-1)</f>
        <v>#DIV/0!</v>
      </c>
      <c r="U239" s="103" t="e">
        <f t="shared" si="29"/>
        <v>#DIV/0!</v>
      </c>
    </row>
    <row r="240" spans="1:25" ht="17.25">
      <c r="A240" s="348" t="s">
        <v>162</v>
      </c>
      <c r="B240" s="197">
        <f>100*(B235/B237-1)</f>
        <v>25.592362092102139</v>
      </c>
      <c r="C240" s="197">
        <f t="shared" ref="C240:S240" si="30">100*(C235/C237-1)</f>
        <v>23.026728660050154</v>
      </c>
      <c r="D240" s="197">
        <f t="shared" si="30"/>
        <v>17.365620872935427</v>
      </c>
      <c r="E240" s="197">
        <f t="shared" si="30"/>
        <v>327.57099611307314</v>
      </c>
      <c r="F240" s="197">
        <f t="shared" si="30"/>
        <v>31.135170392617063</v>
      </c>
      <c r="G240" s="197">
        <f t="shared" si="30"/>
        <v>21.401108498583877</v>
      </c>
      <c r="H240" s="197">
        <f t="shared" si="30"/>
        <v>39.591759243687584</v>
      </c>
      <c r="I240" s="197">
        <f t="shared" si="30"/>
        <v>26.560563917531944</v>
      </c>
      <c r="J240" s="197">
        <f t="shared" si="30"/>
        <v>-28.254152428958669</v>
      </c>
      <c r="K240" s="197">
        <f t="shared" si="30"/>
        <v>13.547319884822983</v>
      </c>
      <c r="L240" s="197">
        <f t="shared" si="30"/>
        <v>39.524585654660882</v>
      </c>
      <c r="M240" s="197">
        <f t="shared" si="30"/>
        <v>71.454414968414184</v>
      </c>
      <c r="N240" s="197">
        <f t="shared" si="30"/>
        <v>3.0067874092014835</v>
      </c>
      <c r="O240" s="197">
        <f t="shared" si="30"/>
        <v>-3.7347817568245123</v>
      </c>
      <c r="P240" s="197">
        <f t="shared" si="30"/>
        <v>40.228834236892652</v>
      </c>
      <c r="Q240" s="197">
        <f t="shared" si="30"/>
        <v>38.173999151139149</v>
      </c>
      <c r="R240" s="197">
        <f t="shared" si="30"/>
        <v>64.284691786024723</v>
      </c>
      <c r="S240" s="197">
        <f t="shared" si="30"/>
        <v>9.6082204236378246</v>
      </c>
      <c r="T240" s="129" t="e">
        <f t="shared" ref="T240:U240" si="31">100*(T235/T237-1)</f>
        <v>#DIV/0!</v>
      </c>
      <c r="U240" s="102" t="e">
        <f t="shared" si="31"/>
        <v>#DIV/0!</v>
      </c>
    </row>
    <row r="241" spans="1:21" hidden="1">
      <c r="A241" t="s">
        <v>194</v>
      </c>
      <c r="B241" s="102">
        <f t="shared" ref="B241:S241" si="32">100*(B235/B238-1)</f>
        <v>322.88950583340966</v>
      </c>
      <c r="C241" s="102">
        <f t="shared" si="32"/>
        <v>201.66620920482708</v>
      </c>
      <c r="D241" s="102">
        <f t="shared" si="32"/>
        <v>171.56622000334062</v>
      </c>
      <c r="E241" s="102">
        <f t="shared" si="32"/>
        <v>184.9074523415581</v>
      </c>
      <c r="F241" s="102">
        <f t="shared" si="32"/>
        <v>251.62208532265512</v>
      </c>
      <c r="G241" s="102">
        <f t="shared" si="32"/>
        <v>569.34857259657974</v>
      </c>
      <c r="H241" s="102">
        <f t="shared" si="32"/>
        <v>158.82619943087971</v>
      </c>
      <c r="I241" s="102">
        <f t="shared" si="32"/>
        <v>396.02822998781903</v>
      </c>
      <c r="J241" s="102">
        <f t="shared" si="32"/>
        <v>218.49969023088548</v>
      </c>
      <c r="K241" s="102">
        <f t="shared" si="32"/>
        <v>255.13888804558138</v>
      </c>
      <c r="L241" s="102">
        <f t="shared" si="32"/>
        <v>432.0976461626139</v>
      </c>
      <c r="M241" s="102">
        <f t="shared" si="32"/>
        <v>573.40560853550664</v>
      </c>
      <c r="N241" s="102">
        <f t="shared" si="32"/>
        <v>280.22215858156278</v>
      </c>
      <c r="O241" s="102">
        <f t="shared" si="32"/>
        <v>186.09720513593922</v>
      </c>
      <c r="P241" s="102">
        <f t="shared" si="32"/>
        <v>233.80227617956879</v>
      </c>
      <c r="Q241" s="102">
        <f t="shared" si="32"/>
        <v>393.40149466625769</v>
      </c>
      <c r="R241" s="102">
        <f t="shared" si="32"/>
        <v>572.96897982342489</v>
      </c>
      <c r="S241" s="102">
        <f t="shared" si="32"/>
        <v>243.22710453812201</v>
      </c>
      <c r="U241" s="121" t="s">
        <v>171</v>
      </c>
    </row>
    <row r="242" spans="1:21" s="118" customFormat="1" hidden="1">
      <c r="A242" s="118" t="s">
        <v>170</v>
      </c>
      <c r="T242" s="130"/>
      <c r="U242" s="119"/>
    </row>
    <row r="243" spans="1:21" hidden="1">
      <c r="A243" s="118" t="s">
        <v>181</v>
      </c>
      <c r="B243" s="131" t="e">
        <f>B235/#REF!-1</f>
        <v>#REF!</v>
      </c>
      <c r="C243" s="131" t="e">
        <f>C235/#REF!-1</f>
        <v>#REF!</v>
      </c>
      <c r="D243" s="131" t="e">
        <f>D235/#REF!-1</f>
        <v>#REF!</v>
      </c>
      <c r="E243" s="131" t="e">
        <f>E235/#REF!-1</f>
        <v>#REF!</v>
      </c>
      <c r="F243" s="131" t="e">
        <f>F235/#REF!-1</f>
        <v>#REF!</v>
      </c>
      <c r="G243" s="131" t="e">
        <f>G235/#REF!-1</f>
        <v>#REF!</v>
      </c>
      <c r="H243" s="131" t="e">
        <f>H235/#REF!-1</f>
        <v>#REF!</v>
      </c>
      <c r="I243" s="131" t="e">
        <f>I235/#REF!-1</f>
        <v>#REF!</v>
      </c>
      <c r="J243" s="131" t="e">
        <f>J235/#REF!-1</f>
        <v>#REF!</v>
      </c>
      <c r="K243" s="131" t="e">
        <f>K235/#REF!-1</f>
        <v>#REF!</v>
      </c>
      <c r="L243" s="131" t="e">
        <f>L235/#REF!-1</f>
        <v>#REF!</v>
      </c>
      <c r="M243" s="131" t="e">
        <f>M235/#REF!-1</f>
        <v>#REF!</v>
      </c>
      <c r="N243" s="131" t="e">
        <f>N235/#REF!-1</f>
        <v>#REF!</v>
      </c>
      <c r="O243" s="131" t="e">
        <f>O235/#REF!-1</f>
        <v>#REF!</v>
      </c>
      <c r="P243" s="131" t="e">
        <f>P235/#REF!-1</f>
        <v>#REF!</v>
      </c>
      <c r="Q243" s="131" t="e">
        <f>Q235/#REF!-1</f>
        <v>#REF!</v>
      </c>
      <c r="R243" s="131" t="e">
        <f>R235/#REF!-1</f>
        <v>#REF!</v>
      </c>
      <c r="S243" s="131" t="e">
        <f>S235/#REF!-1</f>
        <v>#REF!</v>
      </c>
    </row>
    <row r="244" spans="1:21" hidden="1">
      <c r="A244" s="118" t="s">
        <v>182</v>
      </c>
      <c r="B244" s="131" t="e">
        <f>B235/#REF!-1</f>
        <v>#REF!</v>
      </c>
      <c r="C244" s="131" t="e">
        <f>C235/#REF!-1</f>
        <v>#REF!</v>
      </c>
      <c r="D244" s="131" t="e">
        <f>D235/#REF!-1</f>
        <v>#REF!</v>
      </c>
      <c r="E244" s="131" t="e">
        <f>E235/#REF!-1</f>
        <v>#REF!</v>
      </c>
      <c r="F244" s="131" t="e">
        <f>F235/#REF!-1</f>
        <v>#REF!</v>
      </c>
      <c r="G244" s="131" t="e">
        <f>G235/#REF!-1</f>
        <v>#REF!</v>
      </c>
      <c r="H244" s="131" t="e">
        <f>H235/#REF!-1</f>
        <v>#REF!</v>
      </c>
      <c r="I244" s="131" t="e">
        <f>I235/#REF!-1</f>
        <v>#REF!</v>
      </c>
      <c r="J244" s="131" t="e">
        <f>J235/#REF!-1</f>
        <v>#REF!</v>
      </c>
      <c r="K244" s="131" t="e">
        <f>K235/#REF!-1</f>
        <v>#REF!</v>
      </c>
      <c r="L244" s="131" t="e">
        <f>L235/#REF!-1</f>
        <v>#REF!</v>
      </c>
      <c r="M244" s="131" t="e">
        <f>M235/#REF!-1</f>
        <v>#REF!</v>
      </c>
      <c r="N244" s="131" t="e">
        <f>N235/#REF!-1</f>
        <v>#REF!</v>
      </c>
      <c r="O244" s="131" t="e">
        <f>O235/#REF!-1</f>
        <v>#REF!</v>
      </c>
      <c r="P244" s="131" t="e">
        <f>P235/#REF!-1</f>
        <v>#REF!</v>
      </c>
      <c r="Q244" s="131" t="e">
        <f>Q235/#REF!-1</f>
        <v>#REF!</v>
      </c>
      <c r="R244" s="131" t="e">
        <f>R235/#REF!-1</f>
        <v>#REF!</v>
      </c>
      <c r="S244" s="131" t="e">
        <f>S235/#REF!-1</f>
        <v>#REF!</v>
      </c>
    </row>
    <row r="245" spans="1:21" hidden="1">
      <c r="A245" s="118" t="s">
        <v>183</v>
      </c>
      <c r="B245" s="131" t="e">
        <f>B235/#REF!-1</f>
        <v>#REF!</v>
      </c>
      <c r="C245" s="131" t="e">
        <f>C235/#REF!-1</f>
        <v>#REF!</v>
      </c>
      <c r="D245" s="131" t="e">
        <f>D235/#REF!-1</f>
        <v>#REF!</v>
      </c>
      <c r="E245" s="131" t="e">
        <f>E235/#REF!-1</f>
        <v>#REF!</v>
      </c>
      <c r="F245" s="131" t="e">
        <f>F235/#REF!-1</f>
        <v>#REF!</v>
      </c>
      <c r="G245" s="131" t="e">
        <f>G235/#REF!-1</f>
        <v>#REF!</v>
      </c>
      <c r="H245" s="131" t="e">
        <f>H235/#REF!-1</f>
        <v>#REF!</v>
      </c>
      <c r="I245" s="131" t="e">
        <f>I235/#REF!-1</f>
        <v>#REF!</v>
      </c>
      <c r="J245" s="131" t="e">
        <f>J235/#REF!-1</f>
        <v>#REF!</v>
      </c>
      <c r="K245" s="131" t="e">
        <f>K235/#REF!-1</f>
        <v>#REF!</v>
      </c>
      <c r="L245" s="131" t="e">
        <f>L235/#REF!-1</f>
        <v>#REF!</v>
      </c>
      <c r="M245" s="131" t="e">
        <f>M235/#REF!-1</f>
        <v>#REF!</v>
      </c>
      <c r="N245" s="131" t="e">
        <f>N235/#REF!-1</f>
        <v>#REF!</v>
      </c>
      <c r="O245" s="131" t="e">
        <f>O235/#REF!-1</f>
        <v>#REF!</v>
      </c>
      <c r="P245" s="131" t="e">
        <f>P235/#REF!-1</f>
        <v>#REF!</v>
      </c>
      <c r="Q245" s="131" t="e">
        <f>Q235/#REF!-1</f>
        <v>#REF!</v>
      </c>
      <c r="R245" s="131" t="e">
        <f>R235/#REF!-1</f>
        <v>#REF!</v>
      </c>
      <c r="S245" s="131" t="e">
        <f>S235/#REF!-1</f>
        <v>#REF!</v>
      </c>
    </row>
    <row r="246" spans="1:21" hidden="1">
      <c r="A246" s="118" t="s">
        <v>184</v>
      </c>
      <c r="B246" s="131" t="e">
        <f>B235/#REF!-1</f>
        <v>#REF!</v>
      </c>
      <c r="C246" s="131" t="e">
        <f>C235/#REF!-1</f>
        <v>#REF!</v>
      </c>
      <c r="D246" s="131" t="e">
        <f>D235/#REF!-1</f>
        <v>#REF!</v>
      </c>
      <c r="E246" s="131" t="e">
        <f>E235/#REF!-1</f>
        <v>#REF!</v>
      </c>
      <c r="F246" s="131" t="e">
        <f>F235/#REF!-1</f>
        <v>#REF!</v>
      </c>
      <c r="G246" s="131" t="e">
        <f>G235/#REF!-1</f>
        <v>#REF!</v>
      </c>
      <c r="H246" s="131" t="e">
        <f>H235/#REF!-1</f>
        <v>#REF!</v>
      </c>
      <c r="I246" s="131" t="e">
        <f>I235/#REF!-1</f>
        <v>#REF!</v>
      </c>
      <c r="J246" s="131" t="e">
        <f>J235/#REF!-1</f>
        <v>#REF!</v>
      </c>
      <c r="K246" s="131" t="e">
        <f>K235/#REF!-1</f>
        <v>#REF!</v>
      </c>
      <c r="L246" s="131" t="e">
        <f>L235/#REF!-1</f>
        <v>#REF!</v>
      </c>
      <c r="M246" s="131" t="e">
        <f>M235/#REF!-1</f>
        <v>#REF!</v>
      </c>
      <c r="N246" s="131" t="e">
        <f>N235/#REF!-1</f>
        <v>#REF!</v>
      </c>
      <c r="O246" s="131" t="e">
        <f>O235/#REF!-1</f>
        <v>#REF!</v>
      </c>
      <c r="P246" s="131" t="e">
        <f>P235/#REF!-1</f>
        <v>#REF!</v>
      </c>
      <c r="Q246" s="131" t="e">
        <f>Q235/#REF!-1</f>
        <v>#REF!</v>
      </c>
      <c r="R246" s="131" t="e">
        <f>R235/#REF!-1</f>
        <v>#REF!</v>
      </c>
      <c r="S246" s="131" t="e">
        <f>S235/#REF!-1</f>
        <v>#REF!</v>
      </c>
    </row>
    <row r="247" spans="1:21" hidden="1">
      <c r="A247" s="118" t="s">
        <v>185</v>
      </c>
      <c r="B247" s="131" t="e">
        <f>B235/#REF!-1</f>
        <v>#REF!</v>
      </c>
      <c r="C247" s="131" t="e">
        <f>C235/#REF!-1</f>
        <v>#REF!</v>
      </c>
      <c r="D247" s="131" t="e">
        <f>D235/#REF!-1</f>
        <v>#REF!</v>
      </c>
      <c r="E247" s="131" t="e">
        <f>E235/#REF!-1</f>
        <v>#REF!</v>
      </c>
      <c r="F247" s="131" t="e">
        <f>F235/#REF!-1</f>
        <v>#REF!</v>
      </c>
      <c r="G247" s="131" t="e">
        <f>G235/#REF!-1</f>
        <v>#REF!</v>
      </c>
      <c r="H247" s="131" t="e">
        <f>H235/#REF!-1</f>
        <v>#REF!</v>
      </c>
      <c r="I247" s="131" t="e">
        <f>I235/#REF!-1</f>
        <v>#REF!</v>
      </c>
      <c r="J247" s="131" t="e">
        <f>J235/#REF!-1</f>
        <v>#REF!</v>
      </c>
      <c r="K247" s="131" t="e">
        <f>K235/#REF!-1</f>
        <v>#REF!</v>
      </c>
      <c r="L247" s="131" t="e">
        <f>L235/#REF!-1</f>
        <v>#REF!</v>
      </c>
      <c r="M247" s="131" t="e">
        <f>M235/#REF!-1</f>
        <v>#REF!</v>
      </c>
      <c r="N247" s="131" t="e">
        <f>N235/#REF!-1</f>
        <v>#REF!</v>
      </c>
      <c r="O247" s="131" t="e">
        <f>O235/#REF!-1</f>
        <v>#REF!</v>
      </c>
      <c r="P247" s="131" t="e">
        <f>P235/#REF!-1</f>
        <v>#REF!</v>
      </c>
      <c r="Q247" s="131" t="e">
        <f>Q235/#REF!-1</f>
        <v>#REF!</v>
      </c>
      <c r="R247" s="131" t="e">
        <f>R235/#REF!-1</f>
        <v>#REF!</v>
      </c>
      <c r="S247" s="131" t="e">
        <f>S235/#REF!-1</f>
        <v>#REF!</v>
      </c>
    </row>
    <row r="248" spans="1:21" hidden="1">
      <c r="A248" s="118" t="s">
        <v>186</v>
      </c>
      <c r="B248" s="131" t="e">
        <f>B235/#REF!-1</f>
        <v>#REF!</v>
      </c>
      <c r="C248" s="131" t="e">
        <f>C235/#REF!-1</f>
        <v>#REF!</v>
      </c>
      <c r="D248" s="131" t="e">
        <f>D235/#REF!-1</f>
        <v>#REF!</v>
      </c>
      <c r="E248" s="131" t="e">
        <f>E235/#REF!-1</f>
        <v>#REF!</v>
      </c>
      <c r="F248" s="131" t="e">
        <f>F235/#REF!-1</f>
        <v>#REF!</v>
      </c>
      <c r="G248" s="131" t="e">
        <f>G235/#REF!-1</f>
        <v>#REF!</v>
      </c>
      <c r="H248" s="131" t="e">
        <f>H235/#REF!-1</f>
        <v>#REF!</v>
      </c>
      <c r="I248" s="131" t="e">
        <f>I235/#REF!-1</f>
        <v>#REF!</v>
      </c>
      <c r="J248" s="131" t="e">
        <f>J235/#REF!-1</f>
        <v>#REF!</v>
      </c>
      <c r="K248" s="131" t="e">
        <f>K235/#REF!-1</f>
        <v>#REF!</v>
      </c>
      <c r="L248" s="131" t="e">
        <f>L235/#REF!-1</f>
        <v>#REF!</v>
      </c>
      <c r="M248" s="131" t="e">
        <f>M235/#REF!-1</f>
        <v>#REF!</v>
      </c>
      <c r="N248" s="131" t="e">
        <f>N235/#REF!-1</f>
        <v>#REF!</v>
      </c>
      <c r="O248" s="131" t="e">
        <f>O235/#REF!-1</f>
        <v>#REF!</v>
      </c>
      <c r="P248" s="131" t="e">
        <f>P235/#REF!-1</f>
        <v>#REF!</v>
      </c>
      <c r="Q248" s="131" t="e">
        <f>Q235/#REF!-1</f>
        <v>#REF!</v>
      </c>
      <c r="R248" s="131" t="e">
        <f>R235/#REF!-1</f>
        <v>#REF!</v>
      </c>
      <c r="S248" s="131" t="e">
        <f>S235/#REF!-1</f>
        <v>#REF!</v>
      </c>
    </row>
    <row r="249" spans="1:21" hidden="1">
      <c r="A249" s="118" t="s">
        <v>187</v>
      </c>
      <c r="B249" s="131" t="e">
        <f>B235/#REF!-1</f>
        <v>#REF!</v>
      </c>
      <c r="C249" s="131" t="e">
        <f>C235/#REF!-1</f>
        <v>#REF!</v>
      </c>
      <c r="D249" s="131" t="e">
        <f>D235/#REF!-1</f>
        <v>#REF!</v>
      </c>
      <c r="E249" s="131" t="e">
        <f>E235/#REF!-1</f>
        <v>#REF!</v>
      </c>
      <c r="F249" s="131" t="e">
        <f>F235/#REF!-1</f>
        <v>#REF!</v>
      </c>
      <c r="G249" s="131" t="e">
        <f>G235/#REF!-1</f>
        <v>#REF!</v>
      </c>
      <c r="H249" s="131" t="e">
        <f>H235/#REF!-1</f>
        <v>#REF!</v>
      </c>
      <c r="I249" s="131" t="e">
        <f>I235/#REF!-1</f>
        <v>#REF!</v>
      </c>
      <c r="J249" s="131" t="e">
        <f>J235/#REF!-1</f>
        <v>#REF!</v>
      </c>
      <c r="K249" s="131" t="e">
        <f>K235/#REF!-1</f>
        <v>#REF!</v>
      </c>
      <c r="L249" s="131" t="e">
        <f>L235/#REF!-1</f>
        <v>#REF!</v>
      </c>
      <c r="M249" s="131" t="e">
        <f>M235/#REF!-1</f>
        <v>#REF!</v>
      </c>
      <c r="N249" s="131" t="e">
        <f>N235/#REF!-1</f>
        <v>#REF!</v>
      </c>
      <c r="O249" s="131" t="e">
        <f>O235/#REF!-1</f>
        <v>#REF!</v>
      </c>
      <c r="P249" s="131" t="e">
        <f>P235/#REF!-1</f>
        <v>#REF!</v>
      </c>
      <c r="Q249" s="131" t="e">
        <f>Q235/#REF!-1</f>
        <v>#REF!</v>
      </c>
      <c r="R249" s="131" t="e">
        <f>R235/#REF!-1</f>
        <v>#REF!</v>
      </c>
      <c r="S249" s="131" t="e">
        <f>S235/#REF!-1</f>
        <v>#REF!</v>
      </c>
    </row>
    <row r="250" spans="1:21" hidden="1">
      <c r="A250" s="118" t="s">
        <v>188</v>
      </c>
      <c r="B250" s="131" t="e">
        <f>B235/#REF!-1</f>
        <v>#REF!</v>
      </c>
      <c r="C250" s="131" t="e">
        <f>C235/#REF!-1</f>
        <v>#REF!</v>
      </c>
      <c r="D250" s="131" t="e">
        <f>D235/#REF!-1</f>
        <v>#REF!</v>
      </c>
      <c r="E250" s="131" t="e">
        <f>E235/#REF!-1</f>
        <v>#REF!</v>
      </c>
      <c r="F250" s="131" t="e">
        <f>F235/#REF!-1</f>
        <v>#REF!</v>
      </c>
      <c r="G250" s="131" t="e">
        <f>G235/#REF!-1</f>
        <v>#REF!</v>
      </c>
      <c r="H250" s="131" t="e">
        <f>H235/#REF!-1</f>
        <v>#REF!</v>
      </c>
      <c r="I250" s="131" t="e">
        <f>I235/#REF!-1</f>
        <v>#REF!</v>
      </c>
      <c r="J250" s="131" t="e">
        <f>J235/#REF!-1</f>
        <v>#REF!</v>
      </c>
      <c r="K250" s="131" t="e">
        <f>K235/#REF!-1</f>
        <v>#REF!</v>
      </c>
      <c r="L250" s="131" t="e">
        <f>L235/#REF!-1</f>
        <v>#REF!</v>
      </c>
      <c r="M250" s="131" t="e">
        <f>M235/#REF!-1</f>
        <v>#REF!</v>
      </c>
      <c r="N250" s="131" t="e">
        <f>N235/#REF!-1</f>
        <v>#REF!</v>
      </c>
      <c r="O250" s="131" t="e">
        <f>O235/#REF!-1</f>
        <v>#REF!</v>
      </c>
      <c r="P250" s="131" t="e">
        <f>P235/#REF!-1</f>
        <v>#REF!</v>
      </c>
      <c r="Q250" s="131" t="e">
        <f>Q235/#REF!-1</f>
        <v>#REF!</v>
      </c>
      <c r="R250" s="131" t="e">
        <f>R235/#REF!-1</f>
        <v>#REF!</v>
      </c>
      <c r="S250" s="131" t="e">
        <f>S235/#REF!-1</f>
        <v>#REF!</v>
      </c>
    </row>
    <row r="251" spans="1:21" hidden="1">
      <c r="A251" s="118" t="s">
        <v>189</v>
      </c>
      <c r="B251" s="131" t="e">
        <f>B235/#REF!-1</f>
        <v>#REF!</v>
      </c>
      <c r="C251" s="131" t="e">
        <f>C235/#REF!-1</f>
        <v>#REF!</v>
      </c>
      <c r="D251" s="131" t="e">
        <f>D235/#REF!-1</f>
        <v>#REF!</v>
      </c>
      <c r="E251" s="131" t="e">
        <f>E235/#REF!-1</f>
        <v>#REF!</v>
      </c>
      <c r="F251" s="131" t="e">
        <f>F235/#REF!-1</f>
        <v>#REF!</v>
      </c>
      <c r="G251" s="131" t="e">
        <f>G235/#REF!-1</f>
        <v>#REF!</v>
      </c>
      <c r="H251" s="131" t="e">
        <f>H235/#REF!-1</f>
        <v>#REF!</v>
      </c>
      <c r="I251" s="131" t="e">
        <f>I235/#REF!-1</f>
        <v>#REF!</v>
      </c>
      <c r="J251" s="131" t="e">
        <f>J235/#REF!-1</f>
        <v>#REF!</v>
      </c>
      <c r="K251" s="131" t="e">
        <f>K235/#REF!-1</f>
        <v>#REF!</v>
      </c>
      <c r="L251" s="131" t="e">
        <f>L235/#REF!-1</f>
        <v>#REF!</v>
      </c>
      <c r="M251" s="131" t="e">
        <f>M235/#REF!-1</f>
        <v>#REF!</v>
      </c>
      <c r="N251" s="131" t="e">
        <f>N235/#REF!-1</f>
        <v>#REF!</v>
      </c>
      <c r="O251" s="131" t="e">
        <f>O235/#REF!-1</f>
        <v>#REF!</v>
      </c>
      <c r="P251" s="131" t="e">
        <f>P235/#REF!-1</f>
        <v>#REF!</v>
      </c>
      <c r="Q251" s="131" t="e">
        <f>Q235/#REF!-1</f>
        <v>#REF!</v>
      </c>
      <c r="R251" s="131" t="e">
        <f>R235/#REF!-1</f>
        <v>#REF!</v>
      </c>
      <c r="S251" s="131" t="e">
        <f>S235/#REF!-1</f>
        <v>#REF!</v>
      </c>
    </row>
    <row r="252" spans="1:21" hidden="1">
      <c r="F252" s="141"/>
    </row>
    <row r="253" spans="1:21" hidden="1">
      <c r="A253" s="133" t="s">
        <v>190</v>
      </c>
      <c r="B253" s="137">
        <f t="shared" ref="B253:S253" si="33">AVERAGE(B236:B238)</f>
        <v>1221518.3452947538</v>
      </c>
      <c r="C253" s="137">
        <f t="shared" si="33"/>
        <v>358943.78666666668</v>
      </c>
      <c r="D253" s="139">
        <f t="shared" si="33"/>
        <v>212581.05000000002</v>
      </c>
      <c r="E253" s="142">
        <f t="shared" si="33"/>
        <v>12135.451328529814</v>
      </c>
      <c r="F253" s="139">
        <f t="shared" si="33"/>
        <v>146362.06999999998</v>
      </c>
      <c r="G253" s="142">
        <f t="shared" si="33"/>
        <v>61157.616666666669</v>
      </c>
      <c r="H253" s="142">
        <f t="shared" si="33"/>
        <v>85203.786666666667</v>
      </c>
      <c r="I253" s="137">
        <f t="shared" si="33"/>
        <v>862575.22529475391</v>
      </c>
      <c r="J253" s="139">
        <f t="shared" si="33"/>
        <v>159026.98937369604</v>
      </c>
      <c r="K253" s="142">
        <f t="shared" si="33"/>
        <v>59032.667995196476</v>
      </c>
      <c r="L253" s="139">
        <f t="shared" si="33"/>
        <v>703547.56925439101</v>
      </c>
      <c r="M253" s="142">
        <f t="shared" si="33"/>
        <v>391229.80837947124</v>
      </c>
      <c r="N253" s="142">
        <f t="shared" si="33"/>
        <v>312317.35562018678</v>
      </c>
      <c r="O253" s="137">
        <f t="shared" si="33"/>
        <v>371609.03937369602</v>
      </c>
      <c r="P253" s="134">
        <f t="shared" si="33"/>
        <v>71167.785990392964</v>
      </c>
      <c r="Q253" s="137">
        <f t="shared" si="33"/>
        <v>849909.97258772457</v>
      </c>
      <c r="R253" s="134">
        <f t="shared" si="33"/>
        <v>452388.42504613794</v>
      </c>
      <c r="S253" s="134">
        <f t="shared" si="33"/>
        <v>397521.21420825319</v>
      </c>
    </row>
    <row r="254" spans="1:21" hidden="1">
      <c r="A254" s="135" t="s">
        <v>191</v>
      </c>
      <c r="B254" s="138">
        <f t="shared" ref="B254:S254" si="34">B235/B253-1</f>
        <v>0.58880126607736583</v>
      </c>
      <c r="C254" s="138">
        <f t="shared" si="34"/>
        <v>0.45135096176990985</v>
      </c>
      <c r="D254" s="140">
        <f t="shared" si="34"/>
        <v>0.37662877288450658</v>
      </c>
      <c r="E254" s="143">
        <f t="shared" si="34"/>
        <v>1.5045567892759686</v>
      </c>
      <c r="F254" s="140">
        <f t="shared" si="34"/>
        <v>0.55988651977933901</v>
      </c>
      <c r="G254" s="143">
        <f t="shared" si="34"/>
        <v>0.6063459525482926</v>
      </c>
      <c r="H254" s="143">
        <f t="shared" si="34"/>
        <v>0.52655105000028168</v>
      </c>
      <c r="I254" s="138">
        <f t="shared" si="34"/>
        <v>0.64599729033009234</v>
      </c>
      <c r="J254" s="140">
        <f t="shared" si="34"/>
        <v>-3.194529507604349E-2</v>
      </c>
      <c r="K254" s="143">
        <f t="shared" si="34"/>
        <v>0.4725896688740383</v>
      </c>
      <c r="L254" s="140">
        <f t="shared" si="34"/>
        <v>0.79923819452530198</v>
      </c>
      <c r="M254" s="143">
        <f t="shared" si="34"/>
        <v>1.1212553852699219</v>
      </c>
      <c r="N254" s="143">
        <f t="shared" si="34"/>
        <v>0.39586005234697419</v>
      </c>
      <c r="O254" s="138">
        <f t="shared" si="34"/>
        <v>0.20177920328788956</v>
      </c>
      <c r="P254" s="136">
        <f t="shared" si="34"/>
        <v>0.64856644616473913</v>
      </c>
      <c r="Q254" s="138">
        <f t="shared" si="34"/>
        <v>0.75801899784593174</v>
      </c>
      <c r="R254" s="136">
        <f t="shared" si="34"/>
        <v>1.051640971601814</v>
      </c>
      <c r="S254" s="136">
        <f t="shared" si="34"/>
        <v>0.42387180893529997</v>
      </c>
    </row>
    <row r="255" spans="1:21" hidden="1"/>
    <row r="256" spans="1:21" hidden="1"/>
    <row r="257" spans="2:17" hidden="1"/>
    <row r="258" spans="2:17" hidden="1"/>
    <row r="260" spans="2:17">
      <c r="D260" s="144"/>
      <c r="E260" s="144"/>
      <c r="F260" s="144"/>
      <c r="G260" s="144"/>
      <c r="H260" s="144"/>
    </row>
    <row r="261" spans="2:17">
      <c r="B261" s="412"/>
      <c r="C261" s="412"/>
      <c r="D261" s="412"/>
      <c r="E261" s="412"/>
      <c r="F261" s="412"/>
      <c r="G261" s="412"/>
      <c r="H261" s="412"/>
    </row>
    <row r="262" spans="2:17">
      <c r="G262" s="146"/>
      <c r="H262" s="146"/>
      <c r="I262" s="146"/>
      <c r="J262" s="146"/>
      <c r="K262" s="146"/>
      <c r="L262" s="146"/>
      <c r="M262" s="146"/>
      <c r="N262" s="146"/>
      <c r="O262" s="146"/>
      <c r="P262" s="146"/>
      <c r="Q262" s="146"/>
    </row>
    <row r="263" spans="2:17">
      <c r="B263" s="412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</row>
    <row r="264" spans="2:17">
      <c r="B264" s="412"/>
      <c r="G264" s="145"/>
      <c r="H264" s="145"/>
      <c r="I264" s="145"/>
      <c r="J264" s="145"/>
      <c r="K264" s="145"/>
      <c r="L264" s="145"/>
      <c r="M264" s="145"/>
      <c r="N264" s="145"/>
      <c r="O264" s="145"/>
      <c r="P264" s="145"/>
      <c r="Q264" s="145"/>
    </row>
    <row r="265" spans="2:17">
      <c r="B265" s="412"/>
      <c r="G265" s="145"/>
      <c r="H265" s="145"/>
      <c r="I265" s="145"/>
      <c r="J265" s="145"/>
      <c r="K265" s="145"/>
      <c r="L265" s="145"/>
      <c r="M265" s="145"/>
      <c r="N265" s="145"/>
      <c r="O265" s="145"/>
      <c r="P265" s="145"/>
      <c r="Q265" s="145"/>
    </row>
    <row r="266" spans="2:17">
      <c r="B266" s="412"/>
      <c r="G266" s="145"/>
      <c r="H266" s="145"/>
      <c r="I266" s="145"/>
      <c r="J266" s="145"/>
      <c r="K266" s="145"/>
      <c r="L266" s="145"/>
      <c r="M266" s="145"/>
      <c r="N266" s="145"/>
      <c r="O266" s="145"/>
      <c r="P266" s="145"/>
      <c r="Q266" s="145"/>
    </row>
    <row r="267" spans="2:17">
      <c r="B267" s="412"/>
      <c r="G267" s="146"/>
      <c r="H267" s="146"/>
      <c r="I267" s="146"/>
      <c r="J267" s="146"/>
      <c r="K267" s="146"/>
      <c r="L267" s="146"/>
      <c r="M267" s="146"/>
      <c r="N267" s="146"/>
      <c r="O267" s="146"/>
      <c r="P267" s="146"/>
      <c r="Q267" s="146"/>
    </row>
    <row r="268" spans="2:17">
      <c r="B268" s="412"/>
      <c r="G268" s="146"/>
      <c r="H268" s="146"/>
      <c r="I268" s="146"/>
      <c r="J268" s="146"/>
      <c r="K268" s="146"/>
      <c r="L268" s="146"/>
      <c r="M268" s="146"/>
      <c r="N268" s="146"/>
      <c r="O268" s="146"/>
      <c r="P268" s="146"/>
      <c r="Q268" s="146"/>
    </row>
    <row r="269" spans="2:17">
      <c r="B269" s="412"/>
    </row>
    <row r="270" spans="2:17">
      <c r="B270" s="412"/>
    </row>
    <row r="276" spans="6:13">
      <c r="F276" s="145"/>
      <c r="G276" s="145"/>
      <c r="H276" s="146"/>
      <c r="I276" s="145"/>
      <c r="J276" s="146"/>
      <c r="K276" s="145"/>
      <c r="L276" s="145"/>
      <c r="M276" s="146"/>
    </row>
    <row r="277" spans="6:13">
      <c r="F277" s="145"/>
      <c r="G277" s="145"/>
      <c r="H277" s="146"/>
      <c r="I277" s="145"/>
      <c r="J277" s="146"/>
      <c r="K277" s="145"/>
      <c r="L277" s="145"/>
      <c r="M277" s="146"/>
    </row>
    <row r="278" spans="6:13">
      <c r="F278" s="145"/>
      <c r="G278" s="145"/>
      <c r="H278" s="146"/>
      <c r="I278" s="145"/>
      <c r="J278" s="146"/>
      <c r="K278" s="145"/>
      <c r="L278" s="145"/>
      <c r="M278" s="146"/>
    </row>
    <row r="279" spans="6:13">
      <c r="F279" s="145"/>
      <c r="G279" s="145"/>
      <c r="H279" s="146"/>
      <c r="I279" s="145"/>
      <c r="J279" s="146"/>
      <c r="K279" s="145"/>
      <c r="L279" s="145"/>
      <c r="M279" s="146"/>
    </row>
    <row r="280" spans="6:13">
      <c r="F280" s="145"/>
      <c r="G280" s="145"/>
      <c r="H280" s="146"/>
      <c r="I280" s="145"/>
      <c r="J280" s="146"/>
      <c r="K280" s="145"/>
      <c r="L280" s="145"/>
      <c r="M280" s="146"/>
    </row>
    <row r="281" spans="6:13">
      <c r="F281" s="145"/>
      <c r="G281" s="145"/>
      <c r="H281" s="146"/>
      <c r="I281" s="145"/>
      <c r="J281" s="146"/>
      <c r="K281" s="145"/>
      <c r="L281" s="145"/>
      <c r="M281" s="146"/>
    </row>
    <row r="282" spans="6:13">
      <c r="F282" s="145"/>
      <c r="G282" s="145"/>
      <c r="H282" s="146"/>
      <c r="I282" s="145"/>
      <c r="J282" s="146"/>
      <c r="K282" s="145"/>
      <c r="L282" s="145"/>
      <c r="M282" s="146"/>
    </row>
    <row r="287" spans="6:13">
      <c r="F287" s="145"/>
      <c r="G287" s="145"/>
      <c r="H287" s="146"/>
      <c r="I287" s="145"/>
    </row>
    <row r="288" spans="6:13">
      <c r="F288" s="145"/>
      <c r="G288" s="145"/>
      <c r="H288" s="146"/>
      <c r="I288" s="145"/>
    </row>
    <row r="289" spans="6:10">
      <c r="F289" s="145"/>
      <c r="G289" s="145"/>
      <c r="H289" s="146"/>
      <c r="I289" s="145"/>
    </row>
    <row r="290" spans="6:10">
      <c r="F290" s="145"/>
      <c r="G290" s="145"/>
      <c r="H290" s="146"/>
      <c r="I290" s="145"/>
    </row>
    <row r="291" spans="6:10">
      <c r="F291" s="145"/>
      <c r="G291" s="145"/>
      <c r="H291" s="146"/>
      <c r="I291" s="145"/>
    </row>
    <row r="292" spans="6:10">
      <c r="F292" s="145"/>
      <c r="G292" s="145"/>
      <c r="H292" s="146"/>
      <c r="I292" s="145"/>
    </row>
    <row r="293" spans="6:10">
      <c r="F293" s="145"/>
      <c r="G293" s="145"/>
      <c r="H293" s="146"/>
      <c r="I293" s="145"/>
      <c r="J293" s="146"/>
    </row>
    <row r="294" spans="6:10">
      <c r="F294" s="145"/>
      <c r="G294" s="145"/>
      <c r="H294" s="146"/>
      <c r="I294" s="145"/>
      <c r="J294" s="146"/>
    </row>
    <row r="295" spans="6:10">
      <c r="F295" s="145"/>
      <c r="G295" s="145"/>
      <c r="H295" s="146"/>
      <c r="I295" s="145"/>
      <c r="J295" s="146"/>
    </row>
    <row r="296" spans="6:10">
      <c r="F296" s="145"/>
      <c r="G296" s="145"/>
      <c r="H296" s="146"/>
      <c r="I296" s="145"/>
      <c r="J296" s="146"/>
    </row>
  </sheetData>
  <mergeCells count="3">
    <mergeCell ref="U3:U5"/>
    <mergeCell ref="A1:U1"/>
    <mergeCell ref="A231:S231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0" orientation="landscape" r:id="rId1"/>
  <rowBreaks count="1" manualBreakCount="1">
    <brk id="240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1"/>
  <sheetViews>
    <sheetView workbookViewId="0">
      <pane ySplit="175" topLeftCell="A227" activePane="bottomLeft" state="frozen"/>
      <selection pane="bottomLeft" activeCell="C275" sqref="C275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506" t="s">
        <v>302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03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04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05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t="17.25" hidden="1" thickTop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t="17.25" hidden="1" thickTop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t="17.25" hidden="1" thickTop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t="17.25" hidden="1" thickTop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t="17.25" hidden="1" thickTop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t="17.25" hidden="1" thickTop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t="17.25" hidden="1" thickTop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t="17.25" hidden="1" thickTop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t="17.25" hidden="1" thickTop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t="17.25" hidden="1" thickTop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t="17.25" hidden="1" thickTop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t="17.25" hidden="1" thickTop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t="17.25" hidden="1" thickTop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t="17.25" hidden="1" thickTop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t="17.25" hidden="1" thickTop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t="17.25" hidden="1" thickTop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t="17.25" hidden="1" thickTop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t="17.25" hidden="1" thickTop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t="17.25" hidden="1" thickTop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t="17.25" hidden="1" thickTop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t="17.25" hidden="1" thickTop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t="17.25" hidden="1" thickTop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t="17.25" hidden="1" thickTop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t="17.25" hidden="1" thickTop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t="17.25" hidden="1" thickTop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t="17.25" hidden="1" thickTop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t="17.25" hidden="1" thickTop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t="17.25" hidden="1" thickTop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t="17.25" hidden="1" thickTop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t="17.25" hidden="1" thickTop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t="17.25" hidden="1" thickTop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t="17.25" hidden="1" thickTop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t="17.25" hidden="1" thickTop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t="17.25" hidden="1" thickTop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t="17.25" hidden="1" thickTop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t="17.25" hidden="1" thickTop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t="17.25" hidden="1" thickTop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t="17.25" hidden="1" thickTop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t="17.25" hidden="1" thickTop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t="17.25" hidden="1" thickTop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t="17.25" hidden="1" thickTop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customHeight="1">
      <c r="A179" s="433" t="s">
        <v>272</v>
      </c>
      <c r="B179" s="434">
        <f>SUM(B176:B178)</f>
        <v>340638.39802315237</v>
      </c>
      <c r="C179" s="434">
        <f t="shared" ref="C179:S179" si="9">SUM(C176:C178)</f>
        <v>99456.2</v>
      </c>
      <c r="D179" s="434">
        <f t="shared" si="9"/>
        <v>54508.490000000005</v>
      </c>
      <c r="E179" s="434">
        <f t="shared" si="9"/>
        <v>4405.25</v>
      </c>
      <c r="F179" s="434">
        <f t="shared" si="9"/>
        <v>44947.71</v>
      </c>
      <c r="G179" s="434">
        <f t="shared" si="9"/>
        <v>21700.9</v>
      </c>
      <c r="H179" s="434">
        <f t="shared" si="9"/>
        <v>23247.81</v>
      </c>
      <c r="I179" s="434">
        <f t="shared" si="9"/>
        <v>241181.19802315236</v>
      </c>
      <c r="J179" s="434">
        <f t="shared" si="9"/>
        <v>57065.270907604157</v>
      </c>
      <c r="K179" s="434">
        <f t="shared" si="9"/>
        <v>8034.9</v>
      </c>
      <c r="L179" s="434">
        <f t="shared" si="9"/>
        <v>184115.9271155482</v>
      </c>
      <c r="M179" s="434">
        <f t="shared" si="9"/>
        <v>112602.1304445453</v>
      </c>
      <c r="N179" s="434">
        <f t="shared" si="9"/>
        <v>71513.7966710029</v>
      </c>
      <c r="O179" s="434">
        <f t="shared" si="9"/>
        <v>111573.76090760416</v>
      </c>
      <c r="P179" s="434">
        <f t="shared" si="9"/>
        <v>12440.15</v>
      </c>
      <c r="Q179" s="434">
        <f t="shared" si="9"/>
        <v>229064.63711554819</v>
      </c>
      <c r="R179" s="434">
        <f t="shared" si="9"/>
        <v>134303.03044454529</v>
      </c>
      <c r="S179" s="434">
        <f t="shared" si="9"/>
        <v>94761.606671002897</v>
      </c>
      <c r="T179" s="148"/>
      <c r="U179" s="147"/>
      <c r="Y179" s="150"/>
    </row>
    <row r="180" spans="1:25" s="156" customFormat="1" ht="18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6" customFormat="1" ht="19.5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5">
        <v>43091</v>
      </c>
      <c r="T182" s="361"/>
      <c r="U182" s="165"/>
      <c r="Y182" s="437"/>
    </row>
    <row r="183" spans="1:25" s="438" customFormat="1" ht="19.5" customHeight="1">
      <c r="A183" s="433" t="s">
        <v>273</v>
      </c>
      <c r="B183" s="434">
        <f>SUM(B180:B182)</f>
        <v>441234</v>
      </c>
      <c r="C183" s="434">
        <f t="shared" ref="C183:S183" si="10">SUM(C180:C182)</f>
        <v>119913</v>
      </c>
      <c r="D183" s="434">
        <f t="shared" si="10"/>
        <v>82633</v>
      </c>
      <c r="E183" s="434">
        <f t="shared" si="10"/>
        <v>1492</v>
      </c>
      <c r="F183" s="434">
        <f t="shared" si="10"/>
        <v>37279</v>
      </c>
      <c r="G183" s="434">
        <f t="shared" si="10"/>
        <v>9821</v>
      </c>
      <c r="H183" s="434">
        <f t="shared" si="10"/>
        <v>27458</v>
      </c>
      <c r="I183" s="434">
        <f t="shared" si="10"/>
        <v>321323</v>
      </c>
      <c r="J183" s="434">
        <f t="shared" si="10"/>
        <v>37881</v>
      </c>
      <c r="K183" s="434">
        <f t="shared" si="10"/>
        <v>18437</v>
      </c>
      <c r="L183" s="434">
        <f t="shared" si="10"/>
        <v>283442</v>
      </c>
      <c r="M183" s="434">
        <f t="shared" si="10"/>
        <v>167102</v>
      </c>
      <c r="N183" s="434">
        <f t="shared" si="10"/>
        <v>116340</v>
      </c>
      <c r="O183" s="434">
        <f t="shared" si="10"/>
        <v>120514.0789308355</v>
      </c>
      <c r="P183" s="434">
        <f t="shared" si="10"/>
        <v>19929.330000000002</v>
      </c>
      <c r="Q183" s="434">
        <f t="shared" si="10"/>
        <v>320720.63444291305</v>
      </c>
      <c r="R183" s="434">
        <f t="shared" si="10"/>
        <v>176922.814848323</v>
      </c>
      <c r="S183" s="434">
        <f t="shared" si="10"/>
        <v>143797.81959459005</v>
      </c>
      <c r="T183" s="148"/>
      <c r="U183" s="147"/>
      <c r="Y183" s="439"/>
    </row>
    <row r="184" spans="1:25" s="156" customFormat="1" ht="18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customHeight="1">
      <c r="A187" s="433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customHeight="1">
      <c r="A191" s="433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customHeight="1">
      <c r="A196" s="433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0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customHeight="1">
      <c r="A200" s="433" t="s">
        <v>275</v>
      </c>
      <c r="B200" s="441">
        <f>SUM(B197:B199)</f>
        <v>376163.68449638807</v>
      </c>
      <c r="C200" s="441">
        <f t="shared" ref="C200:S200" si="16">SUM(C197:C199)</f>
        <v>98940.81</v>
      </c>
      <c r="D200" s="441">
        <f t="shared" si="16"/>
        <v>57990.630000000005</v>
      </c>
      <c r="E200" s="441">
        <f t="shared" si="16"/>
        <v>1990.75</v>
      </c>
      <c r="F200" s="441">
        <f t="shared" si="16"/>
        <v>40950.18</v>
      </c>
      <c r="G200" s="441">
        <f t="shared" si="16"/>
        <v>18050.34</v>
      </c>
      <c r="H200" s="441">
        <f t="shared" si="16"/>
        <v>22899.84</v>
      </c>
      <c r="I200" s="441">
        <f t="shared" si="16"/>
        <v>277222.87449638802</v>
      </c>
      <c r="J200" s="441">
        <f t="shared" si="16"/>
        <v>36947.854750144281</v>
      </c>
      <c r="K200" s="441">
        <f t="shared" si="16"/>
        <v>17110.88</v>
      </c>
      <c r="L200" s="441">
        <f t="shared" si="16"/>
        <v>240274.01974624378</v>
      </c>
      <c r="M200" s="441">
        <f t="shared" si="16"/>
        <v>125147.27869344299</v>
      </c>
      <c r="N200" s="441">
        <f t="shared" si="16"/>
        <v>115127.74105280076</v>
      </c>
      <c r="O200" s="441">
        <f t="shared" si="16"/>
        <v>94939.484750144285</v>
      </c>
      <c r="P200" s="441">
        <f t="shared" si="16"/>
        <v>19100.63</v>
      </c>
      <c r="Q200" s="441">
        <f t="shared" si="16"/>
        <v>281224.19974624377</v>
      </c>
      <c r="R200" s="441">
        <f t="shared" si="16"/>
        <v>143197.61869344302</v>
      </c>
      <c r="S200" s="441">
        <f t="shared" si="16"/>
        <v>138026.58105280076</v>
      </c>
      <c r="T200" s="423"/>
      <c r="U200" s="392"/>
      <c r="Y200" s="150"/>
    </row>
    <row r="201" spans="1:25" s="149" customFormat="1" ht="18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customHeight="1">
      <c r="A203" s="442" t="s">
        <v>215</v>
      </c>
      <c r="B203" s="443">
        <v>127234</v>
      </c>
      <c r="C203" s="443">
        <v>32259</v>
      </c>
      <c r="D203" s="444">
        <v>21097</v>
      </c>
      <c r="E203" s="444">
        <v>205</v>
      </c>
      <c r="F203" s="444">
        <v>11162</v>
      </c>
      <c r="G203" s="444">
        <v>6121</v>
      </c>
      <c r="H203" s="444">
        <v>5041</v>
      </c>
      <c r="I203" s="444">
        <v>94975</v>
      </c>
      <c r="J203" s="444">
        <v>20503</v>
      </c>
      <c r="K203" s="444">
        <v>17178</v>
      </c>
      <c r="L203" s="444">
        <v>74472</v>
      </c>
      <c r="M203" s="444">
        <v>44015</v>
      </c>
      <c r="N203" s="444">
        <v>30458</v>
      </c>
      <c r="O203" s="444">
        <v>41600</v>
      </c>
      <c r="P203" s="444">
        <v>17383</v>
      </c>
      <c r="Q203" s="444">
        <v>85635</v>
      </c>
      <c r="R203" s="444">
        <v>50136</v>
      </c>
      <c r="S203" s="445">
        <v>35499</v>
      </c>
      <c r="T203" s="352"/>
      <c r="U203" s="159"/>
      <c r="Y203" s="150"/>
    </row>
    <row r="204" spans="1:25" s="410" customFormat="1" ht="18" customHeight="1">
      <c r="A204" s="460" t="s">
        <v>284</v>
      </c>
      <c r="B204" s="461">
        <f>SUM(B201:B203)</f>
        <v>358297.56662591855</v>
      </c>
      <c r="C204" s="461">
        <f t="shared" ref="C204:U204" si="17">SUM(C201:C203)</f>
        <v>88335.540000000008</v>
      </c>
      <c r="D204" s="461">
        <f t="shared" si="17"/>
        <v>51218.47</v>
      </c>
      <c r="E204" s="461">
        <f t="shared" si="17"/>
        <v>569.41</v>
      </c>
      <c r="F204" s="461">
        <f t="shared" si="17"/>
        <v>37117.07</v>
      </c>
      <c r="G204" s="461">
        <f t="shared" si="17"/>
        <v>18894.57</v>
      </c>
      <c r="H204" s="461">
        <f t="shared" si="17"/>
        <v>18222.5</v>
      </c>
      <c r="I204" s="461">
        <f t="shared" si="17"/>
        <v>269962.02662591857</v>
      </c>
      <c r="J204" s="461">
        <f t="shared" si="17"/>
        <v>71463.565541066331</v>
      </c>
      <c r="K204" s="461">
        <f t="shared" si="17"/>
        <v>21516.29</v>
      </c>
      <c r="L204" s="461">
        <f t="shared" si="17"/>
        <v>198498.46108485223</v>
      </c>
      <c r="M204" s="461">
        <f t="shared" si="17"/>
        <v>111241.72349573544</v>
      </c>
      <c r="N204" s="461">
        <f t="shared" si="17"/>
        <v>87257.73758911679</v>
      </c>
      <c r="O204" s="461">
        <f t="shared" si="17"/>
        <v>122682.03554106633</v>
      </c>
      <c r="P204" s="461">
        <f t="shared" si="17"/>
        <v>22085.7</v>
      </c>
      <c r="Q204" s="461">
        <f t="shared" si="17"/>
        <v>235616.53108485223</v>
      </c>
      <c r="R204" s="461">
        <f t="shared" si="17"/>
        <v>130136.29349573544</v>
      </c>
      <c r="S204" s="461">
        <f t="shared" si="17"/>
        <v>105480.23758911679</v>
      </c>
      <c r="T204" s="461">
        <f t="shared" si="17"/>
        <v>0</v>
      </c>
      <c r="U204" s="461">
        <f t="shared" si="17"/>
        <v>0</v>
      </c>
      <c r="Y204" s="408"/>
    </row>
    <row r="205" spans="1:25" s="149" customFormat="1" ht="18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customHeight="1">
      <c r="A208" s="460" t="s">
        <v>292</v>
      </c>
      <c r="B208" s="473">
        <f>SUM(B205:B207)</f>
        <v>472760.46324823919</v>
      </c>
      <c r="C208" s="473">
        <f t="shared" ref="C208:U208" si="18">SUM(C205:C207)</f>
        <v>162674.65</v>
      </c>
      <c r="D208" s="473">
        <f t="shared" si="18"/>
        <v>89814.5</v>
      </c>
      <c r="E208" s="473">
        <f t="shared" si="18"/>
        <v>2912.49</v>
      </c>
      <c r="F208" s="473">
        <f t="shared" si="18"/>
        <v>72859.149999999994</v>
      </c>
      <c r="G208" s="473">
        <f t="shared" si="18"/>
        <v>39671.160000000003</v>
      </c>
      <c r="H208" s="473">
        <f t="shared" si="18"/>
        <v>33186.99</v>
      </c>
      <c r="I208" s="473">
        <f t="shared" si="18"/>
        <v>310086.81324823922</v>
      </c>
      <c r="J208" s="473">
        <f t="shared" si="18"/>
        <v>37589.814779655004</v>
      </c>
      <c r="K208" s="473">
        <f t="shared" si="18"/>
        <v>24150.57</v>
      </c>
      <c r="L208" s="473">
        <f t="shared" si="18"/>
        <v>272497.99846858421</v>
      </c>
      <c r="M208" s="473">
        <f t="shared" si="18"/>
        <v>140009.93771629242</v>
      </c>
      <c r="N208" s="473">
        <f t="shared" si="18"/>
        <v>132487.06075229179</v>
      </c>
      <c r="O208" s="473">
        <f t="shared" si="18"/>
        <v>127404.314779655</v>
      </c>
      <c r="P208" s="473">
        <f t="shared" si="18"/>
        <v>27063.06</v>
      </c>
      <c r="Q208" s="473">
        <f t="shared" si="18"/>
        <v>345356.14846858417</v>
      </c>
      <c r="R208" s="473">
        <f t="shared" si="18"/>
        <v>179682.09771629242</v>
      </c>
      <c r="S208" s="473">
        <f t="shared" si="18"/>
        <v>165674.05075229181</v>
      </c>
      <c r="T208" s="473">
        <f t="shared" si="18"/>
        <v>0</v>
      </c>
      <c r="U208" s="473">
        <f t="shared" si="18"/>
        <v>0</v>
      </c>
      <c r="Y208" s="355"/>
    </row>
    <row r="209" spans="1:25" s="354" customFormat="1" ht="18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customHeight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customHeight="1">
      <c r="A213" s="424" t="s">
        <v>276</v>
      </c>
      <c r="B213" s="446">
        <f>SUM(B210:B212)</f>
        <v>340326.01951071143</v>
      </c>
      <c r="C213" s="446">
        <f t="shared" ref="C213:S213" si="20">SUM(C210:C212)</f>
        <v>96163.33</v>
      </c>
      <c r="D213" s="446">
        <f t="shared" si="20"/>
        <v>63609.16</v>
      </c>
      <c r="E213" s="446">
        <f t="shared" si="20"/>
        <v>4330.55</v>
      </c>
      <c r="F213" s="446">
        <f t="shared" si="20"/>
        <v>32554.17</v>
      </c>
      <c r="G213" s="446">
        <f t="shared" si="20"/>
        <v>11361.69</v>
      </c>
      <c r="H213" s="446">
        <f t="shared" si="20"/>
        <v>21192.48</v>
      </c>
      <c r="I213" s="446">
        <f t="shared" si="20"/>
        <v>244163.68951071144</v>
      </c>
      <c r="J213" s="446">
        <f t="shared" si="20"/>
        <v>60068.087003426597</v>
      </c>
      <c r="K213" s="446">
        <f t="shared" si="20"/>
        <v>17301.400000000001</v>
      </c>
      <c r="L213" s="446">
        <f t="shared" si="20"/>
        <v>184095.60250728484</v>
      </c>
      <c r="M213" s="446">
        <f t="shared" si="20"/>
        <v>108045.72376842932</v>
      </c>
      <c r="N213" s="446">
        <f t="shared" si="20"/>
        <v>76049.878738855507</v>
      </c>
      <c r="O213" s="446">
        <f t="shared" si="20"/>
        <v>123677.2470034266</v>
      </c>
      <c r="P213" s="446">
        <f t="shared" si="20"/>
        <v>21629.95</v>
      </c>
      <c r="Q213" s="446">
        <f t="shared" si="20"/>
        <v>216649.77250728483</v>
      </c>
      <c r="R213" s="446">
        <f t="shared" si="20"/>
        <v>119408.41376842932</v>
      </c>
      <c r="S213" s="446">
        <f t="shared" si="20"/>
        <v>97241.358738855517</v>
      </c>
      <c r="T213" s="398"/>
      <c r="U213" s="399"/>
      <c r="V213" s="474">
        <f>(B213-B196)/B196*100</f>
        <v>0.67170290320704762</v>
      </c>
      <c r="W213" s="474">
        <f>(C213-C196)/C196*100</f>
        <v>30.840977931690212</v>
      </c>
      <c r="Y213" s="355"/>
    </row>
    <row r="214" spans="1:25" s="452" customFormat="1" ht="18" customHeight="1">
      <c r="A214" s="447" t="s">
        <v>223</v>
      </c>
      <c r="B214" s="448">
        <v>140188</v>
      </c>
      <c r="C214" s="449">
        <v>28746</v>
      </c>
      <c r="D214" s="449">
        <v>19652</v>
      </c>
      <c r="E214" s="449">
        <v>345</v>
      </c>
      <c r="F214" s="449">
        <v>9094</v>
      </c>
      <c r="G214" s="449">
        <v>2403</v>
      </c>
      <c r="H214" s="449">
        <v>6691</v>
      </c>
      <c r="I214" s="449">
        <v>111442</v>
      </c>
      <c r="J214" s="449">
        <v>10456</v>
      </c>
      <c r="K214" s="449">
        <v>6071</v>
      </c>
      <c r="L214" s="449">
        <v>100985</v>
      </c>
      <c r="M214" s="449">
        <v>61146</v>
      </c>
      <c r="N214" s="449">
        <v>39839</v>
      </c>
      <c r="O214" s="449">
        <v>30108</v>
      </c>
      <c r="P214" s="449">
        <v>6416</v>
      </c>
      <c r="Q214" s="449">
        <v>110080</v>
      </c>
      <c r="R214" s="449">
        <v>63549</v>
      </c>
      <c r="S214" s="450">
        <v>46531</v>
      </c>
      <c r="T214" s="451"/>
      <c r="U214" s="448"/>
      <c r="V214" s="475"/>
      <c r="Y214" s="453"/>
    </row>
    <row r="215" spans="1:25" s="390" customFormat="1" ht="18" customHeight="1">
      <c r="A215" s="454" t="s">
        <v>224</v>
      </c>
      <c r="B215" s="455">
        <v>111384</v>
      </c>
      <c r="C215" s="456">
        <v>25130</v>
      </c>
      <c r="D215" s="456">
        <v>16376</v>
      </c>
      <c r="E215" s="456">
        <v>398</v>
      </c>
      <c r="F215" s="456">
        <v>8753</v>
      </c>
      <c r="G215" s="456">
        <v>2211</v>
      </c>
      <c r="H215" s="456">
        <v>6542</v>
      </c>
      <c r="I215" s="456">
        <v>86254</v>
      </c>
      <c r="J215" s="456">
        <v>11872</v>
      </c>
      <c r="K215" s="456">
        <v>3100</v>
      </c>
      <c r="L215" s="456">
        <v>74382</v>
      </c>
      <c r="M215" s="456">
        <v>42691</v>
      </c>
      <c r="N215" s="456">
        <v>31691</v>
      </c>
      <c r="O215" s="456">
        <v>28248</v>
      </c>
      <c r="P215" s="456">
        <v>3498</v>
      </c>
      <c r="Q215" s="456">
        <v>83136</v>
      </c>
      <c r="R215" s="456">
        <v>44902</v>
      </c>
      <c r="S215" s="457">
        <v>38233</v>
      </c>
      <c r="T215" s="458"/>
      <c r="U215" s="455"/>
      <c r="V215" s="476"/>
      <c r="Y215" s="391"/>
    </row>
    <row r="216" spans="1:25" s="390" customFormat="1" ht="18" customHeight="1">
      <c r="A216" s="454" t="s">
        <v>225</v>
      </c>
      <c r="B216" s="455">
        <v>128926.25406726528</v>
      </c>
      <c r="C216" s="456">
        <v>34546</v>
      </c>
      <c r="D216" s="456">
        <v>23066.1</v>
      </c>
      <c r="E216" s="456">
        <v>537.94000000000005</v>
      </c>
      <c r="F216" s="456">
        <v>11479.9</v>
      </c>
      <c r="G216" s="456">
        <v>2237.1999999999998</v>
      </c>
      <c r="H216" s="456">
        <v>9242.7000000000007</v>
      </c>
      <c r="I216" s="456">
        <v>94380.254067265283</v>
      </c>
      <c r="J216" s="456">
        <v>12010.710843488983</v>
      </c>
      <c r="K216" s="456">
        <v>8318.85</v>
      </c>
      <c r="L216" s="456">
        <v>82369.543223776302</v>
      </c>
      <c r="M216" s="456">
        <v>41087.409653282397</v>
      </c>
      <c r="N216" s="456">
        <v>41282.133570493897</v>
      </c>
      <c r="O216" s="456">
        <v>35076.810843488987</v>
      </c>
      <c r="P216" s="456">
        <v>8856.7900000000009</v>
      </c>
      <c r="Q216" s="456">
        <v>93849.443223776296</v>
      </c>
      <c r="R216" s="456">
        <v>43324.609653282401</v>
      </c>
      <c r="S216" s="457">
        <v>50524.833570493895</v>
      </c>
      <c r="T216" s="458"/>
      <c r="U216" s="455"/>
      <c r="V216" s="476"/>
      <c r="Y216" s="391"/>
    </row>
    <row r="217" spans="1:25" s="410" customFormat="1" ht="18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4">
        <f>(B217-B200)/B200*100</f>
        <v>1.1523094199485013</v>
      </c>
      <c r="W217" s="474">
        <f>(C217-C200)/C200*100</f>
        <v>-10.631416904713028</v>
      </c>
      <c r="Y217" s="408"/>
    </row>
    <row r="218" spans="1:25" s="158" customFormat="1" ht="18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0">
        <v>45678.273339117135</v>
      </c>
      <c r="T218" s="411"/>
      <c r="U218" s="409"/>
      <c r="V218" s="477"/>
      <c r="Y218" s="174"/>
    </row>
    <row r="219" spans="1:25" s="158" customFormat="1" ht="18" customHeight="1">
      <c r="A219" s="431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2">
        <v>30636.430807665191</v>
      </c>
      <c r="T219" s="411"/>
      <c r="U219" s="409"/>
      <c r="V219" s="477"/>
      <c r="Y219" s="174"/>
    </row>
    <row r="220" spans="1:25" s="156" customFormat="1" ht="18" customHeight="1">
      <c r="A220" s="431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2">
        <v>42764</v>
      </c>
      <c r="T220" s="376"/>
      <c r="U220" s="377"/>
      <c r="V220" s="478"/>
      <c r="Y220" s="163"/>
    </row>
    <row r="221" spans="1:25" s="410" customFormat="1" ht="18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59"/>
      <c r="U221" s="417"/>
      <c r="V221" s="474">
        <f>(B221-B204)/B204*100</f>
        <v>-3.4249725539719287</v>
      </c>
      <c r="W221" s="474">
        <f>(C221-C204)/C204*100</f>
        <v>5.9413459180755464</v>
      </c>
      <c r="Y221" s="408"/>
    </row>
    <row r="222" spans="1:25" s="471" customFormat="1" ht="18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0"/>
      <c r="U222" s="469"/>
      <c r="V222" s="479"/>
      <c r="Y222" s="472"/>
    </row>
    <row r="223" spans="1:25" s="471" customFormat="1" ht="18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0"/>
      <c r="U223" s="469"/>
      <c r="V223" s="479"/>
      <c r="Y223" s="472"/>
    </row>
    <row r="224" spans="1:25" s="471" customFormat="1" ht="18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0"/>
      <c r="U224" s="469"/>
      <c r="V224" s="479"/>
      <c r="Y224" s="472"/>
    </row>
    <row r="225" spans="1:25" s="471" customFormat="1" ht="18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0"/>
      <c r="U225" s="469"/>
      <c r="V225" s="474">
        <f>(B225-B208)/B208*100</f>
        <v>25.53963972633797</v>
      </c>
      <c r="W225" s="474">
        <f>(C225-C208)/C208*100</f>
        <v>24.495629773907609</v>
      </c>
      <c r="Y225" s="472"/>
    </row>
    <row r="226" spans="1:25" s="158" customFormat="1" ht="18" customHeight="1">
      <c r="A226" s="431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78"/>
      <c r="W226" s="478"/>
      <c r="Y226" s="174"/>
    </row>
    <row r="227" spans="1:25" s="158" customFormat="1" ht="18" customHeight="1">
      <c r="A227" s="431" t="s">
        <v>297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78"/>
      <c r="W227" s="478"/>
      <c r="Y227" s="174"/>
    </row>
    <row r="228" spans="1:25" s="158" customFormat="1" ht="18" customHeight="1">
      <c r="A228" s="431" t="s">
        <v>298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78"/>
      <c r="W228" s="478"/>
      <c r="Y228" s="174"/>
    </row>
    <row r="229" spans="1:25" s="471" customFormat="1" ht="18" customHeight="1">
      <c r="A229" s="424" t="s">
        <v>299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0"/>
      <c r="U229" s="469"/>
      <c r="V229" s="474"/>
      <c r="W229" s="474"/>
      <c r="Y229" s="472"/>
    </row>
    <row r="230" spans="1:25" s="158" customFormat="1" ht="18" customHeight="1">
      <c r="A230" s="431" t="s">
        <v>303</v>
      </c>
      <c r="B230" s="159">
        <v>96269.756505826706</v>
      </c>
      <c r="C230" s="483">
        <v>24012.86</v>
      </c>
      <c r="D230" s="483">
        <v>15447.48</v>
      </c>
      <c r="E230" s="483">
        <v>1357.69</v>
      </c>
      <c r="F230" s="483">
        <v>8565.3799999999992</v>
      </c>
      <c r="G230" s="483">
        <v>2156.36</v>
      </c>
      <c r="H230" s="483">
        <v>6409.02</v>
      </c>
      <c r="I230" s="483">
        <v>72256.896505826706</v>
      </c>
      <c r="J230" s="483">
        <v>4197.1797522618936</v>
      </c>
      <c r="K230" s="483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8"/>
      <c r="W230" s="478"/>
      <c r="Y230" s="174"/>
    </row>
    <row r="231" spans="1:25" s="158" customFormat="1" ht="18" customHeight="1">
      <c r="A231" s="431" t="s">
        <v>304</v>
      </c>
      <c r="B231" s="490">
        <v>153019.22476222855</v>
      </c>
      <c r="C231" s="491">
        <v>28120.44</v>
      </c>
      <c r="D231" s="491">
        <v>18857.5</v>
      </c>
      <c r="E231" s="491">
        <v>3271.77</v>
      </c>
      <c r="F231" s="491">
        <v>9262.94</v>
      </c>
      <c r="G231" s="491">
        <v>2130.4299999999998</v>
      </c>
      <c r="H231" s="491">
        <v>7132.51</v>
      </c>
      <c r="I231" s="491">
        <v>124898.78476222856</v>
      </c>
      <c r="J231" s="491">
        <v>8766.7843607673203</v>
      </c>
      <c r="K231" s="491">
        <v>6299.64</v>
      </c>
      <c r="L231" s="492">
        <v>116132.00040146124</v>
      </c>
      <c r="M231" s="492">
        <v>88818.199825997348</v>
      </c>
      <c r="N231" s="492">
        <v>27313.80057546388</v>
      </c>
      <c r="O231" s="492">
        <v>27624.284360767324</v>
      </c>
      <c r="P231" s="492">
        <v>9571.41</v>
      </c>
      <c r="Q231" s="492">
        <v>125394.94040146124</v>
      </c>
      <c r="R231" s="492">
        <v>90948.629825997356</v>
      </c>
      <c r="S231" s="493">
        <v>34446.310575463882</v>
      </c>
      <c r="T231" s="411"/>
      <c r="U231" s="409"/>
      <c r="V231" s="478"/>
      <c r="W231" s="478"/>
      <c r="Y231" s="174"/>
    </row>
    <row r="232" spans="1:25" s="156" customFormat="1" ht="18" customHeight="1">
      <c r="A232" s="431" t="s">
        <v>305</v>
      </c>
      <c r="B232" s="490">
        <v>214570.34888169545</v>
      </c>
      <c r="C232" s="491">
        <v>57032.15</v>
      </c>
      <c r="D232" s="491">
        <v>35430.339999999997</v>
      </c>
      <c r="E232" s="491">
        <v>1301.96</v>
      </c>
      <c r="F232" s="491">
        <v>21601.81</v>
      </c>
      <c r="G232" s="491">
        <v>3131.04</v>
      </c>
      <c r="H232" s="491">
        <v>18470.77</v>
      </c>
      <c r="I232" s="491">
        <v>157538.19888169543</v>
      </c>
      <c r="J232" s="491">
        <v>10989.82408578954</v>
      </c>
      <c r="K232" s="491">
        <v>9127.68</v>
      </c>
      <c r="L232" s="492">
        <v>146548.3747959059</v>
      </c>
      <c r="M232" s="492">
        <v>88023.824362438216</v>
      </c>
      <c r="N232" s="492">
        <v>58524.550433467703</v>
      </c>
      <c r="O232" s="492">
        <v>46420.16408578954</v>
      </c>
      <c r="P232" s="492">
        <v>10429.64</v>
      </c>
      <c r="Q232" s="492">
        <v>168150.18479590592</v>
      </c>
      <c r="R232" s="492">
        <v>91154.864362438209</v>
      </c>
      <c r="S232" s="497">
        <v>76995.320433467699</v>
      </c>
      <c r="T232" s="376"/>
      <c r="U232" s="377"/>
      <c r="V232" s="478"/>
      <c r="W232" s="478"/>
      <c r="Y232" s="163"/>
    </row>
    <row r="233" spans="1:25" s="158" customFormat="1" ht="18" customHeight="1">
      <c r="A233" s="424" t="s">
        <v>306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78"/>
      <c r="W233" s="478"/>
      <c r="Y233" s="174"/>
    </row>
    <row r="234" spans="1:25" s="158" customFormat="1" ht="18" customHeight="1">
      <c r="A234" s="431" t="s">
        <v>307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377">
        <v>41573.739898073574</v>
      </c>
      <c r="T234" s="409"/>
      <c r="U234" s="409"/>
      <c r="V234" s="478"/>
      <c r="W234" s="478"/>
      <c r="Y234" s="174"/>
    </row>
    <row r="235" spans="1:25" s="158" customFormat="1" ht="18" customHeight="1">
      <c r="A235" s="431" t="s">
        <v>308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377">
        <v>33981.590920009206</v>
      </c>
      <c r="T235" s="409"/>
      <c r="U235" s="409"/>
      <c r="V235" s="478"/>
      <c r="W235" s="478"/>
      <c r="Y235" s="174"/>
    </row>
    <row r="236" spans="1:25" s="158" customFormat="1" ht="18" customHeight="1">
      <c r="A236" s="431" t="s">
        <v>309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377">
        <v>55308.215678115172</v>
      </c>
      <c r="T236" s="409"/>
      <c r="U236" s="409"/>
      <c r="V236" s="478"/>
      <c r="W236" s="478"/>
      <c r="Y236" s="174"/>
    </row>
    <row r="237" spans="1:25" s="410" customFormat="1" ht="18" customHeight="1">
      <c r="A237" s="424" t="s">
        <v>310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417">
        <f t="shared" si="26"/>
        <v>130863.54649619796</v>
      </c>
      <c r="T237" s="417"/>
      <c r="U237" s="417"/>
      <c r="V237" s="499"/>
      <c r="W237" s="499"/>
      <c r="Y237" s="408"/>
    </row>
    <row r="238" spans="1:25" s="158" customFormat="1" ht="18" customHeight="1">
      <c r="A238" s="502" t="s">
        <v>311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409">
        <v>45295.967125675284</v>
      </c>
      <c r="T238" s="409"/>
      <c r="U238" s="409"/>
      <c r="V238" s="478"/>
      <c r="W238" s="478"/>
      <c r="Y238" s="174"/>
    </row>
    <row r="239" spans="1:25" s="158" customFormat="1" ht="18" customHeight="1">
      <c r="A239" s="502" t="s">
        <v>312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409">
        <v>53584.726290728169</v>
      </c>
      <c r="T239" s="409"/>
      <c r="U239" s="409"/>
      <c r="V239" s="478"/>
      <c r="W239" s="478"/>
      <c r="Y239" s="174"/>
    </row>
    <row r="240" spans="1:25" s="158" customFormat="1" ht="18" customHeight="1">
      <c r="A240" s="502" t="s">
        <v>314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409">
        <v>67484.874701081397</v>
      </c>
      <c r="T240" s="409"/>
      <c r="U240" s="409"/>
      <c r="V240" s="478"/>
      <c r="W240" s="478"/>
      <c r="Y240" s="174"/>
    </row>
    <row r="241" spans="1:25" s="410" customFormat="1" ht="18" customHeight="1">
      <c r="A241" s="424" t="s">
        <v>319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417">
        <f t="shared" si="27"/>
        <v>166365.56811748486</v>
      </c>
      <c r="T241" s="417"/>
      <c r="U241" s="417"/>
      <c r="V241" s="499"/>
      <c r="W241" s="499"/>
      <c r="Y241" s="408"/>
    </row>
    <row r="242" spans="1:25" s="181" customFormat="1" ht="18" customHeight="1">
      <c r="A242" s="362" t="s">
        <v>278</v>
      </c>
      <c r="B242" s="363">
        <f>(B241-B237)/B237*100</f>
        <v>31.547648514841807</v>
      </c>
      <c r="C242" s="363">
        <f t="shared" ref="C242:U242" si="28">(C241-C237)/C237*100</f>
        <v>128.34154965671095</v>
      </c>
      <c r="D242" s="363">
        <f t="shared" si="28"/>
        <v>111.12643325782649</v>
      </c>
      <c r="E242" s="363">
        <f t="shared" si="28"/>
        <v>425.20557989151547</v>
      </c>
      <c r="F242" s="363">
        <f t="shared" si="28"/>
        <v>150.1120237018317</v>
      </c>
      <c r="G242" s="363">
        <f t="shared" si="28"/>
        <v>268.63121563515301</v>
      </c>
      <c r="H242" s="363">
        <f t="shared" si="28"/>
        <v>69.323211017998602</v>
      </c>
      <c r="I242" s="363">
        <f t="shared" si="28"/>
        <v>7.8365033988438544</v>
      </c>
      <c r="J242" s="363">
        <f t="shared" si="28"/>
        <v>1.8790894833783798</v>
      </c>
      <c r="K242" s="363">
        <f t="shared" si="28"/>
        <v>-60.744592441918854</v>
      </c>
      <c r="L242" s="363">
        <f t="shared" si="28"/>
        <v>8.7152961332956718</v>
      </c>
      <c r="M242" s="363">
        <f t="shared" si="28"/>
        <v>4.7967517710745469</v>
      </c>
      <c r="N242" s="363">
        <f t="shared" si="28"/>
        <v>17.239503349251422</v>
      </c>
      <c r="O242" s="363">
        <f t="shared" si="28"/>
        <v>58.199999338340781</v>
      </c>
      <c r="P242" s="363">
        <f t="shared" si="28"/>
        <v>-26.948846115706331</v>
      </c>
      <c r="Q242" s="363">
        <f t="shared" si="28"/>
        <v>24.328484502159064</v>
      </c>
      <c r="R242" s="363">
        <f t="shared" si="28"/>
        <v>22.84806539133659</v>
      </c>
      <c r="S242" s="363">
        <f t="shared" si="28"/>
        <v>27.129038278294221</v>
      </c>
      <c r="T242" s="363" t="e">
        <f t="shared" si="28"/>
        <v>#DIV/0!</v>
      </c>
      <c r="U242" s="363" t="e">
        <f t="shared" si="28"/>
        <v>#DIV/0!</v>
      </c>
    </row>
    <row r="243" spans="1:25" s="182" customFormat="1" ht="18" customHeight="1">
      <c r="A243" s="298" t="s">
        <v>300</v>
      </c>
      <c r="B243" s="418">
        <f>(B241-B225)/B225*100</f>
        <v>6.5949526100649036</v>
      </c>
      <c r="C243" s="418">
        <f t="shared" ref="C243:U243" si="29">(C241-C225)/C225*100</f>
        <v>6.6924849904576327</v>
      </c>
      <c r="D243" s="418">
        <f t="shared" si="29"/>
        <v>0.99308136298660332</v>
      </c>
      <c r="E243" s="418">
        <f t="shared" si="29"/>
        <v>36.626919836559594</v>
      </c>
      <c r="F243" s="418">
        <f t="shared" si="29"/>
        <v>13.531945301122562</v>
      </c>
      <c r="G243" s="418">
        <f t="shared" si="29"/>
        <v>29.207886268148258</v>
      </c>
      <c r="H243" s="418">
        <f t="shared" si="29"/>
        <v>-3.7902131323167403</v>
      </c>
      <c r="I243" s="418">
        <f t="shared" si="29"/>
        <v>6.5444319015304897</v>
      </c>
      <c r="J243" s="418">
        <f t="shared" si="29"/>
        <v>-13.517228762909053</v>
      </c>
      <c r="K243" s="418">
        <f t="shared" si="29"/>
        <v>-45.506572959667359</v>
      </c>
      <c r="L243" s="418">
        <f t="shared" si="29"/>
        <v>10.074197737468262</v>
      </c>
      <c r="M243" s="418">
        <f t="shared" si="29"/>
        <v>11.59589672121573</v>
      </c>
      <c r="N243" s="418">
        <f t="shared" si="29"/>
        <v>7.2312193921537622</v>
      </c>
      <c r="O243" s="418">
        <f t="shared" si="29"/>
        <v>-4.030579282714287</v>
      </c>
      <c r="P243" s="418">
        <f t="shared" si="29"/>
        <v>-22.087962044453072</v>
      </c>
      <c r="Q243" s="418">
        <f t="shared" si="29"/>
        <v>10.823962542851218</v>
      </c>
      <c r="R243" s="418">
        <f t="shared" si="29"/>
        <v>14.808784748360512</v>
      </c>
      <c r="S243" s="418">
        <f t="shared" si="29"/>
        <v>4.2119431827747782</v>
      </c>
      <c r="T243" s="418" t="e">
        <f t="shared" si="29"/>
        <v>#DIV/0!</v>
      </c>
      <c r="U243" s="418" t="e">
        <f t="shared" si="29"/>
        <v>#DIV/0!</v>
      </c>
    </row>
    <row r="244" spans="1:25" s="181" customFormat="1" ht="18" customHeight="1" thickBot="1">
      <c r="A244" s="299" t="s">
        <v>301</v>
      </c>
      <c r="B244" s="422">
        <f>(B241-B208)/B204*100</f>
        <v>44.622820599190177</v>
      </c>
      <c r="C244" s="422">
        <f t="shared" ref="C244:U244" si="30">(C241-C208)/C204*100</f>
        <v>60.453572820180888</v>
      </c>
      <c r="D244" s="422">
        <f t="shared" si="30"/>
        <v>42.466770288140196</v>
      </c>
      <c r="E244" s="422">
        <f t="shared" si="30"/>
        <v>2182.5322730189873</v>
      </c>
      <c r="F244" s="422">
        <f t="shared" si="30"/>
        <v>85.276558736990836</v>
      </c>
      <c r="G244" s="422">
        <f t="shared" si="30"/>
        <v>120.49281883631113</v>
      </c>
      <c r="H244" s="422">
        <f t="shared" si="30"/>
        <v>48.766963918232982</v>
      </c>
      <c r="I244" s="422">
        <f t="shared" si="30"/>
        <v>39.442395546353701</v>
      </c>
      <c r="J244" s="422">
        <f t="shared" si="30"/>
        <v>18.192975458608199</v>
      </c>
      <c r="K244" s="422">
        <f t="shared" si="30"/>
        <v>-40.948987879428024</v>
      </c>
      <c r="L244" s="422">
        <f t="shared" si="30"/>
        <v>47.092123996899019</v>
      </c>
      <c r="M244" s="422">
        <f t="shared" si="30"/>
        <v>91.39842575768759</v>
      </c>
      <c r="N244" s="422">
        <f t="shared" si="30"/>
        <v>-9.3917661186634493</v>
      </c>
      <c r="O244" s="422">
        <f t="shared" si="30"/>
        <v>28.327031571871604</v>
      </c>
      <c r="P244" s="422">
        <f t="shared" si="30"/>
        <v>16.376451874266291</v>
      </c>
      <c r="Q244" s="422">
        <f t="shared" si="30"/>
        <v>53.107607029895533</v>
      </c>
      <c r="R244" s="422">
        <f t="shared" si="30"/>
        <v>95.621890495059873</v>
      </c>
      <c r="S244" s="422">
        <f t="shared" si="30"/>
        <v>0.65558950282872885</v>
      </c>
      <c r="T244" s="422" t="e">
        <f t="shared" si="30"/>
        <v>#DIV/0!</v>
      </c>
      <c r="U244" s="422" t="e">
        <f t="shared" si="30"/>
        <v>#DIV/0!</v>
      </c>
    </row>
    <row r="245" spans="1:25" s="181" customFormat="1" ht="5.25" customHeight="1">
      <c r="A245" s="184"/>
      <c r="B245" s="185"/>
      <c r="C245" s="185"/>
      <c r="D245" s="185"/>
      <c r="E245" s="185"/>
      <c r="F245" s="185"/>
      <c r="G245" s="185"/>
      <c r="H245" s="185"/>
      <c r="I245" s="185"/>
      <c r="J245" s="185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</row>
    <row r="246" spans="1:25" s="186" customFormat="1" ht="22.5" hidden="1" customHeight="1">
      <c r="A246" s="507" t="s">
        <v>279</v>
      </c>
      <c r="B246" s="507"/>
      <c r="C246" s="507"/>
      <c r="D246" s="507"/>
      <c r="E246" s="507"/>
      <c r="F246" s="507"/>
      <c r="G246" s="507"/>
      <c r="H246" s="507"/>
      <c r="I246" s="507"/>
      <c r="J246" s="507"/>
      <c r="K246" s="507"/>
      <c r="L246" s="507"/>
      <c r="M246" s="507"/>
      <c r="N246" s="507"/>
      <c r="O246" s="507"/>
      <c r="P246" s="507"/>
      <c r="Q246" s="507"/>
      <c r="R246" s="507"/>
      <c r="S246" s="507"/>
      <c r="U246" s="187"/>
    </row>
    <row r="247" spans="1:25" s="188" customFormat="1" ht="11.25" hidden="1" customHeight="1">
      <c r="A247" s="5" t="s">
        <v>229</v>
      </c>
      <c r="B247" s="6" t="s">
        <v>0</v>
      </c>
      <c r="C247" s="302" t="s">
        <v>1</v>
      </c>
      <c r="D247" s="302"/>
      <c r="E247" s="302"/>
      <c r="F247" s="302"/>
      <c r="G247" s="302"/>
      <c r="H247" s="303"/>
      <c r="I247" s="313" t="s">
        <v>2</v>
      </c>
      <c r="J247" s="313"/>
      <c r="K247" s="313"/>
      <c r="L247" s="313"/>
      <c r="M247" s="313"/>
      <c r="N247" s="341"/>
      <c r="O247" s="325" t="s">
        <v>3</v>
      </c>
      <c r="P247" s="325"/>
      <c r="Q247" s="326" t="s">
        <v>4</v>
      </c>
      <c r="R247" s="325"/>
      <c r="S247" s="327"/>
      <c r="U247" s="189"/>
    </row>
    <row r="248" spans="1:25" s="188" customFormat="1" ht="11.25" hidden="1" customHeight="1">
      <c r="A248" s="7"/>
      <c r="B248" s="8"/>
      <c r="C248" s="336"/>
      <c r="D248" s="305" t="s">
        <v>3</v>
      </c>
      <c r="E248" s="306"/>
      <c r="F248" s="305" t="s">
        <v>4</v>
      </c>
      <c r="G248" s="302"/>
      <c r="H248" s="303"/>
      <c r="I248" s="315"/>
      <c r="J248" s="316" t="s">
        <v>3</v>
      </c>
      <c r="K248" s="317"/>
      <c r="L248" s="318" t="s">
        <v>4</v>
      </c>
      <c r="M248" s="313"/>
      <c r="N248" s="314"/>
      <c r="O248" s="343"/>
      <c r="P248" s="344"/>
      <c r="Q248" s="345"/>
      <c r="R248" s="343"/>
      <c r="S248" s="346"/>
      <c r="U248" s="189"/>
    </row>
    <row r="249" spans="1:25" s="190" customFormat="1" ht="11.25" hidden="1" customHeight="1" thickBot="1">
      <c r="A249" s="7"/>
      <c r="B249" s="8"/>
      <c r="C249" s="336"/>
      <c r="D249" s="337"/>
      <c r="E249" s="338" t="s">
        <v>230</v>
      </c>
      <c r="F249" s="339"/>
      <c r="G249" s="340" t="s">
        <v>5</v>
      </c>
      <c r="H249" s="303" t="s">
        <v>6</v>
      </c>
      <c r="I249" s="315"/>
      <c r="J249" s="334"/>
      <c r="K249" s="318" t="s">
        <v>230</v>
      </c>
      <c r="L249" s="342"/>
      <c r="M249" s="335" t="s">
        <v>5</v>
      </c>
      <c r="N249" s="314" t="s">
        <v>6</v>
      </c>
      <c r="O249" s="346"/>
      <c r="P249" s="326" t="s">
        <v>230</v>
      </c>
      <c r="Q249" s="345"/>
      <c r="R249" s="347" t="s">
        <v>5</v>
      </c>
      <c r="S249" s="327" t="s">
        <v>6</v>
      </c>
      <c r="U249" s="191"/>
    </row>
    <row r="250" spans="1:25" ht="18" hidden="1" thickTop="1">
      <c r="A250" s="192" t="s">
        <v>280</v>
      </c>
      <c r="B250" s="419">
        <f t="shared" ref="B250:U250" si="31">SUM(B210:B216)</f>
        <v>1061150.293088688</v>
      </c>
      <c r="C250" s="419">
        <f t="shared" si="31"/>
        <v>280748.66000000003</v>
      </c>
      <c r="D250" s="419">
        <f t="shared" si="31"/>
        <v>186312.42</v>
      </c>
      <c r="E250" s="419">
        <f t="shared" si="31"/>
        <v>9942.0400000000009</v>
      </c>
      <c r="F250" s="419">
        <f t="shared" si="31"/>
        <v>94435.239999999991</v>
      </c>
      <c r="G250" s="419">
        <f t="shared" si="31"/>
        <v>29574.58</v>
      </c>
      <c r="H250" s="419">
        <f t="shared" si="31"/>
        <v>64860.66</v>
      </c>
      <c r="I250" s="419">
        <f t="shared" si="31"/>
        <v>780403.63308868825</v>
      </c>
      <c r="J250" s="419">
        <f t="shared" si="31"/>
        <v>154474.88485034218</v>
      </c>
      <c r="K250" s="419">
        <f t="shared" si="31"/>
        <v>52092.65</v>
      </c>
      <c r="L250" s="419">
        <f t="shared" si="31"/>
        <v>625927.74823834596</v>
      </c>
      <c r="M250" s="419">
        <f t="shared" si="31"/>
        <v>361015.85719014099</v>
      </c>
      <c r="N250" s="419">
        <f t="shared" si="31"/>
        <v>264911.89104820491</v>
      </c>
      <c r="O250" s="419">
        <f t="shared" si="31"/>
        <v>340787.30485034222</v>
      </c>
      <c r="P250" s="419">
        <f t="shared" si="31"/>
        <v>62030.69</v>
      </c>
      <c r="Q250" s="419">
        <f t="shared" si="31"/>
        <v>720364.98823834595</v>
      </c>
      <c r="R250" s="419">
        <f t="shared" si="31"/>
        <v>390592.437190141</v>
      </c>
      <c r="S250" s="419">
        <f t="shared" si="31"/>
        <v>329771.55104820494</v>
      </c>
      <c r="T250" s="419">
        <f t="shared" si="31"/>
        <v>0</v>
      </c>
      <c r="U250" s="419">
        <f t="shared" si="31"/>
        <v>0</v>
      </c>
    </row>
    <row r="251" spans="1:25" ht="17.25" hidden="1">
      <c r="A251" s="348" t="s">
        <v>281</v>
      </c>
      <c r="B251" s="420">
        <f t="shared" ref="B251:U251" si="32">SUM(B193:B199)</f>
        <v>1052274.2690921908</v>
      </c>
      <c r="C251" s="420">
        <f t="shared" si="32"/>
        <v>245933.49</v>
      </c>
      <c r="D251" s="420">
        <f t="shared" si="32"/>
        <v>158633.23000000001</v>
      </c>
      <c r="E251" s="420">
        <f t="shared" si="32"/>
        <v>5262.47</v>
      </c>
      <c r="F251" s="420">
        <f t="shared" si="32"/>
        <v>87300.260000000009</v>
      </c>
      <c r="G251" s="420">
        <f t="shared" si="32"/>
        <v>26662.34</v>
      </c>
      <c r="H251" s="420">
        <f t="shared" si="32"/>
        <v>60635.92</v>
      </c>
      <c r="I251" s="420">
        <f t="shared" si="32"/>
        <v>806342.77909219079</v>
      </c>
      <c r="J251" s="420">
        <f t="shared" si="32"/>
        <v>174090.29120572755</v>
      </c>
      <c r="K251" s="420">
        <f t="shared" si="32"/>
        <v>44673.759999999995</v>
      </c>
      <c r="L251" s="420">
        <f t="shared" si="32"/>
        <v>632251.48788646329</v>
      </c>
      <c r="M251" s="420">
        <f t="shared" si="32"/>
        <v>340418.18621114391</v>
      </c>
      <c r="N251" s="420">
        <f t="shared" si="32"/>
        <v>291834.30167531938</v>
      </c>
      <c r="O251" s="420">
        <f t="shared" si="32"/>
        <v>332724.52120572753</v>
      </c>
      <c r="P251" s="420">
        <f t="shared" si="32"/>
        <v>49935.229999999996</v>
      </c>
      <c r="Q251" s="420">
        <f t="shared" si="32"/>
        <v>719549.7478864633</v>
      </c>
      <c r="R251" s="420">
        <f t="shared" si="32"/>
        <v>367080.52621114394</v>
      </c>
      <c r="S251" s="420">
        <f t="shared" si="32"/>
        <v>352469.22167531936</v>
      </c>
      <c r="T251" s="420">
        <f t="shared" si="32"/>
        <v>122942.35924653233</v>
      </c>
      <c r="U251" s="420">
        <f t="shared" si="32"/>
        <v>20218.484750144282</v>
      </c>
    </row>
    <row r="252" spans="1:25" ht="17.25" hidden="1">
      <c r="A252" s="348" t="s">
        <v>282</v>
      </c>
      <c r="B252" s="421">
        <f t="shared" ref="B252:U252" si="33">SUM(B176:B182)</f>
        <v>1122510.7960463047</v>
      </c>
      <c r="C252" s="421">
        <f t="shared" si="33"/>
        <v>318825.40000000002</v>
      </c>
      <c r="D252" s="421">
        <f t="shared" si="33"/>
        <v>191649.98</v>
      </c>
      <c r="E252" s="421">
        <f t="shared" si="33"/>
        <v>10302.5</v>
      </c>
      <c r="F252" s="421">
        <f t="shared" si="33"/>
        <v>127174.42</v>
      </c>
      <c r="G252" s="421">
        <f t="shared" si="33"/>
        <v>53222.8</v>
      </c>
      <c r="H252" s="421">
        <f t="shared" si="33"/>
        <v>73953.62</v>
      </c>
      <c r="I252" s="421">
        <f t="shared" si="33"/>
        <v>803685.39604630473</v>
      </c>
      <c r="J252" s="421">
        <f t="shared" si="33"/>
        <v>152011.54181520833</v>
      </c>
      <c r="K252" s="421">
        <f t="shared" si="33"/>
        <v>34506.800000000003</v>
      </c>
      <c r="L252" s="421">
        <f t="shared" si="33"/>
        <v>651673.85423109634</v>
      </c>
      <c r="M252" s="421">
        <f t="shared" si="33"/>
        <v>392306.2608890906</v>
      </c>
      <c r="N252" s="421">
        <f t="shared" si="33"/>
        <v>259367.5933420058</v>
      </c>
      <c r="O252" s="421">
        <f t="shared" si="33"/>
        <v>343661.60074604378</v>
      </c>
      <c r="P252" s="421">
        <f t="shared" si="33"/>
        <v>44809.63</v>
      </c>
      <c r="Q252" s="421">
        <f t="shared" si="33"/>
        <v>778849.90867400949</v>
      </c>
      <c r="R252" s="421">
        <f t="shared" si="33"/>
        <v>445528.87573741359</v>
      </c>
      <c r="S252" s="421">
        <f t="shared" si="33"/>
        <v>333321.03293659585</v>
      </c>
      <c r="T252" s="421">
        <f t="shared" si="33"/>
        <v>32261.136029994068</v>
      </c>
      <c r="U252" s="421">
        <f t="shared" si="33"/>
        <v>0</v>
      </c>
    </row>
    <row r="253" spans="1:25" ht="17.25" hidden="1">
      <c r="A253" s="348" t="s">
        <v>193</v>
      </c>
      <c r="B253" s="421">
        <f t="shared" ref="B253:S253" si="34">SUM(B124:B130)</f>
        <v>458926</v>
      </c>
      <c r="C253" s="421">
        <f t="shared" si="34"/>
        <v>172692</v>
      </c>
      <c r="D253" s="421">
        <f t="shared" si="34"/>
        <v>107762</v>
      </c>
      <c r="E253" s="421">
        <f t="shared" si="34"/>
        <v>10668</v>
      </c>
      <c r="F253" s="421">
        <f t="shared" si="34"/>
        <v>64930</v>
      </c>
      <c r="G253" s="421">
        <f t="shared" si="34"/>
        <v>14677</v>
      </c>
      <c r="H253" s="421">
        <f t="shared" si="34"/>
        <v>50253</v>
      </c>
      <c r="I253" s="421">
        <f t="shared" si="34"/>
        <v>286233</v>
      </c>
      <c r="J253" s="421">
        <f t="shared" si="34"/>
        <v>48335</v>
      </c>
      <c r="K253" s="421">
        <f t="shared" si="34"/>
        <v>24478</v>
      </c>
      <c r="L253" s="421">
        <f t="shared" si="34"/>
        <v>237898</v>
      </c>
      <c r="M253" s="421">
        <f t="shared" si="34"/>
        <v>123239</v>
      </c>
      <c r="N253" s="421">
        <f t="shared" si="34"/>
        <v>114657</v>
      </c>
      <c r="O253" s="421">
        <f t="shared" si="34"/>
        <v>156098</v>
      </c>
      <c r="P253" s="421">
        <f t="shared" si="34"/>
        <v>35148</v>
      </c>
      <c r="Q253" s="421">
        <f t="shared" si="34"/>
        <v>302828</v>
      </c>
      <c r="R253" s="421">
        <f t="shared" si="34"/>
        <v>137917</v>
      </c>
      <c r="S253" s="421">
        <f t="shared" si="34"/>
        <v>164911</v>
      </c>
      <c r="T253" s="127"/>
      <c r="U253" s="89"/>
    </row>
    <row r="254" spans="1:25" ht="17.25" hidden="1">
      <c r="A254" s="349" t="s">
        <v>161</v>
      </c>
      <c r="B254" s="196">
        <f>100*(B250/B251-1)</f>
        <v>0.8435086039074946</v>
      </c>
      <c r="C254" s="196">
        <f t="shared" ref="C254:U254" si="35">100*(C250/C251-1)</f>
        <v>14.156335519818807</v>
      </c>
      <c r="D254" s="196">
        <f t="shared" si="35"/>
        <v>17.448544671252051</v>
      </c>
      <c r="E254" s="196">
        <f t="shared" si="35"/>
        <v>88.923452295214986</v>
      </c>
      <c r="F254" s="196">
        <f t="shared" si="35"/>
        <v>8.1729195308238189</v>
      </c>
      <c r="G254" s="196">
        <f t="shared" si="35"/>
        <v>10.922672203565043</v>
      </c>
      <c r="H254" s="196">
        <f t="shared" si="35"/>
        <v>6.9673883071288634</v>
      </c>
      <c r="I254" s="196">
        <f t="shared" si="35"/>
        <v>-3.2168882361302664</v>
      </c>
      <c r="J254" s="196">
        <f t="shared" si="35"/>
        <v>-11.267375233582255</v>
      </c>
      <c r="K254" s="196">
        <f t="shared" si="35"/>
        <v>16.606817962043063</v>
      </c>
      <c r="L254" s="196">
        <f t="shared" si="35"/>
        <v>-1.0001937155192486</v>
      </c>
      <c r="M254" s="196">
        <f t="shared" si="35"/>
        <v>6.0506964120363937</v>
      </c>
      <c r="N254" s="196">
        <f t="shared" si="35"/>
        <v>-9.2252385934628816</v>
      </c>
      <c r="O254" s="196">
        <f t="shared" si="35"/>
        <v>2.4232610254864229</v>
      </c>
      <c r="P254" s="196">
        <f t="shared" si="35"/>
        <v>24.222297564264771</v>
      </c>
      <c r="Q254" s="196">
        <f t="shared" si="35"/>
        <v>0.1132986779965206</v>
      </c>
      <c r="R254" s="196">
        <f t="shared" si="35"/>
        <v>6.4051098601381806</v>
      </c>
      <c r="S254" s="196">
        <f t="shared" si="35"/>
        <v>-6.4396177683913152</v>
      </c>
      <c r="T254" s="128">
        <f t="shared" si="35"/>
        <v>-100</v>
      </c>
      <c r="U254" s="103">
        <f t="shared" si="35"/>
        <v>-100</v>
      </c>
    </row>
    <row r="255" spans="1:25" ht="17.25" hidden="1">
      <c r="A255" s="348" t="s">
        <v>162</v>
      </c>
      <c r="B255" s="197">
        <f>100*(B250/B252-1)</f>
        <v>-5.4663619426859817</v>
      </c>
      <c r="C255" s="197">
        <f t="shared" ref="C255:U255" si="36">100*(C250/C252-1)</f>
        <v>-11.942818859476056</v>
      </c>
      <c r="D255" s="197">
        <f t="shared" si="36"/>
        <v>-2.7850563824739272</v>
      </c>
      <c r="E255" s="197">
        <f t="shared" si="36"/>
        <v>-3.498762436301861</v>
      </c>
      <c r="F255" s="197">
        <f t="shared" si="36"/>
        <v>-25.743526095892566</v>
      </c>
      <c r="G255" s="197">
        <f t="shared" si="36"/>
        <v>-44.432498853874655</v>
      </c>
      <c r="H255" s="197">
        <f t="shared" si="36"/>
        <v>-12.295490065259806</v>
      </c>
      <c r="I255" s="197">
        <f t="shared" si="36"/>
        <v>-2.8968752041719448</v>
      </c>
      <c r="J255" s="197">
        <f t="shared" si="36"/>
        <v>1.6204973686329671</v>
      </c>
      <c r="K255" s="197">
        <f t="shared" si="36"/>
        <v>50.963433294307194</v>
      </c>
      <c r="L255" s="197">
        <f t="shared" si="36"/>
        <v>-3.9507655287364551</v>
      </c>
      <c r="M255" s="197">
        <f t="shared" si="36"/>
        <v>-7.9760143587909171</v>
      </c>
      <c r="N255" s="197">
        <f t="shared" si="36"/>
        <v>2.1376216028994532</v>
      </c>
      <c r="O255" s="197">
        <f t="shared" si="36"/>
        <v>-0.8363738891577821</v>
      </c>
      <c r="P255" s="197">
        <f t="shared" si="36"/>
        <v>38.431604992051938</v>
      </c>
      <c r="Q255" s="197">
        <f t="shared" si="36"/>
        <v>-7.5091387678575927</v>
      </c>
      <c r="R255" s="197">
        <f t="shared" si="36"/>
        <v>-12.330612343890168</v>
      </c>
      <c r="S255" s="197">
        <f t="shared" si="36"/>
        <v>-1.0648838619992218</v>
      </c>
      <c r="T255" s="129">
        <f t="shared" si="36"/>
        <v>-100</v>
      </c>
      <c r="U255" s="102" t="e">
        <f t="shared" si="36"/>
        <v>#DIV/0!</v>
      </c>
    </row>
    <row r="256" spans="1:25" hidden="1">
      <c r="A256" t="s">
        <v>194</v>
      </c>
      <c r="B256" s="102">
        <f t="shared" ref="B256:S256" si="37">100*(B250/B253-1)</f>
        <v>131.22470574530274</v>
      </c>
      <c r="C256" s="102">
        <f t="shared" si="37"/>
        <v>62.57189678734396</v>
      </c>
      <c r="D256" s="102">
        <f t="shared" si="37"/>
        <v>72.89250385107924</v>
      </c>
      <c r="E256" s="102">
        <f t="shared" si="37"/>
        <v>-6.8050243719534942</v>
      </c>
      <c r="F256" s="102">
        <f t="shared" si="37"/>
        <v>45.441614045895577</v>
      </c>
      <c r="G256" s="102">
        <f t="shared" si="37"/>
        <v>101.50289568712951</v>
      </c>
      <c r="H256" s="102">
        <f t="shared" si="37"/>
        <v>29.068234732254794</v>
      </c>
      <c r="I256" s="102">
        <f t="shared" si="37"/>
        <v>172.64628225560585</v>
      </c>
      <c r="J256" s="102">
        <f t="shared" si="37"/>
        <v>219.59218961485917</v>
      </c>
      <c r="K256" s="102">
        <f t="shared" si="37"/>
        <v>112.81415965356646</v>
      </c>
      <c r="L256" s="102">
        <f t="shared" si="37"/>
        <v>163.10761260638844</v>
      </c>
      <c r="M256" s="102">
        <f t="shared" si="37"/>
        <v>192.93961910607922</v>
      </c>
      <c r="N256" s="102">
        <f t="shared" si="37"/>
        <v>131.04728978449191</v>
      </c>
      <c r="O256" s="102">
        <f t="shared" si="37"/>
        <v>118.31625315528846</v>
      </c>
      <c r="P256" s="102">
        <f t="shared" si="37"/>
        <v>76.484266530101294</v>
      </c>
      <c r="Q256" s="102">
        <f t="shared" si="37"/>
        <v>137.87925430883075</v>
      </c>
      <c r="R256" s="102">
        <f t="shared" si="37"/>
        <v>183.20833341077676</v>
      </c>
      <c r="S256" s="102">
        <f t="shared" si="37"/>
        <v>99.969408376763795</v>
      </c>
      <c r="T256" s="122"/>
      <c r="U256" s="121" t="s">
        <v>171</v>
      </c>
    </row>
    <row r="257" spans="1:21" s="118" customFormat="1" hidden="1">
      <c r="A257" s="118" t="s">
        <v>170</v>
      </c>
      <c r="T257" s="130"/>
      <c r="U257" s="119"/>
    </row>
    <row r="258" spans="1:21" hidden="1">
      <c r="A258" s="118" t="s">
        <v>181</v>
      </c>
      <c r="B258" s="131" t="e">
        <f>B250/#REF!-1</f>
        <v>#REF!</v>
      </c>
      <c r="C258" s="131" t="e">
        <f>C250/#REF!-1</f>
        <v>#REF!</v>
      </c>
      <c r="D258" s="131" t="e">
        <f>D250/#REF!-1</f>
        <v>#REF!</v>
      </c>
      <c r="E258" s="131" t="e">
        <f>E250/#REF!-1</f>
        <v>#REF!</v>
      </c>
      <c r="F258" s="131" t="e">
        <f>F250/#REF!-1</f>
        <v>#REF!</v>
      </c>
      <c r="G258" s="131" t="e">
        <f>G250/#REF!-1</f>
        <v>#REF!</v>
      </c>
      <c r="H258" s="131" t="e">
        <f>H250/#REF!-1</f>
        <v>#REF!</v>
      </c>
      <c r="I258" s="131" t="e">
        <f>I250/#REF!-1</f>
        <v>#REF!</v>
      </c>
      <c r="J258" s="131" t="e">
        <f>J250/#REF!-1</f>
        <v>#REF!</v>
      </c>
      <c r="K258" s="131" t="e">
        <f>K250/#REF!-1</f>
        <v>#REF!</v>
      </c>
      <c r="L258" s="131" t="e">
        <f>L250/#REF!-1</f>
        <v>#REF!</v>
      </c>
      <c r="M258" s="131" t="e">
        <f>M250/#REF!-1</f>
        <v>#REF!</v>
      </c>
      <c r="N258" s="131" t="e">
        <f>N250/#REF!-1</f>
        <v>#REF!</v>
      </c>
      <c r="O258" s="131" t="e">
        <f>O250/#REF!-1</f>
        <v>#REF!</v>
      </c>
      <c r="P258" s="131" t="e">
        <f>P250/#REF!-1</f>
        <v>#REF!</v>
      </c>
      <c r="Q258" s="131" t="e">
        <f>Q250/#REF!-1</f>
        <v>#REF!</v>
      </c>
      <c r="R258" s="131" t="e">
        <f>R250/#REF!-1</f>
        <v>#REF!</v>
      </c>
      <c r="S258" s="131" t="e">
        <f>S250/#REF!-1</f>
        <v>#REF!</v>
      </c>
      <c r="T258" s="122"/>
      <c r="U258" s="104"/>
    </row>
    <row r="259" spans="1:21" hidden="1">
      <c r="A259" s="118" t="s">
        <v>182</v>
      </c>
      <c r="B259" s="131" t="e">
        <f>B250/#REF!-1</f>
        <v>#REF!</v>
      </c>
      <c r="C259" s="131" t="e">
        <f>C250/#REF!-1</f>
        <v>#REF!</v>
      </c>
      <c r="D259" s="131" t="e">
        <f>D250/#REF!-1</f>
        <v>#REF!</v>
      </c>
      <c r="E259" s="131" t="e">
        <f>E250/#REF!-1</f>
        <v>#REF!</v>
      </c>
      <c r="F259" s="131" t="e">
        <f>F250/#REF!-1</f>
        <v>#REF!</v>
      </c>
      <c r="G259" s="131" t="e">
        <f>G250/#REF!-1</f>
        <v>#REF!</v>
      </c>
      <c r="H259" s="131" t="e">
        <f>H250/#REF!-1</f>
        <v>#REF!</v>
      </c>
      <c r="I259" s="131" t="e">
        <f>I250/#REF!-1</f>
        <v>#REF!</v>
      </c>
      <c r="J259" s="131" t="e">
        <f>J250/#REF!-1</f>
        <v>#REF!</v>
      </c>
      <c r="K259" s="131" t="e">
        <f>K250/#REF!-1</f>
        <v>#REF!</v>
      </c>
      <c r="L259" s="131" t="e">
        <f>L250/#REF!-1</f>
        <v>#REF!</v>
      </c>
      <c r="M259" s="131" t="e">
        <f>M250/#REF!-1</f>
        <v>#REF!</v>
      </c>
      <c r="N259" s="131" t="e">
        <f>N250/#REF!-1</f>
        <v>#REF!</v>
      </c>
      <c r="O259" s="131" t="e">
        <f>O250/#REF!-1</f>
        <v>#REF!</v>
      </c>
      <c r="P259" s="131" t="e">
        <f>P250/#REF!-1</f>
        <v>#REF!</v>
      </c>
      <c r="Q259" s="131" t="e">
        <f>Q250/#REF!-1</f>
        <v>#REF!</v>
      </c>
      <c r="R259" s="131" t="e">
        <f>R250/#REF!-1</f>
        <v>#REF!</v>
      </c>
      <c r="S259" s="131" t="e">
        <f>S250/#REF!-1</f>
        <v>#REF!</v>
      </c>
      <c r="T259" s="122"/>
      <c r="U259" s="104"/>
    </row>
    <row r="260" spans="1:21" hidden="1">
      <c r="A260" s="118" t="s">
        <v>183</v>
      </c>
      <c r="B260" s="131" t="e">
        <f>B250/#REF!-1</f>
        <v>#REF!</v>
      </c>
      <c r="C260" s="131" t="e">
        <f>C250/#REF!-1</f>
        <v>#REF!</v>
      </c>
      <c r="D260" s="131" t="e">
        <f>D250/#REF!-1</f>
        <v>#REF!</v>
      </c>
      <c r="E260" s="131" t="e">
        <f>E250/#REF!-1</f>
        <v>#REF!</v>
      </c>
      <c r="F260" s="131" t="e">
        <f>F250/#REF!-1</f>
        <v>#REF!</v>
      </c>
      <c r="G260" s="131" t="e">
        <f>G250/#REF!-1</f>
        <v>#REF!</v>
      </c>
      <c r="H260" s="131" t="e">
        <f>H250/#REF!-1</f>
        <v>#REF!</v>
      </c>
      <c r="I260" s="131" t="e">
        <f>I250/#REF!-1</f>
        <v>#REF!</v>
      </c>
      <c r="J260" s="131" t="e">
        <f>J250/#REF!-1</f>
        <v>#REF!</v>
      </c>
      <c r="K260" s="131" t="e">
        <f>K250/#REF!-1</f>
        <v>#REF!</v>
      </c>
      <c r="L260" s="131" t="e">
        <f>L250/#REF!-1</f>
        <v>#REF!</v>
      </c>
      <c r="M260" s="131" t="e">
        <f>M250/#REF!-1</f>
        <v>#REF!</v>
      </c>
      <c r="N260" s="131" t="e">
        <f>N250/#REF!-1</f>
        <v>#REF!</v>
      </c>
      <c r="O260" s="131" t="e">
        <f>O250/#REF!-1</f>
        <v>#REF!</v>
      </c>
      <c r="P260" s="131" t="e">
        <f>P250/#REF!-1</f>
        <v>#REF!</v>
      </c>
      <c r="Q260" s="131" t="e">
        <f>Q250/#REF!-1</f>
        <v>#REF!</v>
      </c>
      <c r="R260" s="131" t="e">
        <f>R250/#REF!-1</f>
        <v>#REF!</v>
      </c>
      <c r="S260" s="131" t="e">
        <f>S250/#REF!-1</f>
        <v>#REF!</v>
      </c>
      <c r="T260" s="122"/>
      <c r="U260" s="104"/>
    </row>
    <row r="261" spans="1:21" hidden="1">
      <c r="A261" s="118" t="s">
        <v>184</v>
      </c>
      <c r="B261" s="131" t="e">
        <f>B250/#REF!-1</f>
        <v>#REF!</v>
      </c>
      <c r="C261" s="131" t="e">
        <f>C250/#REF!-1</f>
        <v>#REF!</v>
      </c>
      <c r="D261" s="131" t="e">
        <f>D250/#REF!-1</f>
        <v>#REF!</v>
      </c>
      <c r="E261" s="131" t="e">
        <f>E250/#REF!-1</f>
        <v>#REF!</v>
      </c>
      <c r="F261" s="131" t="e">
        <f>F250/#REF!-1</f>
        <v>#REF!</v>
      </c>
      <c r="G261" s="131" t="e">
        <f>G250/#REF!-1</f>
        <v>#REF!</v>
      </c>
      <c r="H261" s="131" t="e">
        <f>H250/#REF!-1</f>
        <v>#REF!</v>
      </c>
      <c r="I261" s="131" t="e">
        <f>I250/#REF!-1</f>
        <v>#REF!</v>
      </c>
      <c r="J261" s="131" t="e">
        <f>J250/#REF!-1</f>
        <v>#REF!</v>
      </c>
      <c r="K261" s="131" t="e">
        <f>K250/#REF!-1</f>
        <v>#REF!</v>
      </c>
      <c r="L261" s="131" t="e">
        <f>L250/#REF!-1</f>
        <v>#REF!</v>
      </c>
      <c r="M261" s="131" t="e">
        <f>M250/#REF!-1</f>
        <v>#REF!</v>
      </c>
      <c r="N261" s="131" t="e">
        <f>N250/#REF!-1</f>
        <v>#REF!</v>
      </c>
      <c r="O261" s="131" t="e">
        <f>O250/#REF!-1</f>
        <v>#REF!</v>
      </c>
      <c r="P261" s="131" t="e">
        <f>P250/#REF!-1</f>
        <v>#REF!</v>
      </c>
      <c r="Q261" s="131" t="e">
        <f>Q250/#REF!-1</f>
        <v>#REF!</v>
      </c>
      <c r="R261" s="131" t="e">
        <f>R250/#REF!-1</f>
        <v>#REF!</v>
      </c>
      <c r="S261" s="131" t="e">
        <f>S250/#REF!-1</f>
        <v>#REF!</v>
      </c>
      <c r="T261" s="122"/>
      <c r="U261" s="104"/>
    </row>
    <row r="262" spans="1:21" hidden="1">
      <c r="A262" s="118" t="s">
        <v>185</v>
      </c>
      <c r="B262" s="131" t="e">
        <f>B250/#REF!-1</f>
        <v>#REF!</v>
      </c>
      <c r="C262" s="131" t="e">
        <f>C250/#REF!-1</f>
        <v>#REF!</v>
      </c>
      <c r="D262" s="131" t="e">
        <f>D250/#REF!-1</f>
        <v>#REF!</v>
      </c>
      <c r="E262" s="131" t="e">
        <f>E250/#REF!-1</f>
        <v>#REF!</v>
      </c>
      <c r="F262" s="131" t="e">
        <f>F250/#REF!-1</f>
        <v>#REF!</v>
      </c>
      <c r="G262" s="131" t="e">
        <f>G250/#REF!-1</f>
        <v>#REF!</v>
      </c>
      <c r="H262" s="131" t="e">
        <f>H250/#REF!-1</f>
        <v>#REF!</v>
      </c>
      <c r="I262" s="131" t="e">
        <f>I250/#REF!-1</f>
        <v>#REF!</v>
      </c>
      <c r="J262" s="131" t="e">
        <f>J250/#REF!-1</f>
        <v>#REF!</v>
      </c>
      <c r="K262" s="131" t="e">
        <f>K250/#REF!-1</f>
        <v>#REF!</v>
      </c>
      <c r="L262" s="131" t="e">
        <f>L250/#REF!-1</f>
        <v>#REF!</v>
      </c>
      <c r="M262" s="131" t="e">
        <f>M250/#REF!-1</f>
        <v>#REF!</v>
      </c>
      <c r="N262" s="131" t="e">
        <f>N250/#REF!-1</f>
        <v>#REF!</v>
      </c>
      <c r="O262" s="131" t="e">
        <f>O250/#REF!-1</f>
        <v>#REF!</v>
      </c>
      <c r="P262" s="131" t="e">
        <f>P250/#REF!-1</f>
        <v>#REF!</v>
      </c>
      <c r="Q262" s="131" t="e">
        <f>Q250/#REF!-1</f>
        <v>#REF!</v>
      </c>
      <c r="R262" s="131" t="e">
        <f>R250/#REF!-1</f>
        <v>#REF!</v>
      </c>
      <c r="S262" s="131" t="e">
        <f>S250/#REF!-1</f>
        <v>#REF!</v>
      </c>
      <c r="T262" s="122"/>
      <c r="U262" s="104"/>
    </row>
    <row r="263" spans="1:21" hidden="1">
      <c r="A263" s="118" t="s">
        <v>186</v>
      </c>
      <c r="B263" s="131" t="e">
        <f>B250/#REF!-1</f>
        <v>#REF!</v>
      </c>
      <c r="C263" s="131" t="e">
        <f>C250/#REF!-1</f>
        <v>#REF!</v>
      </c>
      <c r="D263" s="131" t="e">
        <f>D250/#REF!-1</f>
        <v>#REF!</v>
      </c>
      <c r="E263" s="131" t="e">
        <f>E250/#REF!-1</f>
        <v>#REF!</v>
      </c>
      <c r="F263" s="131" t="e">
        <f>F250/#REF!-1</f>
        <v>#REF!</v>
      </c>
      <c r="G263" s="131" t="e">
        <f>G250/#REF!-1</f>
        <v>#REF!</v>
      </c>
      <c r="H263" s="131" t="e">
        <f>H250/#REF!-1</f>
        <v>#REF!</v>
      </c>
      <c r="I263" s="131" t="e">
        <f>I250/#REF!-1</f>
        <v>#REF!</v>
      </c>
      <c r="J263" s="131" t="e">
        <f>J250/#REF!-1</f>
        <v>#REF!</v>
      </c>
      <c r="K263" s="131" t="e">
        <f>K250/#REF!-1</f>
        <v>#REF!</v>
      </c>
      <c r="L263" s="131" t="e">
        <f>L250/#REF!-1</f>
        <v>#REF!</v>
      </c>
      <c r="M263" s="131" t="e">
        <f>M250/#REF!-1</f>
        <v>#REF!</v>
      </c>
      <c r="N263" s="131" t="e">
        <f>N250/#REF!-1</f>
        <v>#REF!</v>
      </c>
      <c r="O263" s="131" t="e">
        <f>O250/#REF!-1</f>
        <v>#REF!</v>
      </c>
      <c r="P263" s="131" t="e">
        <f>P250/#REF!-1</f>
        <v>#REF!</v>
      </c>
      <c r="Q263" s="131" t="e">
        <f>Q250/#REF!-1</f>
        <v>#REF!</v>
      </c>
      <c r="R263" s="131" t="e">
        <f>R250/#REF!-1</f>
        <v>#REF!</v>
      </c>
      <c r="S263" s="131" t="e">
        <f>S250/#REF!-1</f>
        <v>#REF!</v>
      </c>
      <c r="T263" s="122"/>
      <c r="U263" s="104"/>
    </row>
    <row r="264" spans="1:21" hidden="1">
      <c r="A264" s="118" t="s">
        <v>187</v>
      </c>
      <c r="B264" s="131" t="e">
        <f>B250/#REF!-1</f>
        <v>#REF!</v>
      </c>
      <c r="C264" s="131" t="e">
        <f>C250/#REF!-1</f>
        <v>#REF!</v>
      </c>
      <c r="D264" s="131" t="e">
        <f>D250/#REF!-1</f>
        <v>#REF!</v>
      </c>
      <c r="E264" s="131" t="e">
        <f>E250/#REF!-1</f>
        <v>#REF!</v>
      </c>
      <c r="F264" s="131" t="e">
        <f>F250/#REF!-1</f>
        <v>#REF!</v>
      </c>
      <c r="G264" s="131" t="e">
        <f>G250/#REF!-1</f>
        <v>#REF!</v>
      </c>
      <c r="H264" s="131" t="e">
        <f>H250/#REF!-1</f>
        <v>#REF!</v>
      </c>
      <c r="I264" s="131" t="e">
        <f>I250/#REF!-1</f>
        <v>#REF!</v>
      </c>
      <c r="J264" s="131" t="e">
        <f>J250/#REF!-1</f>
        <v>#REF!</v>
      </c>
      <c r="K264" s="131" t="e">
        <f>K250/#REF!-1</f>
        <v>#REF!</v>
      </c>
      <c r="L264" s="131" t="e">
        <f>L250/#REF!-1</f>
        <v>#REF!</v>
      </c>
      <c r="M264" s="131" t="e">
        <f>M250/#REF!-1</f>
        <v>#REF!</v>
      </c>
      <c r="N264" s="131" t="e">
        <f>N250/#REF!-1</f>
        <v>#REF!</v>
      </c>
      <c r="O264" s="131" t="e">
        <f>O250/#REF!-1</f>
        <v>#REF!</v>
      </c>
      <c r="P264" s="131" t="e">
        <f>P250/#REF!-1</f>
        <v>#REF!</v>
      </c>
      <c r="Q264" s="131" t="e">
        <f>Q250/#REF!-1</f>
        <v>#REF!</v>
      </c>
      <c r="R264" s="131" t="e">
        <f>R250/#REF!-1</f>
        <v>#REF!</v>
      </c>
      <c r="S264" s="131" t="e">
        <f>S250/#REF!-1</f>
        <v>#REF!</v>
      </c>
      <c r="T264" s="122"/>
      <c r="U264" s="104"/>
    </row>
    <row r="265" spans="1:21" hidden="1">
      <c r="A265" s="118" t="s">
        <v>188</v>
      </c>
      <c r="B265" s="131" t="e">
        <f>B250/#REF!-1</f>
        <v>#REF!</v>
      </c>
      <c r="C265" s="131" t="e">
        <f>C250/#REF!-1</f>
        <v>#REF!</v>
      </c>
      <c r="D265" s="131" t="e">
        <f>D250/#REF!-1</f>
        <v>#REF!</v>
      </c>
      <c r="E265" s="131" t="e">
        <f>E250/#REF!-1</f>
        <v>#REF!</v>
      </c>
      <c r="F265" s="131" t="e">
        <f>F250/#REF!-1</f>
        <v>#REF!</v>
      </c>
      <c r="G265" s="131" t="e">
        <f>G250/#REF!-1</f>
        <v>#REF!</v>
      </c>
      <c r="H265" s="131" t="e">
        <f>H250/#REF!-1</f>
        <v>#REF!</v>
      </c>
      <c r="I265" s="131" t="e">
        <f>I250/#REF!-1</f>
        <v>#REF!</v>
      </c>
      <c r="J265" s="131" t="e">
        <f>J250/#REF!-1</f>
        <v>#REF!</v>
      </c>
      <c r="K265" s="131" t="e">
        <f>K250/#REF!-1</f>
        <v>#REF!</v>
      </c>
      <c r="L265" s="131" t="e">
        <f>L250/#REF!-1</f>
        <v>#REF!</v>
      </c>
      <c r="M265" s="131" t="e">
        <f>M250/#REF!-1</f>
        <v>#REF!</v>
      </c>
      <c r="N265" s="131" t="e">
        <f>N250/#REF!-1</f>
        <v>#REF!</v>
      </c>
      <c r="O265" s="131" t="e">
        <f>O250/#REF!-1</f>
        <v>#REF!</v>
      </c>
      <c r="P265" s="131" t="e">
        <f>P250/#REF!-1</f>
        <v>#REF!</v>
      </c>
      <c r="Q265" s="131" t="e">
        <f>Q250/#REF!-1</f>
        <v>#REF!</v>
      </c>
      <c r="R265" s="131" t="e">
        <f>R250/#REF!-1</f>
        <v>#REF!</v>
      </c>
      <c r="S265" s="131" t="e">
        <f>S250/#REF!-1</f>
        <v>#REF!</v>
      </c>
      <c r="T265" s="122"/>
      <c r="U265" s="104"/>
    </row>
    <row r="266" spans="1:21" hidden="1">
      <c r="A266" s="118" t="s">
        <v>189</v>
      </c>
      <c r="B266" s="131" t="e">
        <f>B250/#REF!-1</f>
        <v>#REF!</v>
      </c>
      <c r="C266" s="131" t="e">
        <f>C250/#REF!-1</f>
        <v>#REF!</v>
      </c>
      <c r="D266" s="131" t="e">
        <f>D250/#REF!-1</f>
        <v>#REF!</v>
      </c>
      <c r="E266" s="131" t="e">
        <f>E250/#REF!-1</f>
        <v>#REF!</v>
      </c>
      <c r="F266" s="131" t="e">
        <f>F250/#REF!-1</f>
        <v>#REF!</v>
      </c>
      <c r="G266" s="131" t="e">
        <f>G250/#REF!-1</f>
        <v>#REF!</v>
      </c>
      <c r="H266" s="131" t="e">
        <f>H250/#REF!-1</f>
        <v>#REF!</v>
      </c>
      <c r="I266" s="131" t="e">
        <f>I250/#REF!-1</f>
        <v>#REF!</v>
      </c>
      <c r="J266" s="131" t="e">
        <f>J250/#REF!-1</f>
        <v>#REF!</v>
      </c>
      <c r="K266" s="131" t="e">
        <f>K250/#REF!-1</f>
        <v>#REF!</v>
      </c>
      <c r="L266" s="131" t="e">
        <f>L250/#REF!-1</f>
        <v>#REF!</v>
      </c>
      <c r="M266" s="131" t="e">
        <f>M250/#REF!-1</f>
        <v>#REF!</v>
      </c>
      <c r="N266" s="131" t="e">
        <f>N250/#REF!-1</f>
        <v>#REF!</v>
      </c>
      <c r="O266" s="131" t="e">
        <f>O250/#REF!-1</f>
        <v>#REF!</v>
      </c>
      <c r="P266" s="131" t="e">
        <f>P250/#REF!-1</f>
        <v>#REF!</v>
      </c>
      <c r="Q266" s="131" t="e">
        <f>Q250/#REF!-1</f>
        <v>#REF!</v>
      </c>
      <c r="R266" s="131" t="e">
        <f>R250/#REF!-1</f>
        <v>#REF!</v>
      </c>
      <c r="S266" s="131" t="e">
        <f>S250/#REF!-1</f>
        <v>#REF!</v>
      </c>
      <c r="T266" s="122"/>
      <c r="U266" s="104"/>
    </row>
    <row r="267" spans="1:21" hidden="1">
      <c r="F267" s="141"/>
      <c r="T267" s="122"/>
      <c r="U267" s="104"/>
    </row>
    <row r="268" spans="1:21" hidden="1">
      <c r="A268" s="133" t="s">
        <v>190</v>
      </c>
      <c r="B268" s="137">
        <f t="shared" ref="B268:S268" si="38">AVERAGE(B251:B253)</f>
        <v>877903.68837949855</v>
      </c>
      <c r="C268" s="137">
        <f t="shared" si="38"/>
        <v>245816.96333333335</v>
      </c>
      <c r="D268" s="139">
        <f t="shared" si="38"/>
        <v>152681.73666666666</v>
      </c>
      <c r="E268" s="142">
        <f t="shared" si="38"/>
        <v>8744.3233333333337</v>
      </c>
      <c r="F268" s="139">
        <f t="shared" si="38"/>
        <v>93134.893333333326</v>
      </c>
      <c r="G268" s="142">
        <f t="shared" si="38"/>
        <v>31520.713333333333</v>
      </c>
      <c r="H268" s="142">
        <f t="shared" si="38"/>
        <v>61614.179999999993</v>
      </c>
      <c r="I268" s="137">
        <f t="shared" si="38"/>
        <v>632087.05837949843</v>
      </c>
      <c r="J268" s="139">
        <f t="shared" si="38"/>
        <v>124812.27767364529</v>
      </c>
      <c r="K268" s="142">
        <f t="shared" si="38"/>
        <v>34552.853333333333</v>
      </c>
      <c r="L268" s="139">
        <f t="shared" si="38"/>
        <v>507274.44737251988</v>
      </c>
      <c r="M268" s="142">
        <f t="shared" si="38"/>
        <v>285321.14903341146</v>
      </c>
      <c r="N268" s="142">
        <f t="shared" si="38"/>
        <v>221952.96500577507</v>
      </c>
      <c r="O268" s="137">
        <f t="shared" si="38"/>
        <v>277494.70731725713</v>
      </c>
      <c r="P268" s="134">
        <f t="shared" si="38"/>
        <v>43297.619999999995</v>
      </c>
      <c r="Q268" s="137">
        <f t="shared" si="38"/>
        <v>600409.21885349089</v>
      </c>
      <c r="R268" s="134">
        <f t="shared" si="38"/>
        <v>316842.13398285251</v>
      </c>
      <c r="S268" s="134">
        <f t="shared" si="38"/>
        <v>283567.08487063838</v>
      </c>
      <c r="T268" s="122"/>
      <c r="U268" s="104"/>
    </row>
    <row r="269" spans="1:21" hidden="1">
      <c r="A269" s="135" t="s">
        <v>191</v>
      </c>
      <c r="B269" s="138">
        <f t="shared" ref="B269:S269" si="39">B250/B268-1</f>
        <v>0.20873201369895145</v>
      </c>
      <c r="C269" s="138">
        <f t="shared" si="39"/>
        <v>0.14210450000270525</v>
      </c>
      <c r="D269" s="140">
        <f t="shared" si="39"/>
        <v>0.22026657586922482</v>
      </c>
      <c r="E269" s="143">
        <f t="shared" si="39"/>
        <v>0.13697076617706649</v>
      </c>
      <c r="F269" s="140">
        <f t="shared" si="39"/>
        <v>1.3961970858898942E-2</v>
      </c>
      <c r="G269" s="143">
        <f t="shared" si="39"/>
        <v>-6.1741411520509049E-2</v>
      </c>
      <c r="H269" s="143">
        <f t="shared" si="39"/>
        <v>5.2690468330504725E-2</v>
      </c>
      <c r="I269" s="138">
        <f t="shared" si="39"/>
        <v>0.23464580193974194</v>
      </c>
      <c r="J269" s="140">
        <f t="shared" si="39"/>
        <v>0.23765776676440131</v>
      </c>
      <c r="K269" s="143">
        <f t="shared" si="39"/>
        <v>0.5076222359253304</v>
      </c>
      <c r="L269" s="140">
        <f t="shared" si="39"/>
        <v>0.23390356340715179</v>
      </c>
      <c r="M269" s="143">
        <f t="shared" si="39"/>
        <v>0.26529652082631139</v>
      </c>
      <c r="N269" s="143">
        <f t="shared" si="39"/>
        <v>0.19354968311106857</v>
      </c>
      <c r="O269" s="138">
        <f t="shared" si="39"/>
        <v>0.22808578277034752</v>
      </c>
      <c r="P269" s="136">
        <f t="shared" si="39"/>
        <v>0.43265819229786784</v>
      </c>
      <c r="Q269" s="138">
        <f t="shared" si="39"/>
        <v>0.19979001923707318</v>
      </c>
      <c r="R269" s="136">
        <f t="shared" si="39"/>
        <v>0.23276671659861958</v>
      </c>
      <c r="S269" s="136">
        <f t="shared" si="39"/>
        <v>0.16294015999298628</v>
      </c>
      <c r="T269" s="122"/>
      <c r="U269" s="104"/>
    </row>
    <row r="270" spans="1:21" hidden="1">
      <c r="T270" s="122"/>
      <c r="U270" s="104"/>
    </row>
    <row r="271" spans="1:21" hidden="1">
      <c r="T271" s="122"/>
      <c r="U271" s="104"/>
    </row>
    <row r="272" spans="1:21" hidden="1">
      <c r="T272" s="122"/>
      <c r="U272" s="104"/>
    </row>
    <row r="273" spans="2:21" hidden="1">
      <c r="T273" s="122"/>
      <c r="U273" s="104"/>
    </row>
    <row r="274" spans="2:21">
      <c r="T274" s="122"/>
      <c r="U274" s="104"/>
    </row>
    <row r="275" spans="2:21">
      <c r="D275" s="144"/>
      <c r="E275" s="144"/>
      <c r="F275" s="144"/>
      <c r="G275" s="144"/>
      <c r="H275" s="144"/>
      <c r="T275" s="122"/>
      <c r="U275" s="104"/>
    </row>
    <row r="276" spans="2:21">
      <c r="B276" s="412"/>
      <c r="C276" s="412"/>
      <c r="D276" s="412"/>
      <c r="E276" s="412"/>
      <c r="F276" s="412"/>
      <c r="G276" s="412"/>
      <c r="H276" s="412"/>
      <c r="T276" s="122"/>
      <c r="U276" s="104"/>
    </row>
    <row r="277" spans="2:21"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T277" s="122"/>
      <c r="U277" s="104"/>
    </row>
    <row r="278" spans="2:21">
      <c r="B278" s="412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  <c r="T278" s="122"/>
      <c r="U278" s="104"/>
    </row>
    <row r="279" spans="2:21">
      <c r="B279" s="412"/>
      <c r="G279" s="145"/>
      <c r="H279" s="145"/>
      <c r="I279" s="145"/>
      <c r="J279" s="145"/>
      <c r="K279" s="145"/>
      <c r="L279" s="145"/>
      <c r="M279" s="145"/>
      <c r="N279" s="145"/>
      <c r="O279" s="145"/>
      <c r="P279" s="145"/>
      <c r="Q279" s="145"/>
      <c r="T279" s="122"/>
      <c r="U279" s="104"/>
    </row>
    <row r="280" spans="2:21">
      <c r="B280" s="412"/>
      <c r="G280" s="145"/>
      <c r="H280" s="145"/>
      <c r="I280" s="145"/>
      <c r="J280" s="145"/>
      <c r="K280" s="145"/>
      <c r="L280" s="145"/>
      <c r="M280" s="145"/>
      <c r="N280" s="145"/>
      <c r="O280" s="145"/>
      <c r="P280" s="145"/>
      <c r="Q280" s="145"/>
      <c r="T280" s="122"/>
      <c r="U280" s="104"/>
    </row>
    <row r="281" spans="2:21">
      <c r="B281" s="412"/>
      <c r="G281" s="145"/>
      <c r="H281" s="145"/>
      <c r="I281" s="145"/>
      <c r="J281" s="145"/>
      <c r="K281" s="145"/>
      <c r="L281" s="145"/>
      <c r="M281" s="145"/>
      <c r="N281" s="145"/>
      <c r="O281" s="145"/>
      <c r="P281" s="145"/>
      <c r="Q281" s="145"/>
      <c r="T281" s="122"/>
      <c r="U281" s="104"/>
    </row>
    <row r="282" spans="2:21">
      <c r="B282" s="412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T282" s="122"/>
      <c r="U282" s="104"/>
    </row>
    <row r="283" spans="2:21">
      <c r="B283" s="412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6"/>
      <c r="T283" s="122"/>
      <c r="U283" s="104"/>
    </row>
    <row r="284" spans="2:21">
      <c r="B284" s="412"/>
      <c r="T284" s="122"/>
      <c r="U284" s="104"/>
    </row>
    <row r="285" spans="2:21">
      <c r="B285" s="412"/>
      <c r="T285" s="122"/>
      <c r="U285" s="104"/>
    </row>
    <row r="286" spans="2:21">
      <c r="T286" s="122"/>
      <c r="U286" s="104"/>
    </row>
    <row r="287" spans="2:21">
      <c r="T287" s="122"/>
      <c r="U287" s="104"/>
    </row>
    <row r="288" spans="2:21">
      <c r="T288" s="122"/>
      <c r="U288" s="104"/>
    </row>
    <row r="289" spans="6:21">
      <c r="T289" s="122"/>
      <c r="U289" s="104"/>
    </row>
    <row r="290" spans="6:21">
      <c r="T290" s="122"/>
      <c r="U290" s="104"/>
    </row>
    <row r="291" spans="6:21">
      <c r="F291" s="145"/>
      <c r="G291" s="145"/>
      <c r="H291" s="146"/>
      <c r="I291" s="145"/>
      <c r="J291" s="146"/>
      <c r="K291" s="145"/>
      <c r="L291" s="145"/>
      <c r="M291" s="146"/>
      <c r="T291" s="122"/>
      <c r="U291" s="104"/>
    </row>
    <row r="292" spans="6:21">
      <c r="F292" s="145"/>
      <c r="G292" s="145"/>
      <c r="H292" s="146"/>
      <c r="I292" s="145"/>
      <c r="J292" s="146"/>
      <c r="K292" s="145"/>
      <c r="L292" s="145"/>
      <c r="M292" s="146"/>
      <c r="T292" s="122"/>
      <c r="U292" s="104"/>
    </row>
    <row r="293" spans="6:21">
      <c r="F293" s="145"/>
      <c r="G293" s="145"/>
      <c r="H293" s="146"/>
      <c r="I293" s="145"/>
      <c r="J293" s="146"/>
      <c r="K293" s="145"/>
      <c r="L293" s="145"/>
      <c r="M293" s="146"/>
      <c r="T293" s="122"/>
      <c r="U293" s="104"/>
    </row>
    <row r="294" spans="6:21">
      <c r="F294" s="145"/>
      <c r="G294" s="145"/>
      <c r="H294" s="146"/>
      <c r="I294" s="145"/>
      <c r="J294" s="146"/>
      <c r="K294" s="145"/>
      <c r="L294" s="145"/>
      <c r="M294" s="146"/>
      <c r="T294" s="122"/>
      <c r="U294" s="104"/>
    </row>
    <row r="295" spans="6:21">
      <c r="F295" s="145"/>
      <c r="G295" s="145"/>
      <c r="H295" s="146"/>
      <c r="I295" s="145"/>
      <c r="J295" s="146"/>
      <c r="K295" s="145"/>
      <c r="L295" s="145"/>
      <c r="M295" s="146"/>
      <c r="T295" s="122"/>
      <c r="U295" s="104"/>
    </row>
    <row r="296" spans="6:21">
      <c r="F296" s="145"/>
      <c r="G296" s="145"/>
      <c r="H296" s="146"/>
      <c r="I296" s="145"/>
      <c r="J296" s="146"/>
      <c r="K296" s="145"/>
      <c r="L296" s="145"/>
      <c r="M296" s="146"/>
      <c r="T296" s="122"/>
      <c r="U296" s="104"/>
    </row>
    <row r="297" spans="6:21">
      <c r="F297" s="145"/>
      <c r="G297" s="145"/>
      <c r="H297" s="146"/>
      <c r="I297" s="145"/>
      <c r="J297" s="146"/>
      <c r="K297" s="145"/>
      <c r="L297" s="145"/>
      <c r="M297" s="146"/>
      <c r="T297" s="122"/>
      <c r="U297" s="104"/>
    </row>
    <row r="298" spans="6:21">
      <c r="T298" s="122"/>
      <c r="U298" s="104"/>
    </row>
    <row r="299" spans="6:21">
      <c r="T299" s="122"/>
      <c r="U299" s="104"/>
    </row>
    <row r="300" spans="6:21">
      <c r="T300" s="122"/>
      <c r="U300" s="104"/>
    </row>
    <row r="301" spans="6:21">
      <c r="T301" s="122"/>
      <c r="U301" s="104"/>
    </row>
    <row r="302" spans="6:21">
      <c r="F302" s="145"/>
      <c r="G302" s="145"/>
      <c r="H302" s="146"/>
      <c r="I302" s="145"/>
      <c r="T302" s="122"/>
      <c r="U302" s="104"/>
    </row>
    <row r="303" spans="6:21">
      <c r="F303" s="145"/>
      <c r="G303" s="145"/>
      <c r="H303" s="146"/>
      <c r="I303" s="145"/>
      <c r="T303" s="122"/>
      <c r="U303" s="104"/>
    </row>
    <row r="304" spans="6:21">
      <c r="F304" s="145"/>
      <c r="G304" s="145"/>
      <c r="H304" s="146"/>
      <c r="I304" s="145"/>
      <c r="T304" s="122"/>
      <c r="U304" s="104"/>
    </row>
    <row r="305" spans="6:21">
      <c r="F305" s="145"/>
      <c r="G305" s="145"/>
      <c r="H305" s="146"/>
      <c r="I305" s="145"/>
      <c r="T305" s="122"/>
      <c r="U305" s="104"/>
    </row>
    <row r="306" spans="6:21">
      <c r="F306" s="145"/>
      <c r="G306" s="145"/>
      <c r="H306" s="146"/>
      <c r="I306" s="145"/>
      <c r="T306" s="122"/>
      <c r="U306" s="104"/>
    </row>
    <row r="307" spans="6:21">
      <c r="F307" s="145"/>
      <c r="G307" s="145"/>
      <c r="H307" s="146"/>
      <c r="I307" s="145"/>
      <c r="T307" s="122"/>
      <c r="U307" s="104"/>
    </row>
    <row r="308" spans="6:21">
      <c r="F308" s="145"/>
      <c r="G308" s="145"/>
      <c r="H308" s="146"/>
      <c r="I308" s="145"/>
      <c r="J308" s="146"/>
      <c r="T308" s="122"/>
      <c r="U308" s="104"/>
    </row>
    <row r="309" spans="6:21">
      <c r="F309" s="145"/>
      <c r="G309" s="145"/>
      <c r="H309" s="146"/>
      <c r="I309" s="145"/>
      <c r="J309" s="146"/>
      <c r="T309" s="122"/>
      <c r="U309" s="104"/>
    </row>
    <row r="310" spans="6:21">
      <c r="F310" s="145"/>
      <c r="G310" s="145"/>
      <c r="H310" s="146"/>
      <c r="I310" s="145"/>
      <c r="J310" s="146"/>
      <c r="T310" s="122"/>
      <c r="U310" s="104"/>
    </row>
    <row r="311" spans="6:21">
      <c r="F311" s="145"/>
      <c r="G311" s="145"/>
      <c r="H311" s="146"/>
      <c r="I311" s="145"/>
      <c r="J311" s="146"/>
      <c r="T311" s="122"/>
      <c r="U311" s="104"/>
    </row>
    <row r="312" spans="6:21">
      <c r="T312" s="122"/>
      <c r="U312" s="104"/>
    </row>
    <row r="313" spans="6:21">
      <c r="T313" s="122"/>
      <c r="U313" s="104"/>
    </row>
    <row r="314" spans="6:21">
      <c r="T314" s="122"/>
      <c r="U314" s="104"/>
    </row>
    <row r="315" spans="6:21">
      <c r="T315" s="122"/>
      <c r="U315" s="104"/>
    </row>
    <row r="316" spans="6:21">
      <c r="T316" s="122"/>
      <c r="U316" s="104"/>
    </row>
    <row r="317" spans="6:21">
      <c r="T317" s="122"/>
      <c r="U317" s="104"/>
    </row>
    <row r="318" spans="6:21">
      <c r="T318" s="122"/>
      <c r="U318" s="104"/>
    </row>
    <row r="319" spans="6:21">
      <c r="T319" s="122"/>
      <c r="U319" s="104"/>
    </row>
    <row r="320" spans="6:21">
      <c r="T320" s="122"/>
      <c r="U320" s="104"/>
    </row>
    <row r="321" spans="20:21">
      <c r="T321" s="122"/>
      <c r="U321" s="104"/>
    </row>
  </sheetData>
  <mergeCells count="3">
    <mergeCell ref="A1:U1"/>
    <mergeCell ref="U3:U5"/>
    <mergeCell ref="A246:S246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2020-12-04T00:42:48Z</cp:lastPrinted>
  <dcterms:created xsi:type="dcterms:W3CDTF">2015-03-05T07:20:42Z</dcterms:created>
  <dcterms:modified xsi:type="dcterms:W3CDTF">2021-02-04T02:42:22Z</dcterms:modified>
</cp:coreProperties>
</file>