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 2022사업\01 월간수주동향\11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분기!$A$1:$U$272</definedName>
    <definedName name="_xlnm.Print_Area" localSheetId="0">수주통계!$A$1:$U$265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I254" i="3" l="1"/>
  <c r="S252" i="3"/>
  <c r="R252" i="3"/>
  <c r="Q252" i="3"/>
  <c r="P252" i="3"/>
  <c r="O252" i="3"/>
  <c r="N252" i="3"/>
  <c r="M252" i="3"/>
  <c r="L252" i="3"/>
  <c r="K252" i="3"/>
  <c r="J252" i="3"/>
  <c r="I252" i="3"/>
  <c r="H252" i="3"/>
  <c r="G252" i="3"/>
  <c r="F252" i="3"/>
  <c r="E252" i="3"/>
  <c r="D252" i="3"/>
  <c r="C252" i="3"/>
  <c r="B252" i="3"/>
  <c r="S254" i="3"/>
  <c r="R254" i="3"/>
  <c r="Q254" i="3"/>
  <c r="P254" i="3"/>
  <c r="O254" i="3"/>
  <c r="N254" i="3"/>
  <c r="M254" i="3"/>
  <c r="L254" i="3"/>
  <c r="K254" i="3"/>
  <c r="J254" i="3"/>
  <c r="H254" i="3"/>
  <c r="G254" i="3"/>
  <c r="F254" i="3"/>
  <c r="E254" i="3"/>
  <c r="D254" i="3"/>
  <c r="C254" i="3"/>
  <c r="S253" i="3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S262" i="3" l="1"/>
  <c r="R262" i="3"/>
  <c r="Q262" i="3"/>
  <c r="P262" i="3"/>
  <c r="O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S261" i="3"/>
  <c r="R261" i="3"/>
  <c r="Q261" i="3"/>
  <c r="P261" i="3"/>
  <c r="O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B262" i="3"/>
  <c r="B261" i="3"/>
  <c r="S260" i="3"/>
  <c r="R260" i="3"/>
  <c r="Q260" i="3"/>
  <c r="P260" i="3"/>
  <c r="O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B260" i="3"/>
  <c r="B254" i="3"/>
  <c r="S271" i="5" l="1"/>
  <c r="R271" i="5"/>
  <c r="Q271" i="5"/>
  <c r="P271" i="5"/>
  <c r="O271" i="5"/>
  <c r="N271" i="5"/>
  <c r="M271" i="5"/>
  <c r="L271" i="5"/>
  <c r="K271" i="5"/>
  <c r="J271" i="5"/>
  <c r="I271" i="5"/>
  <c r="H271" i="5"/>
  <c r="G271" i="5"/>
  <c r="F271" i="5"/>
  <c r="E271" i="5"/>
  <c r="D271" i="5"/>
  <c r="C271" i="5"/>
  <c r="B271" i="5"/>
  <c r="S270" i="5"/>
  <c r="R270" i="5"/>
  <c r="Q270" i="5"/>
  <c r="P270" i="5"/>
  <c r="O270" i="5"/>
  <c r="N270" i="5"/>
  <c r="M270" i="5"/>
  <c r="L270" i="5"/>
  <c r="K270" i="5"/>
  <c r="J270" i="5"/>
  <c r="I270" i="5"/>
  <c r="H270" i="5"/>
  <c r="G270" i="5"/>
  <c r="F270" i="5"/>
  <c r="E270" i="5"/>
  <c r="D270" i="5"/>
  <c r="C270" i="5"/>
  <c r="B270" i="5"/>
  <c r="S269" i="5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B264" i="3" l="1"/>
  <c r="B263" i="3" l="1"/>
  <c r="B266" i="3" s="1"/>
  <c r="B265" i="3"/>
  <c r="S272" i="5" l="1"/>
  <c r="R272" i="5"/>
  <c r="Q272" i="5"/>
  <c r="P272" i="5"/>
  <c r="O272" i="5"/>
  <c r="N272" i="5"/>
  <c r="M272" i="5"/>
  <c r="L272" i="5"/>
  <c r="K272" i="5"/>
  <c r="J272" i="5"/>
  <c r="I272" i="5"/>
  <c r="H272" i="5"/>
  <c r="G272" i="5"/>
  <c r="F272" i="5"/>
  <c r="E272" i="5"/>
  <c r="D272" i="5"/>
  <c r="C272" i="5"/>
  <c r="B272" i="5"/>
  <c r="S265" i="5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52" i="3" l="1"/>
  <c r="T253" i="3"/>
  <c r="T254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60" i="3" l="1"/>
  <c r="U260" i="3"/>
  <c r="T261" i="3"/>
  <c r="U261" i="3"/>
  <c r="T262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70" i="5" l="1"/>
  <c r="U270" i="5"/>
  <c r="T271" i="5"/>
  <c r="U271" i="5"/>
  <c r="T272" i="5"/>
  <c r="U272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I265" i="3" l="1"/>
  <c r="C264" i="3"/>
  <c r="D264" i="3"/>
  <c r="E264" i="3"/>
  <c r="F264" i="3"/>
  <c r="G264" i="3"/>
  <c r="H264" i="3"/>
  <c r="I264" i="3"/>
  <c r="J264" i="3"/>
  <c r="K264" i="3"/>
  <c r="L264" i="3"/>
  <c r="M264" i="3"/>
  <c r="N264" i="3"/>
  <c r="P264" i="3"/>
  <c r="Q264" i="3"/>
  <c r="R264" i="3"/>
  <c r="S264" i="3"/>
  <c r="G265" i="3"/>
  <c r="H265" i="3"/>
  <c r="M265" i="3"/>
  <c r="N265" i="3"/>
  <c r="L265" i="3" l="1"/>
  <c r="F265" i="3"/>
  <c r="K265" i="3"/>
  <c r="E265" i="3"/>
  <c r="O264" i="3"/>
  <c r="J265" i="3"/>
  <c r="D265" i="3"/>
  <c r="C265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81" i="5"/>
  <c r="R281" i="5"/>
  <c r="Q281" i="5"/>
  <c r="P281" i="5"/>
  <c r="O281" i="5"/>
  <c r="N281" i="5"/>
  <c r="M281" i="5"/>
  <c r="L281" i="5"/>
  <c r="K281" i="5"/>
  <c r="J281" i="5"/>
  <c r="I281" i="5"/>
  <c r="H281" i="5"/>
  <c r="G281" i="5"/>
  <c r="F281" i="5"/>
  <c r="E281" i="5"/>
  <c r="D281" i="5"/>
  <c r="C281" i="5"/>
  <c r="B281" i="5"/>
  <c r="U280" i="5"/>
  <c r="T280" i="5"/>
  <c r="U278" i="5"/>
  <c r="T278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79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79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80" i="5" s="1"/>
  <c r="R179" i="5"/>
  <c r="R280" i="5" s="1"/>
  <c r="Q179" i="5"/>
  <c r="Q280" i="5" s="1"/>
  <c r="P179" i="5"/>
  <c r="P280" i="5" s="1"/>
  <c r="O179" i="5"/>
  <c r="O280" i="5" s="1"/>
  <c r="N179" i="5"/>
  <c r="M179" i="5"/>
  <c r="M280" i="5" s="1"/>
  <c r="L179" i="5"/>
  <c r="L280" i="5" s="1"/>
  <c r="K179" i="5"/>
  <c r="K280" i="5" s="1"/>
  <c r="J179" i="5"/>
  <c r="J280" i="5" s="1"/>
  <c r="I179" i="5"/>
  <c r="I280" i="5" s="1"/>
  <c r="H179" i="5"/>
  <c r="G179" i="5"/>
  <c r="G280" i="5" s="1"/>
  <c r="F179" i="5"/>
  <c r="F280" i="5" s="1"/>
  <c r="E179" i="5"/>
  <c r="E280" i="5" s="1"/>
  <c r="D179" i="5"/>
  <c r="D280" i="5" s="1"/>
  <c r="C179" i="5"/>
  <c r="C280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79" i="5" s="1"/>
  <c r="G279" i="5"/>
  <c r="G296" i="5" s="1"/>
  <c r="M279" i="5"/>
  <c r="M296" i="5" s="1"/>
  <c r="H278" i="5"/>
  <c r="N278" i="5"/>
  <c r="N291" i="5" s="1"/>
  <c r="H279" i="5"/>
  <c r="N279" i="5"/>
  <c r="I278" i="5"/>
  <c r="I289" i="5" s="1"/>
  <c r="O278" i="5"/>
  <c r="O294" i="5" s="1"/>
  <c r="P278" i="5"/>
  <c r="P289" i="5" s="1"/>
  <c r="E278" i="5"/>
  <c r="E291" i="5" s="1"/>
  <c r="K278" i="5"/>
  <c r="K290" i="5" s="1"/>
  <c r="Q278" i="5"/>
  <c r="Q291" i="5" s="1"/>
  <c r="D278" i="5"/>
  <c r="D289" i="5" s="1"/>
  <c r="E279" i="5"/>
  <c r="E282" i="5" s="1"/>
  <c r="K279" i="5"/>
  <c r="K296" i="5" s="1"/>
  <c r="F278" i="5"/>
  <c r="F293" i="5" s="1"/>
  <c r="L278" i="5"/>
  <c r="L289" i="5" s="1"/>
  <c r="R278" i="5"/>
  <c r="R294" i="5" s="1"/>
  <c r="J278" i="5"/>
  <c r="J294" i="5" s="1"/>
  <c r="F279" i="5"/>
  <c r="F296" i="5" s="1"/>
  <c r="F297" i="5" s="1"/>
  <c r="L279" i="5"/>
  <c r="L296" i="5" s="1"/>
  <c r="G278" i="5"/>
  <c r="G293" i="5" s="1"/>
  <c r="M278" i="5"/>
  <c r="M293" i="5" s="1"/>
  <c r="S278" i="5"/>
  <c r="S290" i="5" s="1"/>
  <c r="Q192" i="5"/>
  <c r="E192" i="5"/>
  <c r="B192" i="5"/>
  <c r="N192" i="5"/>
  <c r="R279" i="5"/>
  <c r="S279" i="5"/>
  <c r="B209" i="5"/>
  <c r="G209" i="5"/>
  <c r="W217" i="5"/>
  <c r="C278" i="5"/>
  <c r="C288" i="5" s="1"/>
  <c r="W213" i="5"/>
  <c r="Q279" i="5"/>
  <c r="H192" i="5"/>
  <c r="M209" i="5"/>
  <c r="R123" i="5"/>
  <c r="P123" i="5"/>
  <c r="Q209" i="5"/>
  <c r="E209" i="5"/>
  <c r="K209" i="5"/>
  <c r="T283" i="5"/>
  <c r="C209" i="5"/>
  <c r="I209" i="5"/>
  <c r="U283" i="5"/>
  <c r="B123" i="5"/>
  <c r="U123" i="5" s="1"/>
  <c r="Q296" i="5"/>
  <c r="D209" i="5"/>
  <c r="J209" i="5"/>
  <c r="P209" i="5"/>
  <c r="O123" i="5"/>
  <c r="S123" i="5"/>
  <c r="G294" i="5"/>
  <c r="G292" i="5"/>
  <c r="G288" i="5"/>
  <c r="G286" i="5"/>
  <c r="G289" i="5"/>
  <c r="G287" i="5"/>
  <c r="G282" i="5"/>
  <c r="M294" i="5"/>
  <c r="M287" i="5"/>
  <c r="M286" i="5"/>
  <c r="S292" i="5"/>
  <c r="I292" i="5"/>
  <c r="I288" i="5"/>
  <c r="I286" i="5"/>
  <c r="S209" i="5"/>
  <c r="U121" i="5"/>
  <c r="M192" i="5"/>
  <c r="G192" i="5"/>
  <c r="S192" i="5"/>
  <c r="J290" i="5"/>
  <c r="J283" i="5"/>
  <c r="C279" i="5"/>
  <c r="C296" i="5" s="1"/>
  <c r="O279" i="5"/>
  <c r="O296" i="5" s="1"/>
  <c r="U282" i="5"/>
  <c r="E284" i="5"/>
  <c r="Q284" i="5"/>
  <c r="E289" i="5"/>
  <c r="Q289" i="5"/>
  <c r="F294" i="5"/>
  <c r="F292" i="5"/>
  <c r="F290" i="5"/>
  <c r="F289" i="5"/>
  <c r="F286" i="5"/>
  <c r="F284" i="5"/>
  <c r="R290" i="5"/>
  <c r="K293" i="5"/>
  <c r="I192" i="5"/>
  <c r="O200" i="5"/>
  <c r="O209" i="5" s="1"/>
  <c r="E293" i="5"/>
  <c r="S296" i="5"/>
  <c r="E283" i="5"/>
  <c r="I279" i="5"/>
  <c r="I296" i="5" s="1"/>
  <c r="E286" i="5"/>
  <c r="K287" i="5"/>
  <c r="E290" i="5"/>
  <c r="K291" i="5"/>
  <c r="Q123" i="5"/>
  <c r="C192" i="5"/>
  <c r="O192" i="5"/>
  <c r="H291" i="5"/>
  <c r="H284" i="5"/>
  <c r="N294" i="5"/>
  <c r="N292" i="5"/>
  <c r="N290" i="5"/>
  <c r="N288" i="5"/>
  <c r="N287" i="5"/>
  <c r="D192" i="5"/>
  <c r="J192" i="5"/>
  <c r="P192" i="5"/>
  <c r="F209" i="5"/>
  <c r="L209" i="5"/>
  <c r="R209" i="5"/>
  <c r="D279" i="5"/>
  <c r="D296" i="5" s="1"/>
  <c r="J279" i="5"/>
  <c r="J296" i="5" s="1"/>
  <c r="P279" i="5"/>
  <c r="P296" i="5" s="1"/>
  <c r="B280" i="5"/>
  <c r="H280" i="5"/>
  <c r="H283" i="5" s="1"/>
  <c r="N280" i="5"/>
  <c r="F192" i="5"/>
  <c r="L192" i="5"/>
  <c r="R192" i="5"/>
  <c r="H209" i="5"/>
  <c r="N209" i="5"/>
  <c r="T282" i="5"/>
  <c r="P284" i="5" l="1"/>
  <c r="D283" i="5"/>
  <c r="L286" i="5"/>
  <c r="P291" i="5"/>
  <c r="D290" i="5"/>
  <c r="L291" i="5"/>
  <c r="D291" i="5"/>
  <c r="L283" i="5"/>
  <c r="L292" i="5"/>
  <c r="K288" i="5"/>
  <c r="K283" i="5"/>
  <c r="M288" i="5"/>
  <c r="N283" i="5"/>
  <c r="N286" i="5"/>
  <c r="N293" i="5"/>
  <c r="K284" i="5"/>
  <c r="L284" i="5"/>
  <c r="L293" i="5"/>
  <c r="F283" i="5"/>
  <c r="F291" i="5"/>
  <c r="E287" i="5"/>
  <c r="D284" i="5"/>
  <c r="I291" i="5"/>
  <c r="M284" i="5"/>
  <c r="G284" i="5"/>
  <c r="G290" i="5"/>
  <c r="L287" i="5"/>
  <c r="M289" i="5"/>
  <c r="N289" i="5"/>
  <c r="E288" i="5"/>
  <c r="L290" i="5"/>
  <c r="K292" i="5"/>
  <c r="F288" i="5"/>
  <c r="J289" i="5"/>
  <c r="O286" i="5"/>
  <c r="M283" i="5"/>
  <c r="M291" i="5"/>
  <c r="G283" i="5"/>
  <c r="N282" i="5"/>
  <c r="M297" i="5"/>
  <c r="G297" i="5"/>
  <c r="K282" i="5"/>
  <c r="J284" i="5"/>
  <c r="D286" i="5"/>
  <c r="O287" i="5"/>
  <c r="F282" i="5"/>
  <c r="O284" i="5"/>
  <c r="O288" i="5"/>
  <c r="J297" i="5"/>
  <c r="J291" i="5"/>
  <c r="D292" i="5"/>
  <c r="O290" i="5"/>
  <c r="I290" i="5"/>
  <c r="I283" i="5"/>
  <c r="D297" i="5"/>
  <c r="Q292" i="5"/>
  <c r="O297" i="5"/>
  <c r="J286" i="5"/>
  <c r="J292" i="5"/>
  <c r="D287" i="5"/>
  <c r="D293" i="5"/>
  <c r="O289" i="5"/>
  <c r="O292" i="5"/>
  <c r="I284" i="5"/>
  <c r="I293" i="5"/>
  <c r="E296" i="5"/>
  <c r="E297" i="5" s="1"/>
  <c r="R282" i="5"/>
  <c r="K289" i="5"/>
  <c r="I297" i="5"/>
  <c r="L288" i="5"/>
  <c r="L294" i="5"/>
  <c r="K294" i="5"/>
  <c r="J287" i="5"/>
  <c r="J293" i="5"/>
  <c r="D288" i="5"/>
  <c r="D294" i="5"/>
  <c r="O291" i="5"/>
  <c r="O293" i="5"/>
  <c r="I287" i="5"/>
  <c r="I294" i="5"/>
  <c r="M290" i="5"/>
  <c r="M292" i="5"/>
  <c r="N284" i="5"/>
  <c r="Q288" i="5"/>
  <c r="E292" i="5"/>
  <c r="E294" i="5"/>
  <c r="R283" i="5"/>
  <c r="F287" i="5"/>
  <c r="K286" i="5"/>
  <c r="J288" i="5"/>
  <c r="O283" i="5"/>
  <c r="S289" i="5"/>
  <c r="M282" i="5"/>
  <c r="G291" i="5"/>
  <c r="L297" i="5"/>
  <c r="K297" i="5"/>
  <c r="H282" i="5"/>
  <c r="R284" i="5"/>
  <c r="P286" i="5"/>
  <c r="H288" i="5"/>
  <c r="P294" i="5"/>
  <c r="Q282" i="5"/>
  <c r="H290" i="5"/>
  <c r="L282" i="5"/>
  <c r="R289" i="5"/>
  <c r="P283" i="5"/>
  <c r="P290" i="5"/>
  <c r="S287" i="5"/>
  <c r="S291" i="5"/>
  <c r="H286" i="5"/>
  <c r="Q293" i="5"/>
  <c r="R291" i="5"/>
  <c r="S283" i="5"/>
  <c r="S293" i="5"/>
  <c r="P297" i="5"/>
  <c r="H287" i="5"/>
  <c r="H293" i="5"/>
  <c r="Q283" i="5"/>
  <c r="Q294" i="5"/>
  <c r="R286" i="5"/>
  <c r="R292" i="5"/>
  <c r="P287" i="5"/>
  <c r="P293" i="5"/>
  <c r="C290" i="5"/>
  <c r="S286" i="5"/>
  <c r="S294" i="5"/>
  <c r="Q297" i="5"/>
  <c r="Q290" i="5"/>
  <c r="R293" i="5"/>
  <c r="P288" i="5"/>
  <c r="S282" i="5"/>
  <c r="S288" i="5"/>
  <c r="H292" i="5"/>
  <c r="P292" i="5"/>
  <c r="H294" i="5"/>
  <c r="Q286" i="5"/>
  <c r="R287" i="5"/>
  <c r="Q287" i="5"/>
  <c r="H289" i="5"/>
  <c r="S297" i="5"/>
  <c r="R288" i="5"/>
  <c r="S284" i="5"/>
  <c r="C289" i="5"/>
  <c r="C291" i="5"/>
  <c r="C293" i="5"/>
  <c r="R296" i="5"/>
  <c r="R297" i="5" s="1"/>
  <c r="C283" i="5"/>
  <c r="C294" i="5"/>
  <c r="C292" i="5"/>
  <c r="C284" i="5"/>
  <c r="C286" i="5"/>
  <c r="C297" i="5"/>
  <c r="C287" i="5"/>
  <c r="N296" i="5"/>
  <c r="N297" i="5" s="1"/>
  <c r="O282" i="5"/>
  <c r="B296" i="5"/>
  <c r="H296" i="5"/>
  <c r="H297" i="5" s="1"/>
  <c r="I282" i="5"/>
  <c r="D282" i="5"/>
  <c r="P282" i="5"/>
  <c r="C282" i="5"/>
  <c r="J282" i="5"/>
  <c r="B196" i="3" l="1"/>
  <c r="B195" i="3" l="1"/>
  <c r="S194" i="3" l="1"/>
  <c r="R194" i="3"/>
  <c r="Q194" i="3"/>
  <c r="P194" i="3"/>
  <c r="O194" i="3"/>
  <c r="U194" i="3" l="1"/>
  <c r="B194" i="3"/>
  <c r="T194" i="3" l="1"/>
  <c r="B278" i="5" l="1"/>
  <c r="C175" i="3"/>
  <c r="C263" i="3"/>
  <c r="C188" i="3" l="1"/>
  <c r="B293" i="5"/>
  <c r="B287" i="5"/>
  <c r="B292" i="5"/>
  <c r="B286" i="5"/>
  <c r="B291" i="5"/>
  <c r="B284" i="5"/>
  <c r="B290" i="5"/>
  <c r="B282" i="5"/>
  <c r="B289" i="5"/>
  <c r="B294" i="5"/>
  <c r="B288" i="5"/>
  <c r="B283" i="5"/>
  <c r="B297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63" i="3"/>
  <c r="S266" i="3" s="1"/>
  <c r="R263" i="3"/>
  <c r="R266" i="3" s="1"/>
  <c r="Q263" i="3"/>
  <c r="Q266" i="3" s="1"/>
  <c r="P263" i="3"/>
  <c r="P266" i="3" s="1"/>
  <c r="O263" i="3"/>
  <c r="O266" i="3" s="1"/>
  <c r="N263" i="3"/>
  <c r="N266" i="3" s="1"/>
  <c r="M263" i="3"/>
  <c r="M266" i="3" s="1"/>
  <c r="L263" i="3"/>
  <c r="L266" i="3" s="1"/>
  <c r="K263" i="3"/>
  <c r="K266" i="3" s="1"/>
  <c r="J263" i="3"/>
  <c r="J266" i="3" s="1"/>
  <c r="I263" i="3"/>
  <c r="I266" i="3" s="1"/>
  <c r="H263" i="3"/>
  <c r="H266" i="3" s="1"/>
  <c r="G263" i="3"/>
  <c r="G266" i="3" s="1"/>
  <c r="F263" i="3"/>
  <c r="F266" i="3" s="1"/>
  <c r="E263" i="3"/>
  <c r="E266" i="3" s="1"/>
  <c r="D263" i="3"/>
  <c r="D266" i="3" s="1"/>
  <c r="C266" i="3"/>
  <c r="S276" i="3" l="1"/>
  <c r="R276" i="3"/>
  <c r="Q276" i="3"/>
  <c r="P276" i="3"/>
  <c r="O276" i="3"/>
  <c r="N276" i="3"/>
  <c r="M276" i="3"/>
  <c r="L276" i="3"/>
  <c r="K276" i="3"/>
  <c r="J276" i="3"/>
  <c r="I276" i="3"/>
  <c r="H276" i="3"/>
  <c r="G276" i="3"/>
  <c r="F276" i="3"/>
  <c r="E276" i="3"/>
  <c r="D276" i="3"/>
  <c r="C276" i="3"/>
  <c r="B276" i="3"/>
  <c r="D278" i="3" l="1"/>
  <c r="D279" i="3" s="1"/>
  <c r="F278" i="3"/>
  <c r="F279" i="3" s="1"/>
  <c r="H278" i="3"/>
  <c r="H279" i="3" s="1"/>
  <c r="J278" i="3"/>
  <c r="J279" i="3" s="1"/>
  <c r="L278" i="3"/>
  <c r="L279" i="3" s="1"/>
  <c r="N278" i="3"/>
  <c r="N279" i="3" s="1"/>
  <c r="E272" i="3"/>
  <c r="E275" i="3"/>
  <c r="E274" i="3"/>
  <c r="E273" i="3"/>
  <c r="E271" i="3"/>
  <c r="E270" i="3"/>
  <c r="E269" i="3"/>
  <c r="E268" i="3"/>
  <c r="G272" i="3"/>
  <c r="G275" i="3"/>
  <c r="G274" i="3"/>
  <c r="G273" i="3"/>
  <c r="G271" i="3"/>
  <c r="G270" i="3"/>
  <c r="G269" i="3"/>
  <c r="G268" i="3"/>
  <c r="K272" i="3"/>
  <c r="K275" i="3"/>
  <c r="K274" i="3"/>
  <c r="K273" i="3"/>
  <c r="K271" i="3"/>
  <c r="K270" i="3"/>
  <c r="K269" i="3"/>
  <c r="K268" i="3"/>
  <c r="M272" i="3"/>
  <c r="M275" i="3"/>
  <c r="M274" i="3"/>
  <c r="M273" i="3"/>
  <c r="M271" i="3"/>
  <c r="M270" i="3"/>
  <c r="M269" i="3"/>
  <c r="M268" i="3"/>
  <c r="Q272" i="3"/>
  <c r="Q275" i="3"/>
  <c r="Q274" i="3"/>
  <c r="Q273" i="3"/>
  <c r="Q271" i="3"/>
  <c r="Q270" i="3"/>
  <c r="Q269" i="3"/>
  <c r="Q268" i="3"/>
  <c r="S272" i="3"/>
  <c r="S275" i="3"/>
  <c r="S274" i="3"/>
  <c r="S273" i="3"/>
  <c r="S271" i="3"/>
  <c r="S270" i="3"/>
  <c r="S269" i="3"/>
  <c r="S268" i="3"/>
  <c r="B272" i="3"/>
  <c r="B275" i="3"/>
  <c r="B274" i="3"/>
  <c r="B273" i="3"/>
  <c r="B271" i="3"/>
  <c r="B270" i="3"/>
  <c r="B269" i="3"/>
  <c r="B268" i="3"/>
  <c r="D272" i="3"/>
  <c r="D275" i="3"/>
  <c r="D274" i="3"/>
  <c r="D273" i="3"/>
  <c r="D271" i="3"/>
  <c r="D270" i="3"/>
  <c r="D269" i="3"/>
  <c r="D268" i="3"/>
  <c r="F272" i="3"/>
  <c r="F275" i="3"/>
  <c r="F274" i="3"/>
  <c r="F273" i="3"/>
  <c r="F271" i="3"/>
  <c r="F270" i="3"/>
  <c r="F269" i="3"/>
  <c r="F268" i="3"/>
  <c r="H272" i="3"/>
  <c r="H275" i="3"/>
  <c r="H274" i="3"/>
  <c r="H273" i="3"/>
  <c r="H271" i="3"/>
  <c r="H270" i="3"/>
  <c r="H269" i="3"/>
  <c r="H268" i="3"/>
  <c r="J272" i="3"/>
  <c r="J275" i="3"/>
  <c r="J274" i="3"/>
  <c r="J273" i="3"/>
  <c r="J271" i="3"/>
  <c r="J270" i="3"/>
  <c r="J269" i="3"/>
  <c r="J268" i="3"/>
  <c r="L272" i="3"/>
  <c r="L275" i="3"/>
  <c r="L274" i="3"/>
  <c r="L273" i="3"/>
  <c r="L271" i="3"/>
  <c r="L270" i="3"/>
  <c r="L269" i="3"/>
  <c r="L268" i="3"/>
  <c r="N272" i="3"/>
  <c r="N275" i="3"/>
  <c r="N274" i="3"/>
  <c r="N273" i="3"/>
  <c r="N271" i="3"/>
  <c r="N270" i="3"/>
  <c r="N269" i="3"/>
  <c r="N268" i="3"/>
  <c r="P272" i="3"/>
  <c r="P275" i="3"/>
  <c r="P274" i="3"/>
  <c r="P273" i="3"/>
  <c r="P271" i="3"/>
  <c r="P270" i="3"/>
  <c r="P269" i="3"/>
  <c r="P268" i="3"/>
  <c r="R272" i="3"/>
  <c r="R275" i="3"/>
  <c r="R274" i="3"/>
  <c r="R273" i="3"/>
  <c r="R271" i="3"/>
  <c r="R270" i="3"/>
  <c r="R269" i="3"/>
  <c r="R268" i="3"/>
  <c r="C278" i="3"/>
  <c r="C279" i="3" s="1"/>
  <c r="E278" i="3"/>
  <c r="E279" i="3" s="1"/>
  <c r="G278" i="3"/>
  <c r="G279" i="3" s="1"/>
  <c r="I278" i="3"/>
  <c r="I279" i="3" s="1"/>
  <c r="K278" i="3"/>
  <c r="K279" i="3" s="1"/>
  <c r="M278" i="3"/>
  <c r="M279" i="3" s="1"/>
  <c r="C272" i="3"/>
  <c r="C275" i="3"/>
  <c r="C274" i="3"/>
  <c r="C273" i="3"/>
  <c r="C271" i="3"/>
  <c r="C270" i="3"/>
  <c r="C269" i="3"/>
  <c r="C268" i="3"/>
  <c r="I272" i="3"/>
  <c r="I275" i="3"/>
  <c r="I274" i="3"/>
  <c r="I273" i="3"/>
  <c r="I271" i="3"/>
  <c r="I270" i="3"/>
  <c r="I269" i="3"/>
  <c r="I268" i="3"/>
  <c r="O272" i="3"/>
  <c r="O275" i="3"/>
  <c r="O274" i="3"/>
  <c r="O273" i="3"/>
  <c r="O271" i="3"/>
  <c r="O270" i="3"/>
  <c r="O269" i="3"/>
  <c r="O268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64" i="3" l="1"/>
  <c r="T265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62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52" i="3" l="1"/>
  <c r="U253" i="3"/>
  <c r="U265" i="3"/>
  <c r="U264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65" i="3"/>
  <c r="O278" i="3"/>
  <c r="O279" i="3" s="1"/>
  <c r="L149" i="3"/>
  <c r="L123" i="3" s="1"/>
  <c r="L136" i="3" s="1"/>
  <c r="R265" i="3"/>
  <c r="R278" i="3"/>
  <c r="R279" i="3" s="1"/>
  <c r="S136" i="3"/>
  <c r="M149" i="3"/>
  <c r="B278" i="3"/>
  <c r="B279" i="3" s="1"/>
  <c r="Q265" i="3"/>
  <c r="Q278" i="3"/>
  <c r="Q279" i="3" s="1"/>
  <c r="B149" i="3"/>
  <c r="N149" i="3"/>
  <c r="P265" i="3"/>
  <c r="P278" i="3"/>
  <c r="P279" i="3" s="1"/>
  <c r="S265" i="3"/>
  <c r="S278" i="3"/>
  <c r="S279" i="3" s="1"/>
  <c r="J123" i="3"/>
  <c r="J136" i="3" s="1"/>
  <c r="K123" i="3"/>
  <c r="M123" i="3"/>
  <c r="U120" i="3"/>
  <c r="U254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<sst xmlns="http://schemas.openxmlformats.org/spreadsheetml/2006/main" count="706" uniqueCount="359">
  <si>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</si>
  <si>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</si>
  <si>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</si>
  <si>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</si>
  <si>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</si>
  <si>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</si>
  <si>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</si>
  <si>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</si>
  <si>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</si>
  <si>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</si>
  <si>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</si>
  <si>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</si>
  <si>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</si>
  <si>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</si>
  <si>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</si>
  <si>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</si>
  <si>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</si>
  <si>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</si>
  <si>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</si>
  <si>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</si>
  <si>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</si>
  <si>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</si>
  <si>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</si>
  <si>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</si>
  <si>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</si>
  <si>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</si>
  <si>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</si>
  <si>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</si>
  <si>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</si>
  <si>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</si>
  <si>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</si>
  <si>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</si>
  <si>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</si>
  <si>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</si>
  <si>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</si>
  <si>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</si>
  <si>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</si>
  <si>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</si>
  <si>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</si>
  <si>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</si>
  <si>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</si>
  <si>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</si>
  <si>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</si>
  <si>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</si>
  <si>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</si>
  <si>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</si>
  <si>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</si>
  <si>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</si>
  <si>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</si>
  <si>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</si>
  <si>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</si>
  <si>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</si>
  <si>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</si>
  <si>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</si>
  <si>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</si>
  <si>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</si>
  <si>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</si>
  <si>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</si>
  <si>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</si>
  <si>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</si>
  <si>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</si>
  <si>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</si>
  <si>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</si>
  <si>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</si>
  <si>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</si>
  <si>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</si>
  <si>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</si>
  <si>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</si>
  <si>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</si>
  <si>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</si>
  <si>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</si>
  <si>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</si>
  <si>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</si>
  <si>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</si>
  <si>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</si>
  <si>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</si>
  <si>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</si>
  <si>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</si>
  <si>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</si>
  <si>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</si>
  <si>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</si>
  <si>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</si>
  <si>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</si>
  <si>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</si>
  <si>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</si>
  <si>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</si>
  <si>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</si>
  <si>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</si>
  <si>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</si>
  <si>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</si>
  <si>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</si>
  <si>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</si>
  <si>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</si>
  <si>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</si>
  <si>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</si>
  <si>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</si>
  <si>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</si>
  <si>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</si>
  <si>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</si>
  <si>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</si>
  <si>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</si>
  <si>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</si>
  <si>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</si>
  <si>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</si>
  <si>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</si>
  <si>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</si>
  <si>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</si>
  <si>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</si>
  <si>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</si>
  <si>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</si>
  <si>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</si>
  <si>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</si>
  <si>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</si>
  <si>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</si>
  <si>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</si>
  <si>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</si>
  <si>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</si>
  <si>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</si>
  <si>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</si>
  <si>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</si>
  <si>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</si>
  <si>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</si>
  <si>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</si>
  <si>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</si>
  <si>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</si>
  <si>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</si>
  <si>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</si>
  <si>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</si>
  <si>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</si>
  <si>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</si>
  <si>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</si>
  <si>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</si>
  <si>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</si>
  <si>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</si>
  <si>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</si>
  <si>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</si>
  <si>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</si>
  <si>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</si>
  <si>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</si>
  <si>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</si>
  <si>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</si>
  <si>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</si>
  <si>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</si>
  <si>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</si>
  <si>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</si>
  <si>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</si>
  <si>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</si>
  <si>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</si>
  <si>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</si>
  <si>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</si>
  <si>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</si>
  <si>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</si>
  <si>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</si>
  <si>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</si>
  <si>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</si>
  <si>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</si>
  <si>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</si>
  <si>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</si>
  <si>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</si>
  <si>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</si>
  <si>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</si>
  <si>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</si>
  <si>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</si>
  <si>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</si>
  <si>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</si>
  <si>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</si>
  <si>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</si>
  <si>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</si>
  <si>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</si>
  <si>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</si>
  <si>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</si>
  <si>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</si>
  <si>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</si>
  <si>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</si>
  <si>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</si>
  <si>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</si>
  <si>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</si>
  <si>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</si>
  <si>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</si>
  <si>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</si>
  <si>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</si>
  <si>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</si>
  <si>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</si>
  <si>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</si>
  <si>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</si>
  <si>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</si>
  <si>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</si>
  <si>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</si>
  <si>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</si>
  <si>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</si>
  <si>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</si>
  <si>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</si>
  <si>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</si>
  <si>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</si>
  <si>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</si>
  <si>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</si>
  <si>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</si>
  <si>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</si>
  <si>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</si>
  <si>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</si>
  <si>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</si>
  <si>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</si>
  <si>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</si>
  <si>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</si>
  <si>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</si>
  <si>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</si>
  <si>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</si>
  <si>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</si>
  <si>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</si>
  <si>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</si>
  <si>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</si>
  <si>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</si>
  <si>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</si>
  <si>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</si>
  <si>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</si>
  <si>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</si>
  <si>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</si>
  <si>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</si>
  <si>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</si>
  <si>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</si>
  <si>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</si>
  <si>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</si>
  <si>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</si>
  <si>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</si>
  <si>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</si>
  <si>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</si>
  <si>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</si>
  <si>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</si>
  <si>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</si>
  <si>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</si>
  <si>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</si>
  <si>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</si>
  <si>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</si>
  <si>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</si>
  <si>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</si>
  <si>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</si>
  <si>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</si>
  <si>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</si>
  <si>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</si>
  <si>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</si>
  <si>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</si>
  <si>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</si>
  <si>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</si>
  <si>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</si>
  <si>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</si>
  <si>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</si>
  <si>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</si>
  <si>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</si>
  <si>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</si>
  <si>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</si>
  <si>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</si>
  <si>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</si>
  <si>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</si>
  <si>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</si>
  <si>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</si>
  <si>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</si>
  <si>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</si>
  <si>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</si>
  <si>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</si>
  <si>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</si>
  <si>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</si>
  <si>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</si>
  <si>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</si>
  <si>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</si>
  <si>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</si>
  <si>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</si>
  <si>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</si>
  <si>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</si>
  <si>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</si>
  <si>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</si>
  <si>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</si>
  <si>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</si>
  <si>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</si>
  <si>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</si>
  <si>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</si>
  <si>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</si>
  <si>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</si>
  <si>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</si>
  <si>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</si>
  <si>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</si>
  <si>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</si>
  <si>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</si>
  <si>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</si>
  <si>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</si>
  <si>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</si>
  <si>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</si>
  <si>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</si>
  <si>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</si>
  <si>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</si>
  <si>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</si>
  <si>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</si>
  <si>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</si>
  <si>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</si>
  <si>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</si>
  <si>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</si>
  <si>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</si>
  <si>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</si>
  <si>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</si>
  <si>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</si>
  <si>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</si>
  <si>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</si>
  <si>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</si>
  <si>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</si>
  <si>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</si>
  <si>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</si>
  <si>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</si>
  <si>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</si>
  <si>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</si>
  <si>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</si>
  <si>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</si>
  <si>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</si>
  <si>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</si>
  <si>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</si>
  <si>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</si>
  <si>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</si>
  <si>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</si>
  <si>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</si>
  <si>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</si>
  <si>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</si>
  <si>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</si>
  <si>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</si>
  <si>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</si>
  <si>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</si>
  <si>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</si>
  <si>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</si>
  <si>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</si>
  <si>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</si>
  <si>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</si>
  <si>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</si>
  <si>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</si>
  <si>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</si>
  <si>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</si>
  <si>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</si>
  <si>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</si>
  <si>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</si>
  <si>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20년대비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</si>
  <si>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</si>
  <si>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</si>
  <si>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</si>
  <si>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</si>
  <si>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21년동분기대비</t>
    <phoneticPr fontId="13" type="noConversion"/>
  </si>
  <si>
    <t>20년대비</t>
    <phoneticPr fontId="13" type="noConversion"/>
  </si>
  <si>
    <t>2022. 4</t>
  </si>
  <si>
    <t>2022. 5</t>
  </si>
  <si>
    <t>2022. 6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</si>
  <si>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</si>
  <si>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</si>
  <si>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</si>
  <si>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2022. 8</t>
    <phoneticPr fontId="13" type="noConversion"/>
  </si>
  <si>
    <t>2022. 9</t>
    <phoneticPr fontId="13" type="noConversion"/>
  </si>
  <si>
    <t>2022.3분기</t>
    <phoneticPr fontId="13" type="noConversion"/>
  </si>
  <si>
    <t>2022년 3분기 건설수주액분석</t>
    <phoneticPr fontId="13" type="noConversion"/>
  </si>
  <si>
    <t>2022년 11월 건설수주액분석</t>
    <phoneticPr fontId="13" type="noConversion"/>
  </si>
  <si>
    <t>2022. 10</t>
    <phoneticPr fontId="13" type="noConversion"/>
  </si>
  <si>
    <t>2022. 11</t>
    <phoneticPr fontId="13" type="noConversion"/>
  </si>
  <si>
    <t>22.11월누적</t>
    <phoneticPr fontId="12" type="noConversion"/>
  </si>
  <si>
    <t>21.11월 누적</t>
    <phoneticPr fontId="12" type="noConversion"/>
  </si>
  <si>
    <t>20.11월 누적</t>
    <phoneticPr fontId="12" type="noConversion"/>
  </si>
  <si>
    <t>연도별 11월 누계수주액 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</si>
</sst>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91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14" fontId="14" fillId="0" borderId="56" xfId="5" applyNumberFormat="1" applyFont="1" applyFill="1" applyBorder="1" applyAlignment="1">
      <alignment horizontal="center" vertical="center"/>
    </xf>
    <xf numFmtId="178" fontId="14" fillId="0" borderId="6" xfId="84" applyNumberFormat="1" applyFont="1" applyFill="1" applyBorder="1" applyAlignment="1">
      <alignment horizontal="right" vertical="center"/>
    </xf>
    <xf numFmtId="178" fontId="14" fillId="0" borderId="6" xfId="5" applyNumberFormat="1" applyFont="1" applyFill="1" applyBorder="1" applyAlignment="1">
      <alignment horizontal="right" vertical="center"/>
    </xf>
    <xf numFmtId="178" fontId="14" fillId="0" borderId="40" xfId="5" applyNumberFormat="1" applyFont="1" applyFill="1" applyBorder="1" applyAlignment="1">
      <alignment horizontal="right" vertical="center"/>
    </xf>
    <xf numFmtId="0" fontId="0" fillId="7" borderId="63" xfId="0" applyFill="1" applyBorder="1">
      <alignment vertical="center"/>
    </xf>
    <xf numFmtId="3" fontId="0" fillId="7" borderId="0" xfId="0" applyNumberFormat="1" applyFill="1" applyBorder="1">
      <alignment vertical="center"/>
    </xf>
    <xf numFmtId="177" fontId="11" fillId="0" borderId="68" xfId="0" applyNumberFormat="1" applyFont="1" applyBorder="1">
      <alignment vertical="center"/>
    </xf>
    <xf numFmtId="177" fontId="11" fillId="0" borderId="40" xfId="0" applyNumberFormat="1" applyFont="1" applyBorder="1">
      <alignment vertical="center"/>
    </xf>
    <xf numFmtId="177" fontId="11" fillId="0" borderId="40" xfId="0" applyNumberFormat="1" applyFont="1" applyFill="1" applyBorder="1">
      <alignment vertical="center"/>
    </xf>
    <xf numFmtId="177" fontId="24" fillId="10" borderId="40" xfId="0" applyNumberFormat="1" applyFont="1" applyFill="1" applyBorder="1">
      <alignment vertical="center"/>
    </xf>
    <xf numFmtId="177" fontId="11" fillId="12" borderId="40" xfId="0" applyNumberFormat="1" applyFont="1" applyFill="1" applyBorder="1">
      <alignment vertical="center"/>
    </xf>
    <xf numFmtId="177" fontId="11" fillId="8" borderId="40" xfId="0" applyNumberFormat="1" applyFont="1" applyFill="1" applyBorder="1">
      <alignment vertical="center"/>
    </xf>
    <xf numFmtId="0" fontId="16" fillId="7" borderId="0" xfId="0" applyFont="1" applyFill="1" applyBorder="1">
      <alignment vertical="center"/>
    </xf>
    <xf numFmtId="177" fontId="24" fillId="8" borderId="40" xfId="0" applyNumberFormat="1" applyFont="1" applyFill="1" applyBorder="1">
      <alignment vertical="center"/>
    </xf>
    <xf numFmtId="0" fontId="21" fillId="7" borderId="0" xfId="0" applyFont="1" applyFill="1" applyBorder="1" applyAlignment="1">
      <alignment vertical="center"/>
    </xf>
    <xf numFmtId="177" fontId="11" fillId="0" borderId="4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7" fontId="7" fillId="0" borderId="57" xfId="0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177" fontId="7" fillId="7" borderId="40" xfId="0" applyNumberFormat="1" applyFont="1" applyFill="1" applyBorder="1" applyAlignment="1">
      <alignment vertical="center"/>
    </xf>
    <xf numFmtId="177" fontId="7" fillId="11" borderId="40" xfId="0" applyNumberFormat="1" applyFont="1" applyFill="1" applyBorder="1" applyAlignment="1">
      <alignment vertical="center"/>
    </xf>
    <xf numFmtId="177" fontId="17" fillId="11" borderId="40" xfId="0" applyNumberFormat="1" applyFont="1" applyFill="1" applyBorder="1" applyAlignment="1">
      <alignment vertical="center"/>
    </xf>
    <xf numFmtId="177" fontId="17" fillId="0" borderId="40" xfId="0" applyNumberFormat="1" applyFont="1" applyFill="1" applyBorder="1" applyAlignment="1">
      <alignment vertical="center"/>
    </xf>
    <xf numFmtId="177" fontId="31" fillId="0" borderId="40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horizontal="right" vertical="center"/>
    </xf>
    <xf numFmtId="176" fontId="14" fillId="11" borderId="68" xfId="0" applyNumberFormat="1" applyFont="1" applyFill="1" applyBorder="1" applyAlignment="1">
      <alignment horizontal="right" vertical="center"/>
    </xf>
    <xf numFmtId="176" fontId="7" fillId="0" borderId="68" xfId="0" applyNumberFormat="1" applyFont="1" applyFill="1" applyBorder="1" applyAlignment="1">
      <alignment horizontal="right" vertical="center"/>
    </xf>
    <xf numFmtId="176" fontId="14" fillId="8" borderId="68" xfId="0" applyNumberFormat="1" applyFont="1" applyFill="1" applyBorder="1" applyAlignment="1">
      <alignment horizontal="right" vertical="center"/>
    </xf>
    <xf numFmtId="176" fontId="16" fillId="11" borderId="68" xfId="0" applyNumberFormat="1" applyFont="1" applyFill="1" applyBorder="1" applyAlignment="1">
      <alignment horizontal="right" vertical="center"/>
    </xf>
    <xf numFmtId="176" fontId="16" fillId="11" borderId="85" xfId="0" applyNumberFormat="1" applyFont="1" applyFill="1" applyBorder="1" applyAlignment="1">
      <alignment horizontal="right" vertical="center"/>
    </xf>
    <xf numFmtId="176" fontId="16" fillId="0" borderId="6" xfId="0" applyNumberFormat="1" applyFont="1" applyFill="1" applyBorder="1" applyAlignment="1">
      <alignment horizontal="right" vertical="center"/>
    </xf>
    <xf numFmtId="178" fontId="17" fillId="0" borderId="6" xfId="84" applyNumberFormat="1" applyFont="1" applyFill="1" applyBorder="1" applyAlignment="1">
      <alignment horizontal="right" vertical="center"/>
    </xf>
    <xf numFmtId="178" fontId="17" fillId="0" borderId="6" xfId="5" applyNumberFormat="1" applyFont="1" applyFill="1" applyBorder="1" applyAlignment="1">
      <alignment horizontal="right" vertical="center"/>
    </xf>
    <xf numFmtId="178" fontId="17" fillId="0" borderId="68" xfId="5" applyNumberFormat="1" applyFont="1" applyFill="1" applyBorder="1" applyAlignment="1">
      <alignment horizontal="right" vertical="center"/>
    </xf>
    <xf numFmtId="176" fontId="16" fillId="0" borderId="67" xfId="0" applyNumberFormat="1" applyFont="1" applyFill="1" applyBorder="1" applyAlignment="1">
      <alignment horizontal="right" vertical="center"/>
    </xf>
    <xf numFmtId="176" fontId="16" fillId="0" borderId="68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41" fontId="16" fillId="0" borderId="0" xfId="0" applyNumberFormat="1" applyFont="1" applyFill="1" applyAlignment="1">
      <alignment horizontal="right" vertical="center"/>
    </xf>
    <xf numFmtId="178" fontId="17" fillId="11" borderId="68" xfId="5" applyNumberFormat="1" applyFont="1" applyFill="1" applyBorder="1" applyAlignment="1">
      <alignment horizontal="right" vertical="center"/>
    </xf>
    <xf numFmtId="178" fontId="7" fillId="11" borderId="40" xfId="5" applyNumberFormat="1" applyFont="1" applyFill="1" applyBorder="1" applyAlignment="1">
      <alignment horizontal="right" vertical="center"/>
    </xf>
    <xf numFmtId="0" fontId="23" fillId="4" borderId="86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1"/>
  <sheetViews>
    <sheetView tabSelected="1" zoomScale="115" zoomScaleNormal="115" zoomScaleSheetLayoutView="70" workbookViewId="0">
      <pane ySplit="5" topLeftCell="A248" activePane="bottomLeft" state="frozen"/>
      <selection pane="bottomLeft" activeCell="C251" sqref="C251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 x14ac:dyDescent="0.3">
      <c r="A1" s="586" t="s">
        <v>352</v>
      </c>
      <c r="B1" s="586"/>
      <c r="C1" s="586"/>
      <c r="D1" s="586"/>
      <c r="E1" s="586"/>
      <c r="F1" s="586"/>
      <c r="G1" s="586"/>
      <c r="H1" s="586"/>
      <c r="I1" s="586"/>
      <c r="J1" s="586"/>
      <c r="K1" s="586"/>
      <c r="L1" s="586"/>
      <c r="M1" s="586"/>
      <c r="N1" s="586"/>
      <c r="O1" s="586"/>
      <c r="P1" s="586"/>
      <c r="Q1" s="586"/>
      <c r="R1" s="586"/>
      <c r="S1" s="586"/>
      <c r="T1" s="586"/>
      <c r="U1" s="586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 x14ac:dyDescent="0.35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547"/>
      <c r="U3" s="583" t="s">
        <v>172</v>
      </c>
    </row>
    <row r="4" spans="1:21" x14ac:dyDescent="0.3">
      <c r="A4" s="508"/>
      <c r="B4" s="509"/>
      <c r="C4" s="368"/>
      <c r="D4" s="510" t="s">
        <v>3</v>
      </c>
      <c r="E4" s="511"/>
      <c r="F4" s="510" t="s">
        <v>4</v>
      </c>
      <c r="G4" s="367"/>
      <c r="H4" s="368"/>
      <c r="I4" s="512"/>
      <c r="J4" s="513" t="s">
        <v>3</v>
      </c>
      <c r="K4" s="514"/>
      <c r="L4" s="515" t="s">
        <v>4</v>
      </c>
      <c r="M4" s="369"/>
      <c r="N4" s="370"/>
      <c r="O4" s="372"/>
      <c r="P4" s="516"/>
      <c r="Q4" s="372"/>
      <c r="R4" s="371"/>
      <c r="S4" s="373"/>
      <c r="T4" s="540"/>
      <c r="U4" s="584"/>
    </row>
    <row r="5" spans="1:21" ht="19.5" customHeight="1" thickBot="1" x14ac:dyDescent="0.35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T5" s="540"/>
      <c r="U5" s="585"/>
    </row>
    <row r="6" spans="1:21" ht="17.25" hidden="1" thickTop="1" x14ac:dyDescent="0.3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548"/>
      <c r="U6" s="549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540"/>
      <c r="U7" s="550"/>
    </row>
    <row r="8" spans="1:21" hidden="1" x14ac:dyDescent="0.3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540"/>
      <c r="U8" s="550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540"/>
      <c r="U9" s="550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540"/>
      <c r="U10" s="550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540"/>
      <c r="U11" s="550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540"/>
      <c r="U12" s="550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540"/>
      <c r="U13" s="550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540"/>
      <c r="U14" s="550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540"/>
      <c r="U15" s="550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540"/>
      <c r="U16" s="550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540"/>
      <c r="U17" s="550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540"/>
      <c r="U18" s="550"/>
    </row>
    <row r="19" spans="1:21" hidden="1" x14ac:dyDescent="0.3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540"/>
      <c r="U19" s="550"/>
    </row>
    <row r="20" spans="1:21" hidden="1" x14ac:dyDescent="0.3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540"/>
      <c r="U20" s="550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540"/>
      <c r="U21" s="550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540"/>
      <c r="U22" s="550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540"/>
      <c r="U23" s="550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540"/>
      <c r="U24" s="550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540"/>
      <c r="U25" s="550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540"/>
      <c r="U26" s="550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540"/>
      <c r="U27" s="550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540"/>
      <c r="U28" s="550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540"/>
      <c r="U29" s="550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540"/>
      <c r="U30" s="550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540"/>
      <c r="U31" s="550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540"/>
      <c r="U32" s="550"/>
    </row>
    <row r="33" spans="1:21" hidden="1" x14ac:dyDescent="0.3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540"/>
      <c r="U33" s="550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540"/>
      <c r="U34" s="550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540"/>
      <c r="U35" s="550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540"/>
      <c r="U36" s="550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540"/>
      <c r="U37" s="550"/>
    </row>
    <row r="38" spans="1:21" hidden="1" x14ac:dyDescent="0.3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540"/>
      <c r="U38" s="550"/>
    </row>
    <row r="39" spans="1:21" hidden="1" x14ac:dyDescent="0.3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540"/>
      <c r="U39" s="550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540"/>
      <c r="U40" s="550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540"/>
      <c r="U41" s="550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540"/>
      <c r="U42" s="550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540"/>
      <c r="U43" s="550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540"/>
      <c r="U44" s="550"/>
    </row>
    <row r="45" spans="1:21" hidden="1" x14ac:dyDescent="0.3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540"/>
      <c r="U45" s="550"/>
    </row>
    <row r="46" spans="1:21" hidden="1" x14ac:dyDescent="0.3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540">
        <v>84.9</v>
      </c>
      <c r="U46" s="551">
        <f t="shared" ref="U46:U77" si="0"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540">
        <v>84.9</v>
      </c>
      <c r="U47" s="551">
        <f t="shared" si="0"/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540">
        <v>84.9</v>
      </c>
      <c r="U48" s="551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540">
        <v>84.9</v>
      </c>
      <c r="U49" s="551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540">
        <v>84.9</v>
      </c>
      <c r="U50" s="551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540">
        <v>84.9</v>
      </c>
      <c r="U51" s="551">
        <f t="shared" si="0"/>
        <v>157955.57480177371</v>
      </c>
    </row>
    <row r="52" spans="1:21" hidden="1" x14ac:dyDescent="0.3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540">
        <v>84.9</v>
      </c>
      <c r="U52" s="551">
        <f t="shared" si="0"/>
        <v>90509.000201634088</v>
      </c>
    </row>
    <row r="53" spans="1:21" hidden="1" x14ac:dyDescent="0.3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540">
        <v>84.9</v>
      </c>
      <c r="U53" s="551">
        <f t="shared" si="0"/>
        <v>96057.936547916674</v>
      </c>
    </row>
    <row r="54" spans="1:21" hidden="1" x14ac:dyDescent="0.3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540">
        <v>84.9</v>
      </c>
      <c r="U54" s="551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540">
        <v>84.9</v>
      </c>
      <c r="U55" s="551">
        <f t="shared" si="0"/>
        <v>145885.32397313989</v>
      </c>
    </row>
    <row r="56" spans="1:21" hidden="1" x14ac:dyDescent="0.3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540">
        <v>84.9</v>
      </c>
      <c r="U56" s="551">
        <f t="shared" si="0"/>
        <v>166874.70173467256</v>
      </c>
    </row>
    <row r="57" spans="1:21" hidden="1" x14ac:dyDescent="0.3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540">
        <v>84.9</v>
      </c>
      <c r="U57" s="551">
        <f t="shared" si="0"/>
        <v>225224.19642822491</v>
      </c>
    </row>
    <row r="58" spans="1:21" s="100" customFormat="1" hidden="1" x14ac:dyDescent="0.3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552">
        <f t="shared" si="0"/>
        <v>1506616.9687593284</v>
      </c>
    </row>
    <row r="59" spans="1:21" hidden="1" x14ac:dyDescent="0.3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540">
        <v>94.5</v>
      </c>
      <c r="U59" s="551">
        <f t="shared" si="0"/>
        <v>70430.515131750144</v>
      </c>
    </row>
    <row r="60" spans="1:21" hidden="1" x14ac:dyDescent="0.3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540">
        <v>94.5</v>
      </c>
      <c r="U60" s="551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540">
        <v>94.5</v>
      </c>
      <c r="U61" s="551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540">
        <v>94.5</v>
      </c>
      <c r="U62" s="551">
        <f t="shared" si="0"/>
        <v>99816.631311690682</v>
      </c>
    </row>
    <row r="63" spans="1:21" hidden="1" x14ac:dyDescent="0.3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540">
        <v>94.5</v>
      </c>
      <c r="U63" s="551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540">
        <v>94.5</v>
      </c>
      <c r="U64" s="551">
        <f t="shared" si="0"/>
        <v>113718.87199862406</v>
      </c>
    </row>
    <row r="65" spans="1:21" hidden="1" x14ac:dyDescent="0.3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540">
        <v>94.5</v>
      </c>
      <c r="U65" s="551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540">
        <v>94.5</v>
      </c>
      <c r="U66" s="551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540">
        <v>94.5</v>
      </c>
      <c r="U67" s="551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540">
        <v>94.5</v>
      </c>
      <c r="U68" s="551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540">
        <v>94.5</v>
      </c>
      <c r="U69" s="551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540">
        <v>94.5</v>
      </c>
      <c r="U70" s="551">
        <f t="shared" si="0"/>
        <v>260885.8988345387</v>
      </c>
    </row>
    <row r="71" spans="1:21" hidden="1" x14ac:dyDescent="0.3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540">
        <v>94.5</v>
      </c>
      <c r="U71" s="551">
        <f t="shared" si="0"/>
        <v>1270742.2246493108</v>
      </c>
    </row>
    <row r="72" spans="1:21" hidden="1" x14ac:dyDescent="0.3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540">
        <v>96.1</v>
      </c>
      <c r="U72" s="551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540">
        <v>96.1</v>
      </c>
      <c r="U73" s="551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540">
        <v>96.1</v>
      </c>
      <c r="U74" s="551">
        <f t="shared" si="0"/>
        <v>88732.249071982238</v>
      </c>
    </row>
    <row r="75" spans="1:21" hidden="1" x14ac:dyDescent="0.3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540">
        <v>96.1</v>
      </c>
      <c r="U75" s="551">
        <f t="shared" si="0"/>
        <v>91230.795990496888</v>
      </c>
    </row>
    <row r="76" spans="1:21" hidden="1" x14ac:dyDescent="0.3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540">
        <v>96.1</v>
      </c>
      <c r="U76" s="551">
        <f t="shared" si="0"/>
        <v>85869.017524621479</v>
      </c>
    </row>
    <row r="77" spans="1:21" hidden="1" x14ac:dyDescent="0.3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540">
        <v>96.1</v>
      </c>
      <c r="U77" s="551">
        <f t="shared" si="0"/>
        <v>133600.68484175816</v>
      </c>
    </row>
    <row r="78" spans="1:21" hidden="1" x14ac:dyDescent="0.3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540">
        <v>96.1</v>
      </c>
      <c r="U78" s="551">
        <f t="shared" ref="U78:U109" si="1">B78/T78*100</f>
        <v>66594.226092327532</v>
      </c>
    </row>
    <row r="79" spans="1:21" hidden="1" x14ac:dyDescent="0.3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540">
        <v>96.1</v>
      </c>
      <c r="U79" s="551">
        <f t="shared" si="1"/>
        <v>54758.674767897071</v>
      </c>
    </row>
    <row r="80" spans="1:21" hidden="1" x14ac:dyDescent="0.3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540">
        <v>96.1</v>
      </c>
      <c r="U80" s="551">
        <f t="shared" si="1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540">
        <v>96.1</v>
      </c>
      <c r="U81" s="551">
        <f t="shared" si="1"/>
        <v>119073.0646689615</v>
      </c>
    </row>
    <row r="82" spans="1:21" hidden="1" x14ac:dyDescent="0.3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540">
        <v>96.1</v>
      </c>
      <c r="U82" s="551">
        <f t="shared" si="1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540">
        <v>96.1</v>
      </c>
      <c r="U83" s="551">
        <f t="shared" si="1"/>
        <v>198114.48347273082</v>
      </c>
    </row>
    <row r="84" spans="1:21" hidden="1" x14ac:dyDescent="0.3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540">
        <v>96.1</v>
      </c>
      <c r="U84" s="551">
        <f t="shared" si="1"/>
        <v>1235319.0150639587</v>
      </c>
    </row>
    <row r="85" spans="1:21" hidden="1" x14ac:dyDescent="0.3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540">
        <v>100</v>
      </c>
      <c r="U85" s="551">
        <f t="shared" si="1"/>
        <v>73029.706861312996</v>
      </c>
    </row>
    <row r="86" spans="1:21" hidden="1" x14ac:dyDescent="0.3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540">
        <v>100</v>
      </c>
      <c r="U86" s="551">
        <f t="shared" si="1"/>
        <v>61542.342426640003</v>
      </c>
    </row>
    <row r="87" spans="1:21" hidden="1" x14ac:dyDescent="0.3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540">
        <v>100</v>
      </c>
      <c r="U87" s="551">
        <f t="shared" si="1"/>
        <v>73466.037792904099</v>
      </c>
    </row>
    <row r="88" spans="1:21" hidden="1" x14ac:dyDescent="0.3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540">
        <v>100</v>
      </c>
      <c r="U88" s="551">
        <f t="shared" si="1"/>
        <v>81891.193403823272</v>
      </c>
    </row>
    <row r="89" spans="1:21" hidden="1" x14ac:dyDescent="0.3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540">
        <v>100</v>
      </c>
      <c r="U89" s="551">
        <f t="shared" si="1"/>
        <v>98594.850234198006</v>
      </c>
    </row>
    <row r="90" spans="1:21" hidden="1" x14ac:dyDescent="0.3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540">
        <v>100</v>
      </c>
      <c r="U90" s="551">
        <f t="shared" si="1"/>
        <v>118248.95332047481</v>
      </c>
    </row>
    <row r="91" spans="1:21" hidden="1" x14ac:dyDescent="0.3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540">
        <v>100</v>
      </c>
      <c r="U91" s="551">
        <f t="shared" si="1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540">
        <v>100</v>
      </c>
      <c r="U92" s="551">
        <f t="shared" si="1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540">
        <v>100</v>
      </c>
      <c r="U93" s="551">
        <f t="shared" si="1"/>
        <v>85486.902151162052</v>
      </c>
    </row>
    <row r="94" spans="1:21" hidden="1" x14ac:dyDescent="0.3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540">
        <v>100</v>
      </c>
      <c r="U94" s="551">
        <f t="shared" si="1"/>
        <v>55998.45100856114</v>
      </c>
    </row>
    <row r="95" spans="1:21" hidden="1" x14ac:dyDescent="0.3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540">
        <v>100</v>
      </c>
      <c r="U95" s="551">
        <f t="shared" si="1"/>
        <v>88395.96790248758</v>
      </c>
    </row>
    <row r="96" spans="1:21" hidden="1" x14ac:dyDescent="0.3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540">
        <v>100</v>
      </c>
      <c r="U96" s="551">
        <f t="shared" si="1"/>
        <v>159851.10658001815</v>
      </c>
    </row>
    <row r="97" spans="1:21" hidden="1" x14ac:dyDescent="0.3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540">
        <v>100</v>
      </c>
      <c r="U97" s="553">
        <f t="shared" si="1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540">
        <v>106.2</v>
      </c>
      <c r="U98" s="551">
        <f t="shared" si="1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540">
        <v>106.2</v>
      </c>
      <c r="U99" s="551">
        <f t="shared" si="1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540">
        <v>106.2</v>
      </c>
      <c r="U100" s="551">
        <f t="shared" si="1"/>
        <v>84656.308851224108</v>
      </c>
    </row>
    <row r="101" spans="1:21" hidden="1" x14ac:dyDescent="0.3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540">
        <v>106.2</v>
      </c>
      <c r="U101" s="551">
        <f t="shared" si="1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540">
        <v>106.2</v>
      </c>
      <c r="U102" s="551">
        <f t="shared" si="1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540">
        <v>106.2</v>
      </c>
      <c r="U103" s="551">
        <f t="shared" si="1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540">
        <v>106.2</v>
      </c>
      <c r="U104" s="551">
        <f t="shared" si="1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540">
        <v>106.2</v>
      </c>
      <c r="U105" s="551">
        <f t="shared" si="1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540">
        <v>106.2</v>
      </c>
      <c r="U106" s="551">
        <f t="shared" si="1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540">
        <v>106.2</v>
      </c>
      <c r="U107" s="551">
        <f t="shared" si="1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540">
        <v>106.2</v>
      </c>
      <c r="U108" s="551">
        <f t="shared" si="1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540">
        <v>106.2</v>
      </c>
      <c r="U109" s="551">
        <f t="shared" si="1"/>
        <v>174387.37086756842</v>
      </c>
    </row>
    <row r="110" spans="1:21" hidden="1" x14ac:dyDescent="0.3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540">
        <v>106.2</v>
      </c>
      <c r="U110" s="554">
        <f t="shared" ref="U110:U141" si="3">B110/T110*100</f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540">
        <v>108.4</v>
      </c>
      <c r="U111" s="551">
        <f t="shared" si="3"/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540">
        <v>108.4</v>
      </c>
      <c r="U112" s="551">
        <f t="shared" si="3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540">
        <v>108.4</v>
      </c>
      <c r="U113" s="551">
        <f t="shared" si="3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540">
        <v>108.4</v>
      </c>
      <c r="U114" s="551">
        <f t="shared" si="3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540">
        <v>108.4</v>
      </c>
      <c r="U115" s="551">
        <f t="shared" si="3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540">
        <v>108.4</v>
      </c>
      <c r="U116" s="551">
        <f t="shared" si="3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540">
        <v>108.4</v>
      </c>
      <c r="U117" s="551">
        <f t="shared" si="3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540">
        <v>108.4</v>
      </c>
      <c r="U118" s="551">
        <f t="shared" si="3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540">
        <v>108.4</v>
      </c>
      <c r="U119" s="551">
        <f t="shared" si="3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540">
        <v>108.4</v>
      </c>
      <c r="U120" s="551">
        <f t="shared" si="3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540">
        <v>108.4</v>
      </c>
      <c r="U121" s="551">
        <f t="shared" si="3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540">
        <v>108.4</v>
      </c>
      <c r="U122" s="551">
        <f t="shared" si="3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555">
        <v>108.4</v>
      </c>
      <c r="U123" s="556">
        <f t="shared" si="3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540">
        <v>108.5</v>
      </c>
      <c r="U124" s="551">
        <f t="shared" si="3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540">
        <v>108.5</v>
      </c>
      <c r="U125" s="551">
        <f t="shared" si="3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540">
        <v>108.5</v>
      </c>
      <c r="U126" s="551">
        <f t="shared" si="3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540">
        <v>108.5</v>
      </c>
      <c r="U127" s="551">
        <f t="shared" si="3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540">
        <v>108.5</v>
      </c>
      <c r="U128" s="551">
        <f t="shared" si="3"/>
        <v>68320.737327188937</v>
      </c>
    </row>
    <row r="129" spans="1:24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540">
        <v>108.5</v>
      </c>
      <c r="U129" s="551">
        <f t="shared" si="3"/>
        <v>81367.741935483864</v>
      </c>
    </row>
    <row r="130" spans="1:24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540">
        <v>108.5</v>
      </c>
      <c r="U130" s="551">
        <f t="shared" si="3"/>
        <v>62130.875576036866</v>
      </c>
    </row>
    <row r="131" spans="1:24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540">
        <v>108.5</v>
      </c>
      <c r="U131" s="551">
        <f t="shared" si="3"/>
        <v>55003.686635944701</v>
      </c>
    </row>
    <row r="132" spans="1:24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540">
        <v>108.5</v>
      </c>
      <c r="U132" s="551">
        <f t="shared" si="3"/>
        <v>66866.359447004608</v>
      </c>
    </row>
    <row r="133" spans="1:24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540">
        <v>108.5</v>
      </c>
      <c r="U133" s="551">
        <f t="shared" si="3"/>
        <v>87482.949308755764</v>
      </c>
    </row>
    <row r="134" spans="1:24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540">
        <v>108.5</v>
      </c>
      <c r="U134" s="551">
        <f t="shared" si="3"/>
        <v>76929.953917050691</v>
      </c>
    </row>
    <row r="135" spans="1:24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540">
        <v>108.5</v>
      </c>
      <c r="U135" s="551">
        <f t="shared" si="3"/>
        <v>132282.02764976959</v>
      </c>
      <c r="X135" s="89"/>
    </row>
    <row r="136" spans="1:24" hidden="1" x14ac:dyDescent="0.3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540">
        <v>108.5</v>
      </c>
      <c r="U136" s="556">
        <f t="shared" si="3"/>
        <v>841538.24884792627</v>
      </c>
    </row>
    <row r="137" spans="1:24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542">
        <v>110.1</v>
      </c>
      <c r="U137" s="551">
        <f t="shared" si="3"/>
        <v>63058.128973660314</v>
      </c>
    </row>
    <row r="138" spans="1:24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542">
        <v>110.1</v>
      </c>
      <c r="U138" s="551">
        <f t="shared" si="3"/>
        <v>70619.43687556767</v>
      </c>
    </row>
    <row r="139" spans="1:24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542">
        <v>110.1</v>
      </c>
      <c r="U139" s="551">
        <f t="shared" si="3"/>
        <v>69449.591280653956</v>
      </c>
    </row>
    <row r="140" spans="1:24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542">
        <v>110.1</v>
      </c>
      <c r="U140" s="551">
        <f t="shared" si="3"/>
        <v>82788.374205267944</v>
      </c>
    </row>
    <row r="141" spans="1:24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542">
        <v>110.1</v>
      </c>
      <c r="U141" s="551">
        <f t="shared" si="3"/>
        <v>72074.477747502271</v>
      </c>
    </row>
    <row r="142" spans="1:24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542">
        <v>110.1</v>
      </c>
      <c r="U142" s="551">
        <f t="shared" ref="U142:U162" si="7">B142/T142*100</f>
        <v>93009.990917347881</v>
      </c>
    </row>
    <row r="143" spans="1:24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542">
        <v>110.1</v>
      </c>
      <c r="U143" s="551">
        <f t="shared" si="7"/>
        <v>74327.883742052683</v>
      </c>
    </row>
    <row r="144" spans="1:24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542">
        <v>110.1</v>
      </c>
      <c r="U144" s="551">
        <f t="shared" si="7"/>
        <v>85740.236148955504</v>
      </c>
    </row>
    <row r="145" spans="1:24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542">
        <v>110.1</v>
      </c>
      <c r="U145" s="551">
        <f t="shared" si="7"/>
        <v>87015.440508628526</v>
      </c>
    </row>
    <row r="146" spans="1:24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542">
        <v>110.1</v>
      </c>
      <c r="U146" s="551">
        <f t="shared" si="7"/>
        <v>80985.467756584927</v>
      </c>
    </row>
    <row r="147" spans="1:24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542">
        <v>110.1</v>
      </c>
      <c r="U147" s="551">
        <f t="shared" si="7"/>
        <v>66726.61217075387</v>
      </c>
    </row>
    <row r="148" spans="1:24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542">
        <v>110.1</v>
      </c>
      <c r="U148" s="551">
        <f t="shared" si="7"/>
        <v>130284.28701180746</v>
      </c>
      <c r="X148" s="89"/>
    </row>
    <row r="149" spans="1:24" hidden="1" x14ac:dyDescent="0.3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542">
        <v>110.1</v>
      </c>
      <c r="U149" s="556">
        <f t="shared" si="7"/>
        <v>976079.92733878293</v>
      </c>
    </row>
    <row r="150" spans="1:24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541">
        <v>110</v>
      </c>
      <c r="U150" s="551">
        <f t="shared" si="7"/>
        <v>83744.545454545456</v>
      </c>
    </row>
    <row r="151" spans="1:24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541">
        <v>110</v>
      </c>
      <c r="U151" s="551">
        <f t="shared" si="7"/>
        <v>73496.363636363647</v>
      </c>
    </row>
    <row r="152" spans="1:24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541">
        <v>110</v>
      </c>
      <c r="U152" s="551">
        <f t="shared" si="7"/>
        <v>130928.18181818181</v>
      </c>
    </row>
    <row r="153" spans="1:24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541">
        <v>108.6</v>
      </c>
      <c r="U153" s="551">
        <f t="shared" si="7"/>
        <v>99912.352235723534</v>
      </c>
    </row>
    <row r="154" spans="1:24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541">
        <v>108.6</v>
      </c>
      <c r="U154" s="551">
        <f t="shared" si="7"/>
        <v>142685.08287292818</v>
      </c>
    </row>
    <row r="155" spans="1:24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557">
        <v>108.6</v>
      </c>
      <c r="U155" s="558">
        <f t="shared" si="7"/>
        <v>146086.5561694291</v>
      </c>
    </row>
    <row r="156" spans="1:24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557">
        <v>111.2</v>
      </c>
      <c r="U156" s="558">
        <f t="shared" si="7"/>
        <v>92974.63605191774</v>
      </c>
    </row>
    <row r="157" spans="1:24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557">
        <v>111.2</v>
      </c>
      <c r="U157" s="558">
        <f t="shared" si="7"/>
        <v>87934.352517985608</v>
      </c>
    </row>
    <row r="158" spans="1:24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559">
        <v>111.2</v>
      </c>
      <c r="U158" s="558">
        <f t="shared" si="7"/>
        <v>183519.54656681206</v>
      </c>
    </row>
    <row r="159" spans="1:24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559"/>
      <c r="U159" s="558" t="e">
        <f t="shared" si="7"/>
        <v>#DIV/0!</v>
      </c>
    </row>
    <row r="160" spans="1:24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559"/>
      <c r="U160" s="560" t="e">
        <f t="shared" si="7"/>
        <v>#DIV/0!</v>
      </c>
      <c r="X160" s="163"/>
    </row>
    <row r="161" spans="1:24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559"/>
      <c r="U161" s="561" t="e">
        <f t="shared" si="7"/>
        <v>#DIV/0!</v>
      </c>
      <c r="X161" s="174"/>
    </row>
    <row r="162" spans="1:24" s="166" customFormat="1" ht="18" hidden="1" customHeight="1" x14ac:dyDescent="0.3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557">
        <v>110.16800000000001</v>
      </c>
      <c r="U162" s="562">
        <f t="shared" si="7"/>
        <v>1434024.415118461</v>
      </c>
      <c r="X162" s="167"/>
    </row>
    <row r="163" spans="1:24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563"/>
      <c r="X163" s="150"/>
    </row>
    <row r="164" spans="1:24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561"/>
      <c r="X164" s="163"/>
    </row>
    <row r="165" spans="1:24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564"/>
      <c r="X165" s="174"/>
    </row>
    <row r="166" spans="1:24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564"/>
      <c r="X166" s="174"/>
    </row>
    <row r="167" spans="1:24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561"/>
      <c r="X167" s="163"/>
    </row>
    <row r="168" spans="1:24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562"/>
      <c r="X168" s="355"/>
    </row>
    <row r="169" spans="1:24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564"/>
      <c r="X169" s="174"/>
    </row>
    <row r="170" spans="1:24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564"/>
      <c r="X170" s="174"/>
    </row>
    <row r="171" spans="1:24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565"/>
      <c r="X171" s="174"/>
    </row>
    <row r="172" spans="1:24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561"/>
      <c r="X172" s="163"/>
    </row>
    <row r="173" spans="1:24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561"/>
      <c r="X173" s="163"/>
    </row>
    <row r="174" spans="1:24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562"/>
      <c r="X174" s="355"/>
    </row>
    <row r="175" spans="1:24" s="156" customFormat="1" ht="18" hidden="1" customHeight="1" x14ac:dyDescent="0.3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562">
        <f>B175/T175*100</f>
        <v>1500852.3939683805</v>
      </c>
      <c r="X175" s="163"/>
    </row>
    <row r="176" spans="1:24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561"/>
      <c r="X176" s="163"/>
    </row>
    <row r="177" spans="1:24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562"/>
      <c r="X177" s="355"/>
    </row>
    <row r="178" spans="1:24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561"/>
      <c r="X178" s="163"/>
    </row>
    <row r="179" spans="1:24" s="156" customFormat="1" ht="18" hidden="1" customHeight="1" x14ac:dyDescent="0.3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561"/>
      <c r="X179" s="163"/>
    </row>
    <row r="180" spans="1:24" s="354" customFormat="1" ht="18" hidden="1" customHeight="1" x14ac:dyDescent="0.3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562"/>
      <c r="X180" s="355"/>
    </row>
    <row r="181" spans="1:24" s="354" customFormat="1" ht="18" hidden="1" customHeight="1" x14ac:dyDescent="0.3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562"/>
      <c r="X181" s="355"/>
    </row>
    <row r="182" spans="1:24" s="156" customFormat="1" ht="18" hidden="1" customHeight="1" x14ac:dyDescent="0.3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561"/>
      <c r="X182" s="163"/>
    </row>
    <row r="183" spans="1:24" s="158" customFormat="1" ht="18" hidden="1" customHeight="1" x14ac:dyDescent="0.3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565"/>
      <c r="X183" s="174"/>
    </row>
    <row r="184" spans="1:24" s="156" customFormat="1" ht="18" hidden="1" customHeight="1" x14ac:dyDescent="0.3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561"/>
      <c r="X184" s="163"/>
    </row>
    <row r="185" spans="1:24" s="149" customFormat="1" ht="18" hidden="1" customHeight="1" x14ac:dyDescent="0.3">
      <c r="A185" s="464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5">
        <v>44724</v>
      </c>
      <c r="T185" s="148"/>
      <c r="U185" s="563"/>
      <c r="X185" s="150"/>
    </row>
    <row r="186" spans="1:24" s="450" customFormat="1" ht="18" hidden="1" customHeight="1" x14ac:dyDescent="0.3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566"/>
      <c r="X186" s="451"/>
    </row>
    <row r="187" spans="1:24" s="450" customFormat="1" ht="18" hidden="1" customHeight="1" x14ac:dyDescent="0.3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566"/>
      <c r="X187" s="451"/>
    </row>
    <row r="188" spans="1:24" s="156" customFormat="1" ht="18" hidden="1" customHeight="1" x14ac:dyDescent="0.3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562"/>
      <c r="X188" s="163"/>
    </row>
    <row r="189" spans="1:24" s="156" customFormat="1" ht="18" hidden="1" customHeight="1" x14ac:dyDescent="0.3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561"/>
      <c r="X189" s="163"/>
    </row>
    <row r="190" spans="1:24" s="156" customFormat="1" ht="18" hidden="1" customHeight="1" x14ac:dyDescent="0.3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561"/>
      <c r="X190" s="163"/>
    </row>
    <row r="191" spans="1:24" s="156" customFormat="1" ht="18" hidden="1" customHeight="1" x14ac:dyDescent="0.3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561"/>
      <c r="X191" s="163"/>
    </row>
    <row r="192" spans="1:24" s="156" customFormat="1" ht="18" hidden="1" customHeight="1" x14ac:dyDescent="0.3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561"/>
      <c r="X192" s="163"/>
    </row>
    <row r="193" spans="1:24" s="156" customFormat="1" ht="18" hidden="1" customHeight="1" x14ac:dyDescent="0.3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561"/>
      <c r="X193" s="163"/>
    </row>
    <row r="194" spans="1:24" s="156" customFormat="1" ht="18" hidden="1" customHeight="1" x14ac:dyDescent="0.3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 t="shared" ref="O194:U194" si="12">D194+J194</f>
        <v>32378.484750144282</v>
      </c>
      <c r="P194" s="159">
        <f t="shared" si="12"/>
        <v>6385.63</v>
      </c>
      <c r="Q194" s="159">
        <f t="shared" si="12"/>
        <v>93142.199746243772</v>
      </c>
      <c r="R194" s="159">
        <f t="shared" si="12"/>
        <v>49151.618693443001</v>
      </c>
      <c r="S194" s="289">
        <f t="shared" si="12"/>
        <v>43990.581052800771</v>
      </c>
      <c r="T194" s="352">
        <f t="shared" si="12"/>
        <v>122942.35924653233</v>
      </c>
      <c r="U194" s="289">
        <f t="shared" si="12"/>
        <v>20218.484750144282</v>
      </c>
      <c r="X194" s="163"/>
    </row>
    <row r="195" spans="1:24" s="156" customFormat="1" ht="18" hidden="1" customHeight="1" x14ac:dyDescent="0.25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289"/>
      <c r="X195" s="163"/>
    </row>
    <row r="196" spans="1:24" s="156" customFormat="1" ht="18" hidden="1" customHeight="1" x14ac:dyDescent="0.25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289"/>
      <c r="X196" s="163"/>
    </row>
    <row r="197" spans="1:24" s="156" customFormat="1" ht="18" hidden="1" customHeight="1" x14ac:dyDescent="0.25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289"/>
      <c r="X197" s="163"/>
    </row>
    <row r="198" spans="1:24" s="156" customFormat="1" ht="18" hidden="1" customHeight="1" x14ac:dyDescent="0.25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289"/>
      <c r="X198" s="163"/>
    </row>
    <row r="199" spans="1:24" s="156" customFormat="1" ht="18" hidden="1" customHeight="1" x14ac:dyDescent="0.25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527"/>
      <c r="X199" s="163"/>
    </row>
    <row r="200" spans="1:24" s="149" customFormat="1" ht="18" hidden="1" customHeight="1" x14ac:dyDescent="0.25">
      <c r="A200" s="495" t="s">
        <v>218</v>
      </c>
      <c r="B200" s="444">
        <v>224237</v>
      </c>
      <c r="C200" s="444">
        <v>95935</v>
      </c>
      <c r="D200" s="478">
        <v>53030</v>
      </c>
      <c r="E200" s="478">
        <v>1015</v>
      </c>
      <c r="F200" s="478">
        <v>42904</v>
      </c>
      <c r="G200" s="478">
        <v>26483</v>
      </c>
      <c r="H200" s="478">
        <v>16421</v>
      </c>
      <c r="I200" s="478">
        <v>128303</v>
      </c>
      <c r="J200" s="478">
        <v>22227</v>
      </c>
      <c r="K200" s="478">
        <v>15087</v>
      </c>
      <c r="L200" s="478">
        <v>106076</v>
      </c>
      <c r="M200" s="478">
        <v>60495</v>
      </c>
      <c r="N200" s="478">
        <v>45581</v>
      </c>
      <c r="O200" s="478">
        <v>75257</v>
      </c>
      <c r="P200" s="478">
        <v>16102</v>
      </c>
      <c r="Q200" s="478">
        <v>148980</v>
      </c>
      <c r="R200" s="478">
        <v>86978</v>
      </c>
      <c r="S200" s="479">
        <v>62002</v>
      </c>
      <c r="T200" s="461"/>
      <c r="U200" s="523"/>
      <c r="X200" s="150"/>
    </row>
    <row r="201" spans="1:24" s="354" customFormat="1" ht="18" hidden="1" customHeight="1" x14ac:dyDescent="0.3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525"/>
      <c r="X201" s="355"/>
    </row>
    <row r="202" spans="1:24" s="156" customFormat="1" ht="18" hidden="1" customHeight="1" x14ac:dyDescent="0.25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527"/>
      <c r="X202" s="163"/>
    </row>
    <row r="203" spans="1:24" s="156" customFormat="1" ht="18" hidden="1" customHeight="1" x14ac:dyDescent="0.25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527"/>
      <c r="X203" s="163"/>
    </row>
    <row r="204" spans="1:24" s="156" customFormat="1" ht="18" hidden="1" customHeight="1" x14ac:dyDescent="0.25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527"/>
      <c r="X204" s="163"/>
    </row>
    <row r="205" spans="1:24" s="156" customFormat="1" ht="18" hidden="1" customHeight="1" x14ac:dyDescent="0.25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527"/>
      <c r="X205" s="163"/>
    </row>
    <row r="206" spans="1:24" s="156" customFormat="1" ht="18" hidden="1" customHeight="1" x14ac:dyDescent="0.25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527"/>
      <c r="X206" s="163"/>
    </row>
    <row r="207" spans="1:24" s="156" customFormat="1" ht="18" hidden="1" customHeight="1" x14ac:dyDescent="0.25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527"/>
      <c r="X207" s="163"/>
    </row>
    <row r="208" spans="1:24" s="156" customFormat="1" ht="18" hidden="1" customHeight="1" x14ac:dyDescent="0.25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527"/>
      <c r="X208" s="163"/>
    </row>
    <row r="209" spans="1:24" s="156" customFormat="1" ht="18" hidden="1" customHeight="1" x14ac:dyDescent="0.25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527"/>
      <c r="X209" s="163"/>
    </row>
    <row r="210" spans="1:24" s="156" customFormat="1" ht="18" hidden="1" customHeight="1" x14ac:dyDescent="0.25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527"/>
      <c r="X210" s="163"/>
    </row>
    <row r="211" spans="1:24" s="156" customFormat="1" ht="18" hidden="1" customHeight="1" x14ac:dyDescent="0.25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527"/>
      <c r="X211" s="163"/>
    </row>
    <row r="212" spans="1:24" s="156" customFormat="1" ht="18" hidden="1" customHeight="1" x14ac:dyDescent="0.25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527"/>
      <c r="X212" s="163"/>
    </row>
    <row r="213" spans="1:24" s="156" customFormat="1" ht="18" hidden="1" customHeight="1" x14ac:dyDescent="0.25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527"/>
      <c r="X213" s="163"/>
    </row>
    <row r="214" spans="1:24" s="156" customFormat="1" ht="18" customHeight="1" thickTop="1" x14ac:dyDescent="0.3">
      <c r="A214" s="295" t="s">
        <v>295</v>
      </c>
      <c r="B214" s="402">
        <f t="shared" ref="B214:U214" si="14">SUM(B202:B213)</f>
        <v>1660352.0292158141</v>
      </c>
      <c r="C214" s="402">
        <f t="shared" si="14"/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77">
        <f t="shared" si="14"/>
        <v>0</v>
      </c>
      <c r="U214" s="407">
        <f t="shared" si="14"/>
        <v>0</v>
      </c>
      <c r="X214" s="163"/>
    </row>
    <row r="215" spans="1:24" s="156" customFormat="1" ht="18" customHeight="1" x14ac:dyDescent="0.25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527"/>
      <c r="X215" s="163"/>
    </row>
    <row r="216" spans="1:24" s="156" customFormat="1" ht="18" customHeight="1" x14ac:dyDescent="0.25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527"/>
      <c r="X216" s="163"/>
    </row>
    <row r="217" spans="1:24" s="156" customFormat="1" ht="18" customHeight="1" x14ac:dyDescent="0.25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527"/>
      <c r="X217" s="163"/>
    </row>
    <row r="218" spans="1:24" s="156" customFormat="1" ht="18" customHeight="1" x14ac:dyDescent="0.25">
      <c r="A218" s="430" t="s">
        <v>299</v>
      </c>
      <c r="B218" s="159">
        <v>96269.756505826706</v>
      </c>
      <c r="C218" s="480">
        <v>24012.86</v>
      </c>
      <c r="D218" s="480">
        <v>15447.48</v>
      </c>
      <c r="E218" s="480">
        <v>1357.69</v>
      </c>
      <c r="F218" s="480">
        <v>8565.3799999999992</v>
      </c>
      <c r="G218" s="480">
        <v>2156.36</v>
      </c>
      <c r="H218" s="480">
        <v>6409.02</v>
      </c>
      <c r="I218" s="480">
        <v>72256.896505826706</v>
      </c>
      <c r="J218" s="480">
        <v>4197.1797522618936</v>
      </c>
      <c r="K218" s="480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527"/>
      <c r="X218" s="163"/>
    </row>
    <row r="219" spans="1:24" s="492" customFormat="1" ht="18" customHeight="1" x14ac:dyDescent="0.3">
      <c r="A219" s="430" t="s">
        <v>300</v>
      </c>
      <c r="B219" s="487">
        <v>153019.22476222855</v>
      </c>
      <c r="C219" s="488">
        <v>28120.44</v>
      </c>
      <c r="D219" s="488">
        <v>18857.5</v>
      </c>
      <c r="E219" s="488">
        <v>3271.77</v>
      </c>
      <c r="F219" s="488">
        <v>9262.94</v>
      </c>
      <c r="G219" s="488">
        <v>2130.4299999999998</v>
      </c>
      <c r="H219" s="488">
        <v>7132.51</v>
      </c>
      <c r="I219" s="488">
        <v>124898.78476222856</v>
      </c>
      <c r="J219" s="488">
        <v>8766.7843607673203</v>
      </c>
      <c r="K219" s="488">
        <v>6299.64</v>
      </c>
      <c r="L219" s="489">
        <v>116132.00040146124</v>
      </c>
      <c r="M219" s="489">
        <v>88818.199825997348</v>
      </c>
      <c r="N219" s="489">
        <v>27313.80057546388</v>
      </c>
      <c r="O219" s="489">
        <v>27624.284360767324</v>
      </c>
      <c r="P219" s="489">
        <v>9571.41</v>
      </c>
      <c r="Q219" s="489">
        <v>125394.94040146124</v>
      </c>
      <c r="R219" s="489">
        <v>90948.629825997356</v>
      </c>
      <c r="S219" s="490">
        <v>34446.310575463882</v>
      </c>
      <c r="T219" s="491"/>
      <c r="U219" s="567"/>
      <c r="X219" s="493"/>
    </row>
    <row r="220" spans="1:24" s="492" customFormat="1" ht="18" customHeight="1" x14ac:dyDescent="0.3">
      <c r="A220" s="430" t="s">
        <v>301</v>
      </c>
      <c r="B220" s="487">
        <v>214570.34888169545</v>
      </c>
      <c r="C220" s="488">
        <v>57032.15</v>
      </c>
      <c r="D220" s="488">
        <v>35430.339999999997</v>
      </c>
      <c r="E220" s="488">
        <v>1301.96</v>
      </c>
      <c r="F220" s="488">
        <v>21601.81</v>
      </c>
      <c r="G220" s="488">
        <v>3131.04</v>
      </c>
      <c r="H220" s="488">
        <v>18470.77</v>
      </c>
      <c r="I220" s="488">
        <v>157538.19888169543</v>
      </c>
      <c r="J220" s="488">
        <v>10989.82408578954</v>
      </c>
      <c r="K220" s="488">
        <v>9127.68</v>
      </c>
      <c r="L220" s="489">
        <v>146548.3747959059</v>
      </c>
      <c r="M220" s="489">
        <v>88023.824362438216</v>
      </c>
      <c r="N220" s="489">
        <v>58524.550433467703</v>
      </c>
      <c r="O220" s="489">
        <v>46420.16408578954</v>
      </c>
      <c r="P220" s="489">
        <v>10429.64</v>
      </c>
      <c r="Q220" s="489">
        <v>168150.18479590592</v>
      </c>
      <c r="R220" s="489">
        <v>91154.864362438209</v>
      </c>
      <c r="S220" s="294">
        <v>76995.320433467699</v>
      </c>
      <c r="T220" s="491"/>
      <c r="U220" s="567"/>
      <c r="X220" s="493"/>
    </row>
    <row r="221" spans="1:24" s="492" customFormat="1" ht="18" customHeight="1" x14ac:dyDescent="0.3">
      <c r="A221" s="430" t="s">
        <v>303</v>
      </c>
      <c r="B221" s="487">
        <v>175393.0935308683</v>
      </c>
      <c r="C221" s="488">
        <v>32167.33</v>
      </c>
      <c r="D221" s="488">
        <v>23155.86</v>
      </c>
      <c r="E221" s="488">
        <v>544.76</v>
      </c>
      <c r="F221" s="488">
        <v>9011.4699999999993</v>
      </c>
      <c r="G221" s="488">
        <v>1628.2</v>
      </c>
      <c r="H221" s="488">
        <v>7383.27</v>
      </c>
      <c r="I221" s="488">
        <v>143225.76353086831</v>
      </c>
      <c r="J221" s="488">
        <v>26731.201675381395</v>
      </c>
      <c r="K221" s="488">
        <v>23894.47</v>
      </c>
      <c r="L221" s="489">
        <v>116494.56185548691</v>
      </c>
      <c r="M221" s="489">
        <v>82304.091957413344</v>
      </c>
      <c r="N221" s="489">
        <v>34190.469898073577</v>
      </c>
      <c r="O221" s="489">
        <v>49887.061675381403</v>
      </c>
      <c r="P221" s="489">
        <v>24439.23</v>
      </c>
      <c r="Q221" s="489">
        <v>125506.03185548692</v>
      </c>
      <c r="R221" s="489">
        <v>83932.291957413327</v>
      </c>
      <c r="S221" s="490">
        <v>41573.739898073574</v>
      </c>
      <c r="T221" s="491"/>
      <c r="U221" s="567"/>
      <c r="X221" s="493"/>
    </row>
    <row r="222" spans="1:24" s="492" customFormat="1" ht="18" customHeight="1" x14ac:dyDescent="0.3">
      <c r="A222" s="430" t="s">
        <v>304</v>
      </c>
      <c r="B222" s="487">
        <v>136720.5484097545</v>
      </c>
      <c r="C222" s="488">
        <v>25059.73</v>
      </c>
      <c r="D222" s="488">
        <v>11618.12</v>
      </c>
      <c r="E222" s="488">
        <v>1017.42</v>
      </c>
      <c r="F222" s="488">
        <v>13441.61</v>
      </c>
      <c r="G222" s="488">
        <v>5719.03</v>
      </c>
      <c r="H222" s="488">
        <v>7722.58</v>
      </c>
      <c r="I222" s="488">
        <v>111660.8184097545</v>
      </c>
      <c r="J222" s="488">
        <v>6240.302173854202</v>
      </c>
      <c r="K222" s="488">
        <v>5020</v>
      </c>
      <c r="L222" s="489">
        <v>105420.5162359003</v>
      </c>
      <c r="M222" s="489">
        <v>79161.505315891089</v>
      </c>
      <c r="N222" s="489">
        <v>26259.010920009205</v>
      </c>
      <c r="O222" s="489">
        <v>17858.4221738542</v>
      </c>
      <c r="P222" s="489">
        <v>6037.42</v>
      </c>
      <c r="Q222" s="489">
        <v>118862.1262359003</v>
      </c>
      <c r="R222" s="489">
        <v>84880.535315891088</v>
      </c>
      <c r="S222" s="490">
        <v>33981.590920009206</v>
      </c>
      <c r="T222" s="491"/>
      <c r="U222" s="567"/>
      <c r="X222" s="493"/>
    </row>
    <row r="223" spans="1:24" s="492" customFormat="1" ht="18" customHeight="1" x14ac:dyDescent="0.3">
      <c r="A223" s="430" t="s">
        <v>305</v>
      </c>
      <c r="B223" s="487">
        <v>168809.39298813083</v>
      </c>
      <c r="C223" s="488">
        <v>37401.64</v>
      </c>
      <c r="D223" s="488">
        <v>18068.919999999998</v>
      </c>
      <c r="E223" s="488">
        <v>1358.59</v>
      </c>
      <c r="F223" s="488">
        <v>19332.72</v>
      </c>
      <c r="G223" s="488">
        <v>9590.5</v>
      </c>
      <c r="H223" s="488">
        <v>9742.2199999999993</v>
      </c>
      <c r="I223" s="488">
        <v>131407.75298813084</v>
      </c>
      <c r="J223" s="488">
        <v>16686.540776930364</v>
      </c>
      <c r="K223" s="488">
        <v>10162.61</v>
      </c>
      <c r="L223" s="489">
        <v>114721.21221120049</v>
      </c>
      <c r="M223" s="489">
        <v>69155.216533085317</v>
      </c>
      <c r="N223" s="489">
        <v>45565.99567811517</v>
      </c>
      <c r="O223" s="489">
        <v>34755.460776930362</v>
      </c>
      <c r="P223" s="489">
        <v>11521.2</v>
      </c>
      <c r="Q223" s="489">
        <v>134053.93221120001</v>
      </c>
      <c r="R223" s="489">
        <v>78745.716533085317</v>
      </c>
      <c r="S223" s="490">
        <v>55308.215678115172</v>
      </c>
      <c r="T223" s="491"/>
      <c r="U223" s="567"/>
      <c r="X223" s="493"/>
    </row>
    <row r="224" spans="1:24" s="492" customFormat="1" ht="18" customHeight="1" x14ac:dyDescent="0.3">
      <c r="A224" s="430" t="s">
        <v>307</v>
      </c>
      <c r="B224" s="487">
        <v>146783.60856964035</v>
      </c>
      <c r="C224" s="488">
        <v>32849.08</v>
      </c>
      <c r="D224" s="488">
        <v>19496.400000000001</v>
      </c>
      <c r="E224" s="488">
        <v>4872.54</v>
      </c>
      <c r="F224" s="488">
        <v>13352.68</v>
      </c>
      <c r="G224" s="488">
        <v>6078.68</v>
      </c>
      <c r="H224" s="488">
        <v>7274</v>
      </c>
      <c r="I224" s="488">
        <v>113934.52856964034</v>
      </c>
      <c r="J224" s="488">
        <v>10665.734168657676</v>
      </c>
      <c r="K224" s="488">
        <v>1782.31</v>
      </c>
      <c r="L224" s="489">
        <v>103268.79440098268</v>
      </c>
      <c r="M224" s="489">
        <v>65246.827275307391</v>
      </c>
      <c r="N224" s="489">
        <v>38021.967125675284</v>
      </c>
      <c r="O224" s="489">
        <v>30162.134168657678</v>
      </c>
      <c r="P224" s="489">
        <v>6654.85</v>
      </c>
      <c r="Q224" s="489">
        <v>116621.47440098267</v>
      </c>
      <c r="R224" s="489">
        <v>71325.507275307391</v>
      </c>
      <c r="S224" s="490">
        <v>45295.967125675284</v>
      </c>
      <c r="T224" s="491"/>
      <c r="U224" s="567"/>
      <c r="X224" s="493"/>
    </row>
    <row r="225" spans="1:24" s="533" customFormat="1" ht="18" customHeight="1" x14ac:dyDescent="0.3">
      <c r="A225" s="528" t="s">
        <v>308</v>
      </c>
      <c r="B225" s="529">
        <v>191002.47578631446</v>
      </c>
      <c r="C225" s="530">
        <v>61314.64</v>
      </c>
      <c r="D225" s="530">
        <v>28117.15</v>
      </c>
      <c r="E225" s="530">
        <v>9137.0499999999993</v>
      </c>
      <c r="F225" s="530">
        <v>33197.49</v>
      </c>
      <c r="G225" s="530">
        <v>19310.73</v>
      </c>
      <c r="H225" s="530">
        <v>13886.76</v>
      </c>
      <c r="I225" s="530">
        <v>129687.83578631443</v>
      </c>
      <c r="J225" s="530">
        <v>22867.917872471196</v>
      </c>
      <c r="K225" s="530">
        <v>6577.91</v>
      </c>
      <c r="L225" s="531">
        <v>106819.91791384324</v>
      </c>
      <c r="M225" s="531">
        <v>67121.951623115077</v>
      </c>
      <c r="N225" s="531">
        <v>39697.966290728167</v>
      </c>
      <c r="O225" s="531">
        <v>50985.067872471198</v>
      </c>
      <c r="P225" s="531">
        <v>15714.96</v>
      </c>
      <c r="Q225" s="531">
        <v>140017.40791384326</v>
      </c>
      <c r="R225" s="531">
        <v>86432.681623115073</v>
      </c>
      <c r="S225" s="582">
        <v>53584.726290728169</v>
      </c>
      <c r="T225" s="532"/>
      <c r="U225" s="568"/>
      <c r="X225" s="534"/>
    </row>
    <row r="226" spans="1:24" s="492" customFormat="1" ht="18" customHeight="1" x14ac:dyDescent="0.3">
      <c r="A226" s="430" t="s">
        <v>309</v>
      </c>
      <c r="B226" s="487">
        <v>294856.85925903195</v>
      </c>
      <c r="C226" s="488">
        <v>121912.92</v>
      </c>
      <c r="D226" s="488">
        <v>63951.78</v>
      </c>
      <c r="E226" s="488">
        <v>1330.4570157974167</v>
      </c>
      <c r="F226" s="488">
        <v>57961.14</v>
      </c>
      <c r="G226" s="488">
        <v>37048.35</v>
      </c>
      <c r="H226" s="488">
        <v>20912.79</v>
      </c>
      <c r="I226" s="488">
        <v>172943.93925903193</v>
      </c>
      <c r="J226" s="488">
        <v>17057.511679258714</v>
      </c>
      <c r="K226" s="488">
        <v>6979.6470157974163</v>
      </c>
      <c r="L226" s="489">
        <v>155886.42757977324</v>
      </c>
      <c r="M226" s="489">
        <v>109314.34287869184</v>
      </c>
      <c r="N226" s="489">
        <v>46572.084701081403</v>
      </c>
      <c r="O226" s="489">
        <v>81009.29167925872</v>
      </c>
      <c r="P226" s="489">
        <v>8310.1040315948339</v>
      </c>
      <c r="Q226" s="489">
        <v>213847.56757977323</v>
      </c>
      <c r="R226" s="489">
        <v>146362.69287869183</v>
      </c>
      <c r="S226" s="490">
        <v>67484.874701081397</v>
      </c>
      <c r="T226" s="491"/>
      <c r="U226" s="567"/>
      <c r="X226" s="493"/>
    </row>
    <row r="227" spans="1:24" s="156" customFormat="1" ht="18" customHeight="1" x14ac:dyDescent="0.3">
      <c r="A227" s="295" t="s">
        <v>313</v>
      </c>
      <c r="B227" s="402">
        <f t="shared" ref="B227:U227" si="15">SUM(B215:B226)</f>
        <v>1940749.8935410336</v>
      </c>
      <c r="C227" s="402">
        <f t="shared" si="15"/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77">
        <f t="shared" si="15"/>
        <v>0</v>
      </c>
      <c r="U227" s="407">
        <f t="shared" si="15"/>
        <v>0</v>
      </c>
      <c r="X227" s="163"/>
    </row>
    <row r="228" spans="1:24" s="492" customFormat="1" ht="18" customHeight="1" x14ac:dyDescent="0.3">
      <c r="A228" s="430" t="s">
        <v>311</v>
      </c>
      <c r="B228" s="487">
        <v>148028.12741674576</v>
      </c>
      <c r="C228" s="488">
        <v>45704.9</v>
      </c>
      <c r="D228" s="488">
        <v>34636.5</v>
      </c>
      <c r="E228" s="488">
        <v>885.42</v>
      </c>
      <c r="F228" s="488">
        <v>11068.4</v>
      </c>
      <c r="G228" s="488">
        <v>923.51</v>
      </c>
      <c r="H228" s="488">
        <v>10144.89</v>
      </c>
      <c r="I228" s="488">
        <v>102323.22741674574</v>
      </c>
      <c r="J228" s="488">
        <v>10685.449674484706</v>
      </c>
      <c r="K228" s="488">
        <v>6942.8</v>
      </c>
      <c r="L228" s="489">
        <v>91637.777742261052</v>
      </c>
      <c r="M228" s="489">
        <v>60240.894307233182</v>
      </c>
      <c r="N228" s="489">
        <v>31396.883435027863</v>
      </c>
      <c r="O228" s="489">
        <v>45321.949674484713</v>
      </c>
      <c r="P228" s="489">
        <v>7828.22</v>
      </c>
      <c r="Q228" s="489">
        <v>102706.17774226105</v>
      </c>
      <c r="R228" s="489">
        <v>61164.404307233177</v>
      </c>
      <c r="S228" s="490">
        <v>41541.773435027862</v>
      </c>
      <c r="T228" s="491"/>
      <c r="U228" s="567"/>
      <c r="X228" s="493"/>
    </row>
    <row r="229" spans="1:24" s="492" customFormat="1" ht="18" customHeight="1" x14ac:dyDescent="0.3">
      <c r="A229" s="430" t="s">
        <v>312</v>
      </c>
      <c r="B229" s="487">
        <v>134679.85283867101</v>
      </c>
      <c r="C229" s="488">
        <v>44027.97</v>
      </c>
      <c r="D229" s="488">
        <v>26904.41</v>
      </c>
      <c r="E229" s="488">
        <v>448.31</v>
      </c>
      <c r="F229" s="488">
        <v>17123.560000000001</v>
      </c>
      <c r="G229" s="488">
        <v>1327.91</v>
      </c>
      <c r="H229" s="488">
        <v>15795.65</v>
      </c>
      <c r="I229" s="488">
        <v>90651.882838670703</v>
      </c>
      <c r="J229" s="488">
        <v>8453.608741381242</v>
      </c>
      <c r="K229" s="488">
        <v>4431.3999999999996</v>
      </c>
      <c r="L229" s="489">
        <v>82198.274097289468</v>
      </c>
      <c r="M229" s="489">
        <v>42786.422942030178</v>
      </c>
      <c r="N229" s="489">
        <v>39411.851155259283</v>
      </c>
      <c r="O229" s="489">
        <v>35358.018741381245</v>
      </c>
      <c r="P229" s="489">
        <v>4879.71</v>
      </c>
      <c r="Q229" s="489">
        <v>99321.834097289466</v>
      </c>
      <c r="R229" s="489">
        <v>44114.332942030182</v>
      </c>
      <c r="S229" s="490">
        <v>55207.501155259284</v>
      </c>
      <c r="T229" s="491"/>
      <c r="U229" s="567"/>
      <c r="X229" s="493"/>
    </row>
    <row r="230" spans="1:24" s="492" customFormat="1" ht="18" customHeight="1" x14ac:dyDescent="0.3">
      <c r="A230" s="430" t="s">
        <v>314</v>
      </c>
      <c r="B230" s="487">
        <v>196000.37794788845</v>
      </c>
      <c r="C230" s="488">
        <v>45055.68</v>
      </c>
      <c r="D230" s="488">
        <v>32381.77</v>
      </c>
      <c r="E230" s="488">
        <v>1130.10475815464</v>
      </c>
      <c r="F230" s="488">
        <v>12673.91</v>
      </c>
      <c r="G230" s="488">
        <v>2580.4699999999998</v>
      </c>
      <c r="H230" s="488">
        <v>10093.44</v>
      </c>
      <c r="I230" s="488">
        <v>150944.69794788843</v>
      </c>
      <c r="J230" s="488">
        <v>18062.756246097044</v>
      </c>
      <c r="K230" s="488">
        <v>12154.04475815464</v>
      </c>
      <c r="L230" s="489">
        <v>132881.94170179139</v>
      </c>
      <c r="M230" s="489">
        <v>63413.676628344292</v>
      </c>
      <c r="N230" s="489">
        <v>69468.265073447095</v>
      </c>
      <c r="O230" s="489">
        <v>50444.526246097041</v>
      </c>
      <c r="P230" s="489">
        <v>13284.14951630928</v>
      </c>
      <c r="Q230" s="489">
        <v>145555.8517017914</v>
      </c>
      <c r="R230" s="489">
        <v>65994.146628344286</v>
      </c>
      <c r="S230" s="490">
        <v>79561.705073447098</v>
      </c>
      <c r="T230" s="491"/>
      <c r="U230" s="567"/>
      <c r="X230" s="493"/>
    </row>
    <row r="231" spans="1:24" s="492" customFormat="1" ht="18" customHeight="1" x14ac:dyDescent="0.3">
      <c r="A231" s="430" t="s">
        <v>318</v>
      </c>
      <c r="B231" s="487">
        <v>188476.63056902017</v>
      </c>
      <c r="C231" s="488">
        <v>41661.360000000001</v>
      </c>
      <c r="D231" s="488">
        <v>30435.81</v>
      </c>
      <c r="E231" s="488">
        <v>768.27</v>
      </c>
      <c r="F231" s="488">
        <v>11225.55</v>
      </c>
      <c r="G231" s="488">
        <v>2133.12</v>
      </c>
      <c r="H231" s="488">
        <v>9092.43</v>
      </c>
      <c r="I231" s="488">
        <v>146815.27056902018</v>
      </c>
      <c r="J231" s="488">
        <v>12378.165718701981</v>
      </c>
      <c r="K231" s="488">
        <v>3704.11</v>
      </c>
      <c r="L231" s="489">
        <v>134437.1048503182</v>
      </c>
      <c r="M231" s="489">
        <v>75959.94459491114</v>
      </c>
      <c r="N231" s="489">
        <v>58477.160255407071</v>
      </c>
      <c r="O231" s="489">
        <v>42813.975718701986</v>
      </c>
      <c r="P231" s="489">
        <v>4472.38</v>
      </c>
      <c r="Q231" s="489">
        <v>145662.65485031821</v>
      </c>
      <c r="R231" s="489">
        <v>78093.064594911135</v>
      </c>
      <c r="S231" s="490">
        <v>67569.590255407064</v>
      </c>
      <c r="T231" s="491"/>
      <c r="U231" s="567"/>
      <c r="X231" s="493"/>
    </row>
    <row r="232" spans="1:24" s="492" customFormat="1" ht="18" customHeight="1" x14ac:dyDescent="0.3">
      <c r="A232" s="430" t="s">
        <v>319</v>
      </c>
      <c r="B232" s="487">
        <v>164954.58904236046</v>
      </c>
      <c r="C232" s="488">
        <v>45330.68</v>
      </c>
      <c r="D232" s="488">
        <v>31395.07</v>
      </c>
      <c r="E232" s="488">
        <v>1216.1806970230787</v>
      </c>
      <c r="F232" s="488">
        <v>13935.61</v>
      </c>
      <c r="G232" s="488">
        <v>2811.05</v>
      </c>
      <c r="H232" s="488">
        <v>11124.56</v>
      </c>
      <c r="I232" s="488">
        <v>119623.90904236046</v>
      </c>
      <c r="J232" s="488">
        <v>11620.377780324678</v>
      </c>
      <c r="K232" s="488">
        <v>3974.0206970230788</v>
      </c>
      <c r="L232" s="489">
        <v>108003.53126203577</v>
      </c>
      <c r="M232" s="489">
        <v>51249.988178494532</v>
      </c>
      <c r="N232" s="489">
        <v>56753.543083541255</v>
      </c>
      <c r="O232" s="489">
        <v>43015.447780324677</v>
      </c>
      <c r="P232" s="489">
        <v>5190.2013940461575</v>
      </c>
      <c r="Q232" s="489">
        <v>121939.14126203577</v>
      </c>
      <c r="R232" s="489">
        <v>54061.038178494535</v>
      </c>
      <c r="S232" s="490">
        <v>67878.103083541238</v>
      </c>
      <c r="T232" s="491"/>
      <c r="U232" s="567"/>
      <c r="X232" s="493"/>
    </row>
    <row r="233" spans="1:24" s="538" customFormat="1" ht="18" customHeight="1" x14ac:dyDescent="0.3">
      <c r="A233" s="430" t="s">
        <v>320</v>
      </c>
      <c r="B233" s="536">
        <v>197289.92779131504</v>
      </c>
      <c r="C233" s="488">
        <v>45780.11</v>
      </c>
      <c r="D233" s="488">
        <v>29794.68</v>
      </c>
      <c r="E233" s="488">
        <v>653.59796332342023</v>
      </c>
      <c r="F233" s="488">
        <v>15985.43</v>
      </c>
      <c r="G233" s="488">
        <v>1470.9</v>
      </c>
      <c r="H233" s="488">
        <v>14514.53</v>
      </c>
      <c r="I233" s="488">
        <v>151509.81779131506</v>
      </c>
      <c r="J233" s="488">
        <v>10572.56687334874</v>
      </c>
      <c r="K233" s="488">
        <v>6563.0479633234208</v>
      </c>
      <c r="L233" s="489">
        <v>140937.25091796633</v>
      </c>
      <c r="M233" s="489">
        <v>84216.269212573185</v>
      </c>
      <c r="N233" s="489">
        <v>56720.981705393133</v>
      </c>
      <c r="O233" s="489">
        <v>40367.24687334874</v>
      </c>
      <c r="P233" s="489">
        <v>7216.645926646841</v>
      </c>
      <c r="Q233" s="489">
        <v>156922.68091796633</v>
      </c>
      <c r="R233" s="489">
        <v>85687.169212573193</v>
      </c>
      <c r="S233" s="490">
        <v>71235.511705393132</v>
      </c>
      <c r="T233" s="537"/>
      <c r="U233" s="569"/>
      <c r="X233" s="539"/>
    </row>
    <row r="234" spans="1:24" s="492" customFormat="1" ht="18" customHeight="1" x14ac:dyDescent="0.3">
      <c r="A234" s="430" t="s">
        <v>323</v>
      </c>
      <c r="B234" s="487">
        <v>152226.15647184101</v>
      </c>
      <c r="C234" s="488">
        <v>33956.76</v>
      </c>
      <c r="D234" s="488">
        <v>23718.01</v>
      </c>
      <c r="E234" s="488">
        <v>6952.26</v>
      </c>
      <c r="F234" s="488">
        <v>10238.75</v>
      </c>
      <c r="G234" s="488">
        <v>2367.1999999999998</v>
      </c>
      <c r="H234" s="488">
        <v>7871.55</v>
      </c>
      <c r="I234" s="488">
        <v>118269.39647184132</v>
      </c>
      <c r="J234" s="488">
        <v>22404.789913965771</v>
      </c>
      <c r="K234" s="488">
        <v>5797.16</v>
      </c>
      <c r="L234" s="489">
        <v>95864.606557875537</v>
      </c>
      <c r="M234" s="489">
        <v>63079.139006183163</v>
      </c>
      <c r="N234" s="489">
        <v>32785.467551692367</v>
      </c>
      <c r="O234" s="489">
        <v>46122.79991396577</v>
      </c>
      <c r="P234" s="489">
        <v>12749.42</v>
      </c>
      <c r="Q234" s="489">
        <v>106103.35655787554</v>
      </c>
      <c r="R234" s="489">
        <v>65446.339006183167</v>
      </c>
      <c r="S234" s="490">
        <v>40657.01755169237</v>
      </c>
      <c r="T234" s="491"/>
      <c r="U234" s="567"/>
      <c r="X234" s="493"/>
    </row>
    <row r="235" spans="1:24" s="492" customFormat="1" ht="18" customHeight="1" x14ac:dyDescent="0.3">
      <c r="A235" s="543" t="s">
        <v>324</v>
      </c>
      <c r="B235" s="487">
        <v>161008.69232427303</v>
      </c>
      <c r="C235" s="544">
        <v>28092.14</v>
      </c>
      <c r="D235" s="544">
        <v>14334.68</v>
      </c>
      <c r="E235" s="544">
        <v>747.8</v>
      </c>
      <c r="F235" s="544">
        <v>13757.46</v>
      </c>
      <c r="G235" s="544">
        <v>5144.03</v>
      </c>
      <c r="H235" s="544">
        <v>8613.43</v>
      </c>
      <c r="I235" s="544">
        <v>132916.55232427304</v>
      </c>
      <c r="J235" s="544">
        <v>8193.0537144717637</v>
      </c>
      <c r="K235" s="544">
        <v>5203.33</v>
      </c>
      <c r="L235" s="545">
        <v>124723.49860980125</v>
      </c>
      <c r="M235" s="545">
        <v>58000.228548050203</v>
      </c>
      <c r="N235" s="545">
        <v>66723.270061751042</v>
      </c>
      <c r="O235" s="545">
        <v>22527.73371447176</v>
      </c>
      <c r="P235" s="545">
        <v>5951.13</v>
      </c>
      <c r="Q235" s="545">
        <v>138480.95860980125</v>
      </c>
      <c r="R235" s="545">
        <v>63144.258548050209</v>
      </c>
      <c r="S235" s="546">
        <v>75336.700061751049</v>
      </c>
      <c r="T235" s="491"/>
      <c r="U235" s="567"/>
      <c r="X235" s="493"/>
    </row>
    <row r="236" spans="1:24" s="492" customFormat="1" ht="18" customHeight="1" x14ac:dyDescent="0.3">
      <c r="A236" s="430" t="s">
        <v>325</v>
      </c>
      <c r="B236" s="487">
        <v>138326.89080448711</v>
      </c>
      <c r="C236" s="488">
        <v>30217.119999999999</v>
      </c>
      <c r="D236" s="488">
        <v>16084.18</v>
      </c>
      <c r="E236" s="488">
        <v>591.78</v>
      </c>
      <c r="F236" s="488">
        <v>14132.94</v>
      </c>
      <c r="G236" s="488">
        <v>2531.0500000000002</v>
      </c>
      <c r="H236" s="488">
        <v>11601.89</v>
      </c>
      <c r="I236" s="488">
        <v>108109.7708044871</v>
      </c>
      <c r="J236" s="488">
        <v>8402.84257288546</v>
      </c>
      <c r="K236" s="488">
        <v>5548.18</v>
      </c>
      <c r="L236" s="489">
        <v>99706.928231601647</v>
      </c>
      <c r="M236" s="489">
        <v>59302.503367854486</v>
      </c>
      <c r="N236" s="489">
        <v>40404.424863747146</v>
      </c>
      <c r="O236" s="489">
        <v>24487.022572885457</v>
      </c>
      <c r="P236" s="489">
        <v>6139.96</v>
      </c>
      <c r="Q236" s="489">
        <v>113839.86823160163</v>
      </c>
      <c r="R236" s="489">
        <v>61833.553367854489</v>
      </c>
      <c r="S236" s="490">
        <v>52006.314863747146</v>
      </c>
      <c r="T236" s="491">
        <v>52006.314863747146</v>
      </c>
      <c r="U236" s="567"/>
      <c r="X236" s="493"/>
    </row>
    <row r="237" spans="1:24" s="492" customFormat="1" ht="18" customHeight="1" x14ac:dyDescent="0.3">
      <c r="A237" s="430" t="s">
        <v>328</v>
      </c>
      <c r="B237" s="487">
        <v>159272.6894982669</v>
      </c>
      <c r="C237" s="488">
        <v>36896.879999999997</v>
      </c>
      <c r="D237" s="488">
        <v>24701.1</v>
      </c>
      <c r="E237" s="488">
        <v>654.57000000000005</v>
      </c>
      <c r="F237" s="488">
        <v>12195.78</v>
      </c>
      <c r="G237" s="488">
        <v>1906.79</v>
      </c>
      <c r="H237" s="488">
        <v>10288.99</v>
      </c>
      <c r="I237" s="488">
        <v>122375.80949826691</v>
      </c>
      <c r="J237" s="488">
        <v>10860.391036631092</v>
      </c>
      <c r="K237" s="488">
        <v>5559.59</v>
      </c>
      <c r="L237" s="489">
        <v>111515.41846163583</v>
      </c>
      <c r="M237" s="489">
        <v>74963.068441072144</v>
      </c>
      <c r="N237" s="489">
        <v>36552.350020563688</v>
      </c>
      <c r="O237" s="489">
        <v>35561.491036631094</v>
      </c>
      <c r="P237" s="489">
        <v>6214.16</v>
      </c>
      <c r="Q237" s="489">
        <v>123711.19846163582</v>
      </c>
      <c r="R237" s="489">
        <v>76869.858441072138</v>
      </c>
      <c r="S237" s="490">
        <v>46841.340020563686</v>
      </c>
      <c r="T237" s="491"/>
      <c r="U237" s="567"/>
      <c r="X237" s="493"/>
    </row>
    <row r="238" spans="1:24" s="533" customFormat="1" ht="18" customHeight="1" x14ac:dyDescent="0.3">
      <c r="A238" s="528" t="s">
        <v>329</v>
      </c>
      <c r="B238" s="529">
        <v>178747.92022788993</v>
      </c>
      <c r="C238" s="530">
        <v>42978.5</v>
      </c>
      <c r="D238" s="530">
        <v>26886.240000000002</v>
      </c>
      <c r="E238" s="530">
        <v>861.8</v>
      </c>
      <c r="F238" s="530">
        <v>16092.26</v>
      </c>
      <c r="G238" s="530">
        <v>4009.07</v>
      </c>
      <c r="H238" s="530">
        <v>12083.19</v>
      </c>
      <c r="I238" s="530">
        <v>135769.42022788993</v>
      </c>
      <c r="J238" s="530">
        <v>29005.979646617448</v>
      </c>
      <c r="K238" s="530">
        <v>10325.19</v>
      </c>
      <c r="L238" s="531">
        <v>106763.4405812725</v>
      </c>
      <c r="M238" s="531">
        <v>58221.251095789106</v>
      </c>
      <c r="N238" s="531">
        <v>48542.189485483395</v>
      </c>
      <c r="O238" s="531">
        <v>55892.21964661745</v>
      </c>
      <c r="P238" s="531">
        <v>11186.99</v>
      </c>
      <c r="Q238" s="531">
        <v>122855.70058127251</v>
      </c>
      <c r="R238" s="531">
        <v>62230.321095789106</v>
      </c>
      <c r="S238" s="535">
        <v>60625.37948548339</v>
      </c>
      <c r="T238" s="532"/>
      <c r="U238" s="568"/>
      <c r="X238" s="534"/>
    </row>
    <row r="239" spans="1:24" s="492" customFormat="1" ht="18" customHeight="1" x14ac:dyDescent="0.3">
      <c r="A239" s="430" t="s">
        <v>330</v>
      </c>
      <c r="B239" s="487">
        <v>300869.87037148635</v>
      </c>
      <c r="C239" s="488">
        <v>120475.36</v>
      </c>
      <c r="D239" s="488">
        <v>64998.69</v>
      </c>
      <c r="E239" s="488">
        <v>1434.37</v>
      </c>
      <c r="F239" s="488">
        <v>55476.67</v>
      </c>
      <c r="G239" s="488">
        <v>19530.18</v>
      </c>
      <c r="H239" s="488">
        <v>35946.49</v>
      </c>
      <c r="I239" s="488">
        <v>180394.51037148637</v>
      </c>
      <c r="J239" s="488">
        <v>29161.692577335125</v>
      </c>
      <c r="K239" s="488">
        <v>18462.740000000002</v>
      </c>
      <c r="L239" s="489">
        <v>151232.81779415125</v>
      </c>
      <c r="M239" s="489">
        <v>94208.017635415599</v>
      </c>
      <c r="N239" s="489">
        <v>57024.800158735641</v>
      </c>
      <c r="O239" s="489">
        <v>94160.382577335127</v>
      </c>
      <c r="P239" s="489">
        <v>19897.11</v>
      </c>
      <c r="Q239" s="489">
        <v>206709.48779415124</v>
      </c>
      <c r="R239" s="489">
        <v>113738.19763541561</v>
      </c>
      <c r="S239" s="490">
        <v>92971.290158735646</v>
      </c>
      <c r="T239" s="491"/>
      <c r="U239" s="567"/>
      <c r="X239" s="493"/>
    </row>
    <row r="240" spans="1:24" s="499" customFormat="1" ht="18" customHeight="1" x14ac:dyDescent="0.3">
      <c r="A240" s="295" t="s">
        <v>334</v>
      </c>
      <c r="B240" s="497">
        <f t="shared" ref="B240:S240" si="16">SUM(B228:B239)</f>
        <v>2119881.725304245</v>
      </c>
      <c r="C240" s="497">
        <f t="shared" si="16"/>
        <v>560177.46</v>
      </c>
      <c r="D240" s="497">
        <f t="shared" si="16"/>
        <v>356271.13999999996</v>
      </c>
      <c r="E240" s="497">
        <f t="shared" si="16"/>
        <v>16344.463418501138</v>
      </c>
      <c r="F240" s="497">
        <f t="shared" si="16"/>
        <v>203906.32</v>
      </c>
      <c r="G240" s="497">
        <f t="shared" si="16"/>
        <v>46735.28</v>
      </c>
      <c r="H240" s="497">
        <f t="shared" si="16"/>
        <v>157171.04</v>
      </c>
      <c r="I240" s="497">
        <f t="shared" si="16"/>
        <v>1559704.2653042453</v>
      </c>
      <c r="J240" s="497">
        <f t="shared" si="16"/>
        <v>179801.67449624505</v>
      </c>
      <c r="K240" s="497">
        <f t="shared" si="16"/>
        <v>88665.613418501162</v>
      </c>
      <c r="L240" s="497">
        <f t="shared" si="16"/>
        <v>1379902.5908080004</v>
      </c>
      <c r="M240" s="497">
        <f t="shared" si="16"/>
        <v>785641.40395795112</v>
      </c>
      <c r="N240" s="497">
        <f t="shared" si="16"/>
        <v>594261.18685004895</v>
      </c>
      <c r="O240" s="497">
        <f t="shared" si="16"/>
        <v>536072.814496245</v>
      </c>
      <c r="P240" s="497">
        <f t="shared" si="16"/>
        <v>105010.07683700229</v>
      </c>
      <c r="Q240" s="497">
        <f t="shared" si="16"/>
        <v>1583808.9108080002</v>
      </c>
      <c r="R240" s="497">
        <f t="shared" si="16"/>
        <v>832376.68395795114</v>
      </c>
      <c r="S240" s="501">
        <f t="shared" si="16"/>
        <v>751432.2268500491</v>
      </c>
      <c r="T240" s="498"/>
      <c r="U240" s="570"/>
      <c r="X240" s="500"/>
    </row>
    <row r="241" spans="1:24" s="492" customFormat="1" ht="18" customHeight="1" x14ac:dyDescent="0.3">
      <c r="A241" s="430" t="s">
        <v>333</v>
      </c>
      <c r="B241" s="487">
        <v>176735.85403992058</v>
      </c>
      <c r="C241" s="488">
        <v>53091.64</v>
      </c>
      <c r="D241" s="488">
        <v>39550.230000000003</v>
      </c>
      <c r="E241" s="488">
        <v>1183.73</v>
      </c>
      <c r="F241" s="488">
        <v>13541.41</v>
      </c>
      <c r="G241" s="488">
        <v>2136.9899999999998</v>
      </c>
      <c r="H241" s="488">
        <v>11404.42</v>
      </c>
      <c r="I241" s="488">
        <v>123644.21403992055</v>
      </c>
      <c r="J241" s="488">
        <v>9815.2159248674707</v>
      </c>
      <c r="K241" s="488">
        <v>5853.64</v>
      </c>
      <c r="L241" s="489">
        <v>113828.99811505308</v>
      </c>
      <c r="M241" s="489">
        <v>57819.015653812567</v>
      </c>
      <c r="N241" s="489">
        <v>56009.982461240506</v>
      </c>
      <c r="O241" s="489">
        <v>49365.445924867468</v>
      </c>
      <c r="P241" s="489">
        <v>7037.37</v>
      </c>
      <c r="Q241" s="489">
        <v>127370.40811505308</v>
      </c>
      <c r="R241" s="489">
        <v>59956.005653812572</v>
      </c>
      <c r="S241" s="490">
        <v>67414.402461240505</v>
      </c>
      <c r="T241" s="491"/>
      <c r="U241" s="567"/>
      <c r="X241" s="493"/>
    </row>
    <row r="242" spans="1:24" s="492" customFormat="1" ht="18" customHeight="1" x14ac:dyDescent="0.3">
      <c r="A242" s="430" t="s">
        <v>336</v>
      </c>
      <c r="B242" s="487">
        <v>141011.18088063435</v>
      </c>
      <c r="C242" s="488">
        <v>41298.25</v>
      </c>
      <c r="D242" s="488">
        <v>32017.1</v>
      </c>
      <c r="E242" s="488">
        <v>1742.07</v>
      </c>
      <c r="F242" s="488">
        <v>9281.15</v>
      </c>
      <c r="G242" s="488">
        <v>1681.02</v>
      </c>
      <c r="H242" s="488">
        <v>7600.13</v>
      </c>
      <c r="I242" s="488">
        <v>99712.930880634332</v>
      </c>
      <c r="J242" s="488">
        <v>8939.0502657600937</v>
      </c>
      <c r="K242" s="488">
        <v>3578.34</v>
      </c>
      <c r="L242" s="489">
        <v>90773.880614874244</v>
      </c>
      <c r="M242" s="489">
        <v>49027.828014077575</v>
      </c>
      <c r="N242" s="489">
        <v>41746.052600796676</v>
      </c>
      <c r="O242" s="489">
        <v>40956.150265760094</v>
      </c>
      <c r="P242" s="489">
        <v>5320.41</v>
      </c>
      <c r="Q242" s="489">
        <v>100055.03061487425</v>
      </c>
      <c r="R242" s="489">
        <v>50708.848014077572</v>
      </c>
      <c r="S242" s="490">
        <v>49346.182600796681</v>
      </c>
      <c r="T242" s="491"/>
      <c r="U242" s="567"/>
      <c r="X242" s="493"/>
    </row>
    <row r="243" spans="1:24" s="492" customFormat="1" ht="18" customHeight="1" x14ac:dyDescent="0.3">
      <c r="A243" s="430" t="s">
        <v>337</v>
      </c>
      <c r="B243" s="487">
        <v>204418.71482285735</v>
      </c>
      <c r="C243" s="488">
        <v>53250.75</v>
      </c>
      <c r="D243" s="488">
        <v>39546.67</v>
      </c>
      <c r="E243" s="488">
        <v>5102.4207706345032</v>
      </c>
      <c r="F243" s="488">
        <v>13704.08</v>
      </c>
      <c r="G243" s="488">
        <v>2130</v>
      </c>
      <c r="H243" s="488">
        <v>11574.08</v>
      </c>
      <c r="I243" s="488">
        <v>151167.96482285735</v>
      </c>
      <c r="J243" s="488">
        <v>25392.63846358893</v>
      </c>
      <c r="K243" s="488">
        <v>17638.590770634502</v>
      </c>
      <c r="L243" s="489">
        <v>125775.32635926842</v>
      </c>
      <c r="M243" s="489">
        <v>64878.256072316552</v>
      </c>
      <c r="N243" s="489">
        <v>60897.070286951865</v>
      </c>
      <c r="O243" s="489">
        <v>64939.308463588932</v>
      </c>
      <c r="P243" s="489">
        <v>22741.011541269007</v>
      </c>
      <c r="Q243" s="489">
        <v>139479.40635926844</v>
      </c>
      <c r="R243" s="489">
        <v>67008.256072316552</v>
      </c>
      <c r="S243" s="490">
        <v>72471.150286951859</v>
      </c>
      <c r="T243" s="491"/>
      <c r="U243" s="567"/>
      <c r="X243" s="493"/>
    </row>
    <row r="244" spans="1:24" s="492" customFormat="1" ht="18" customHeight="1" x14ac:dyDescent="0.3">
      <c r="A244" s="430" t="s">
        <v>342</v>
      </c>
      <c r="B244" s="487">
        <v>194859.28741035308</v>
      </c>
      <c r="C244" s="488">
        <v>37897.11</v>
      </c>
      <c r="D244" s="488">
        <v>25166.58</v>
      </c>
      <c r="E244" s="488">
        <v>4843.8500000000004</v>
      </c>
      <c r="F244" s="488">
        <v>12730.53</v>
      </c>
      <c r="G244" s="488">
        <v>2209.71</v>
      </c>
      <c r="H244" s="488">
        <v>10520.82</v>
      </c>
      <c r="I244" s="488">
        <v>156962.17741035309</v>
      </c>
      <c r="J244" s="488">
        <v>12676.146982009423</v>
      </c>
      <c r="K244" s="488">
        <v>7584.56</v>
      </c>
      <c r="L244" s="489">
        <v>144286.03042834369</v>
      </c>
      <c r="M244" s="489">
        <v>85156.987445185878</v>
      </c>
      <c r="N244" s="489">
        <v>59129.0429831578</v>
      </c>
      <c r="O244" s="489">
        <v>37842.726982009422</v>
      </c>
      <c r="P244" s="489">
        <v>12428.41</v>
      </c>
      <c r="Q244" s="489">
        <v>157016.56042834368</v>
      </c>
      <c r="R244" s="489">
        <v>87366.69744518587</v>
      </c>
      <c r="S244" s="490">
        <v>69649.8629831578</v>
      </c>
      <c r="T244" s="491"/>
      <c r="U244" s="567"/>
      <c r="X244" s="493"/>
    </row>
    <row r="245" spans="1:24" s="492" customFormat="1" ht="18" customHeight="1" x14ac:dyDescent="0.3">
      <c r="A245" s="430" t="s">
        <v>343</v>
      </c>
      <c r="B245" s="487">
        <v>205593.16009076097</v>
      </c>
      <c r="C245" s="488">
        <v>38301.760000000002</v>
      </c>
      <c r="D245" s="488">
        <v>26227.040000000001</v>
      </c>
      <c r="E245" s="488">
        <v>1944.8787170773808</v>
      </c>
      <c r="F245" s="488">
        <v>12074.72</v>
      </c>
      <c r="G245" s="488">
        <v>727.15</v>
      </c>
      <c r="H245" s="488">
        <v>11347.57</v>
      </c>
      <c r="I245" s="488">
        <v>167291.40009076093</v>
      </c>
      <c r="J245" s="488">
        <v>21533.747263826048</v>
      </c>
      <c r="K245" s="488">
        <v>14318.898717077382</v>
      </c>
      <c r="L245" s="489">
        <v>145757.65282693491</v>
      </c>
      <c r="M245" s="489">
        <v>74749.61910695085</v>
      </c>
      <c r="N245" s="489">
        <v>71008.033719984043</v>
      </c>
      <c r="O245" s="489">
        <v>47760.787263826045</v>
      </c>
      <c r="P245" s="489">
        <v>16263.777434154761</v>
      </c>
      <c r="Q245" s="489">
        <v>157832.37282693491</v>
      </c>
      <c r="R245" s="489">
        <v>75476.769106950858</v>
      </c>
      <c r="S245" s="490">
        <v>82355.603719984036</v>
      </c>
      <c r="T245" s="491"/>
      <c r="U245" s="567"/>
      <c r="X245" s="493"/>
    </row>
    <row r="246" spans="1:24" s="492" customFormat="1" ht="18" customHeight="1" x14ac:dyDescent="0.3">
      <c r="A246" s="430" t="s">
        <v>344</v>
      </c>
      <c r="B246" s="487">
        <v>244668.96269848078</v>
      </c>
      <c r="C246" s="488">
        <v>48811.43</v>
      </c>
      <c r="D246" s="488">
        <v>26382.9</v>
      </c>
      <c r="E246" s="488">
        <v>1400.23</v>
      </c>
      <c r="F246" s="488">
        <v>22428.53</v>
      </c>
      <c r="G246" s="488">
        <v>7046.67</v>
      </c>
      <c r="H246" s="488">
        <v>15381.86</v>
      </c>
      <c r="I246" s="488">
        <v>195857.53269848076</v>
      </c>
      <c r="J246" s="488">
        <v>35919.6515336792</v>
      </c>
      <c r="K246" s="488">
        <v>26071.552020752049</v>
      </c>
      <c r="L246" s="489">
        <v>159937.88116480157</v>
      </c>
      <c r="M246" s="489">
        <v>75695.822211407911</v>
      </c>
      <c r="N246" s="489">
        <v>84242.058953393658</v>
      </c>
      <c r="O246" s="489">
        <v>62302.551533679201</v>
      </c>
      <c r="P246" s="489">
        <v>27471.782020752049</v>
      </c>
      <c r="Q246" s="489">
        <v>182366.41116480157</v>
      </c>
      <c r="R246" s="489">
        <v>82742.492211407924</v>
      </c>
      <c r="S246" s="490">
        <v>99623.918953393659</v>
      </c>
      <c r="T246" s="491"/>
      <c r="U246" s="567"/>
      <c r="X246" s="493"/>
    </row>
    <row r="247" spans="1:24" s="492" customFormat="1" ht="18" customHeight="1" x14ac:dyDescent="0.3">
      <c r="A247" s="430" t="s">
        <v>347</v>
      </c>
      <c r="B247" s="487">
        <v>181844.31594840979</v>
      </c>
      <c r="C247" s="488">
        <v>35803.49</v>
      </c>
      <c r="D247" s="488">
        <v>22467.14</v>
      </c>
      <c r="E247" s="488">
        <v>2450.83</v>
      </c>
      <c r="F247" s="488">
        <v>13336.35</v>
      </c>
      <c r="G247" s="488">
        <v>4360.76</v>
      </c>
      <c r="H247" s="488">
        <v>8975.59</v>
      </c>
      <c r="I247" s="488">
        <v>146040.82594840977</v>
      </c>
      <c r="J247" s="488">
        <v>16210.46420043913</v>
      </c>
      <c r="K247" s="488">
        <v>5583.65</v>
      </c>
      <c r="L247" s="489">
        <v>129830.36174797063</v>
      </c>
      <c r="M247" s="489">
        <v>67392.017877428647</v>
      </c>
      <c r="N247" s="489">
        <v>62438.34387054199</v>
      </c>
      <c r="O247" s="489">
        <v>38677.604200439127</v>
      </c>
      <c r="P247" s="489">
        <v>8034.48</v>
      </c>
      <c r="Q247" s="489">
        <v>143166.71174797064</v>
      </c>
      <c r="R247" s="489">
        <v>71752.777877428642</v>
      </c>
      <c r="S247" s="490">
        <v>71413.933870541994</v>
      </c>
      <c r="T247" s="491"/>
      <c r="U247" s="567"/>
      <c r="X247" s="493"/>
    </row>
    <row r="248" spans="1:24" s="492" customFormat="1" ht="18" customHeight="1" x14ac:dyDescent="0.3">
      <c r="A248" s="430" t="s">
        <v>348</v>
      </c>
      <c r="B248" s="487">
        <v>164220.15477067497</v>
      </c>
      <c r="C248" s="488">
        <v>36931.129999999997</v>
      </c>
      <c r="D248" s="488">
        <v>18704.21</v>
      </c>
      <c r="E248" s="488">
        <v>5519.14</v>
      </c>
      <c r="F248" s="488">
        <v>18226.919999999998</v>
      </c>
      <c r="G248" s="488">
        <v>7769.59</v>
      </c>
      <c r="H248" s="488">
        <v>10457.33</v>
      </c>
      <c r="I248" s="488">
        <v>127289.02477067497</v>
      </c>
      <c r="J248" s="488">
        <v>9053.6142997802599</v>
      </c>
      <c r="K248" s="488">
        <v>5977.32</v>
      </c>
      <c r="L248" s="489">
        <v>118235.41047089471</v>
      </c>
      <c r="M248" s="489">
        <v>59578.95941703608</v>
      </c>
      <c r="N248" s="489">
        <v>58656.451053858633</v>
      </c>
      <c r="O248" s="489">
        <v>27757.824299780259</v>
      </c>
      <c r="P248" s="489">
        <v>11496.46</v>
      </c>
      <c r="Q248" s="489">
        <v>136462.3304708947</v>
      </c>
      <c r="R248" s="489">
        <v>67348.549417036076</v>
      </c>
      <c r="S248" s="490">
        <v>69113.781053858635</v>
      </c>
      <c r="T248" s="491"/>
      <c r="U248" s="567"/>
      <c r="X248" s="493"/>
    </row>
    <row r="249" spans="1:24" s="492" customFormat="1" ht="18" customHeight="1" x14ac:dyDescent="0.3">
      <c r="A249" s="430" t="s">
        <v>349</v>
      </c>
      <c r="B249" s="487">
        <v>214129.98308443543</v>
      </c>
      <c r="C249" s="488">
        <v>44942.77</v>
      </c>
      <c r="D249" s="488">
        <v>28128.34</v>
      </c>
      <c r="E249" s="488">
        <v>7037.63</v>
      </c>
      <c r="F249" s="488">
        <v>16814.43</v>
      </c>
      <c r="G249" s="488">
        <v>6142</v>
      </c>
      <c r="H249" s="488">
        <v>10672.43</v>
      </c>
      <c r="I249" s="488">
        <v>169187.21308443544</v>
      </c>
      <c r="J249" s="488">
        <v>19830.490829971099</v>
      </c>
      <c r="K249" s="488">
        <v>12302.23</v>
      </c>
      <c r="L249" s="489">
        <v>149356.72225446432</v>
      </c>
      <c r="M249" s="489">
        <v>79627.061604477887</v>
      </c>
      <c r="N249" s="489">
        <v>69729.660649986428</v>
      </c>
      <c r="O249" s="489">
        <v>47958.830829971099</v>
      </c>
      <c r="P249" s="489">
        <v>19339.86</v>
      </c>
      <c r="Q249" s="489">
        <v>166171.15225446431</v>
      </c>
      <c r="R249" s="489">
        <v>85769.061604477887</v>
      </c>
      <c r="S249" s="490">
        <v>80402.090649986421</v>
      </c>
      <c r="T249" s="491"/>
      <c r="U249" s="567"/>
      <c r="X249" s="493"/>
    </row>
    <row r="250" spans="1:24" s="492" customFormat="1" ht="18" customHeight="1" x14ac:dyDescent="0.3">
      <c r="A250" s="430" t="s">
        <v>353</v>
      </c>
      <c r="B250" s="487">
        <v>111827.71795413313</v>
      </c>
      <c r="C250" s="488">
        <v>31914.36</v>
      </c>
      <c r="D250" s="488">
        <v>23212.18</v>
      </c>
      <c r="E250" s="488">
        <v>1838.52</v>
      </c>
      <c r="F250" s="488">
        <v>8702.18</v>
      </c>
      <c r="G250" s="488">
        <v>411.92</v>
      </c>
      <c r="H250" s="488">
        <v>8290.26</v>
      </c>
      <c r="I250" s="488">
        <v>79913.357954133127</v>
      </c>
      <c r="J250" s="488">
        <v>11496.066093202811</v>
      </c>
      <c r="K250" s="488">
        <v>6083.9240405447417</v>
      </c>
      <c r="L250" s="489">
        <v>68417.291860930331</v>
      </c>
      <c r="M250" s="489">
        <v>42729.85581958769</v>
      </c>
      <c r="N250" s="489">
        <v>25687.436041342626</v>
      </c>
      <c r="O250" s="489">
        <v>34708.246093202812</v>
      </c>
      <c r="P250" s="489">
        <v>7922.4440405447422</v>
      </c>
      <c r="Q250" s="489">
        <v>77119.471860930324</v>
      </c>
      <c r="R250" s="489">
        <v>43141.775819587689</v>
      </c>
      <c r="S250" s="490">
        <v>33977.696041342628</v>
      </c>
      <c r="T250" s="491"/>
      <c r="U250" s="567"/>
      <c r="X250" s="493"/>
    </row>
    <row r="251" spans="1:24" s="485" customFormat="1" ht="18" customHeight="1" x14ac:dyDescent="0.3">
      <c r="A251" s="528" t="s">
        <v>354</v>
      </c>
      <c r="B251" s="481">
        <v>172723.23498929423</v>
      </c>
      <c r="C251" s="482">
        <v>39177.1</v>
      </c>
      <c r="D251" s="482">
        <v>22206.7</v>
      </c>
      <c r="E251" s="482">
        <v>1024.02</v>
      </c>
      <c r="F251" s="482">
        <v>16970.400000000001</v>
      </c>
      <c r="G251" s="482">
        <v>2961.93</v>
      </c>
      <c r="H251" s="482">
        <v>14008.47</v>
      </c>
      <c r="I251" s="482">
        <v>133546.13498929422</v>
      </c>
      <c r="J251" s="482">
        <v>22366.963440236425</v>
      </c>
      <c r="K251" s="482">
        <v>9495.66</v>
      </c>
      <c r="L251" s="483">
        <v>111179.17154905779</v>
      </c>
      <c r="M251" s="483">
        <v>64470.839935657503</v>
      </c>
      <c r="N251" s="483">
        <v>46708.331613400296</v>
      </c>
      <c r="O251" s="483">
        <v>44573.663440236429</v>
      </c>
      <c r="P251" s="483">
        <v>10519.68</v>
      </c>
      <c r="Q251" s="483">
        <v>128149.57154905779</v>
      </c>
      <c r="R251" s="483">
        <v>67432.769935657503</v>
      </c>
      <c r="S251" s="581">
        <v>60716.801613400297</v>
      </c>
      <c r="T251" s="484"/>
      <c r="U251" s="571"/>
      <c r="X251" s="486"/>
    </row>
    <row r="252" spans="1:24" s="181" customFormat="1" ht="18" customHeight="1" x14ac:dyDescent="0.3">
      <c r="A252" s="362" t="s">
        <v>155</v>
      </c>
      <c r="B252" s="363">
        <f>(B251-B250)/B250*100</f>
        <v>54.454761439500885</v>
      </c>
      <c r="C252" s="363">
        <f t="shared" ref="C252:S252" si="17">(C251-C250)/C250*100</f>
        <v>22.756965829801999</v>
      </c>
      <c r="D252" s="363">
        <f t="shared" si="17"/>
        <v>-4.3316913792672622</v>
      </c>
      <c r="E252" s="363">
        <f t="shared" si="17"/>
        <v>-44.301938515762679</v>
      </c>
      <c r="F252" s="363">
        <f t="shared" si="17"/>
        <v>95.013203588066446</v>
      </c>
      <c r="G252" s="363">
        <f t="shared" si="17"/>
        <v>619.05467080986591</v>
      </c>
      <c r="H252" s="363">
        <f t="shared" si="17"/>
        <v>68.975038177330973</v>
      </c>
      <c r="I252" s="363">
        <f t="shared" si="17"/>
        <v>67.113657100911752</v>
      </c>
      <c r="J252" s="363">
        <f t="shared" si="17"/>
        <v>94.561889770807454</v>
      </c>
      <c r="K252" s="363">
        <f t="shared" si="17"/>
        <v>56.077885534379199</v>
      </c>
      <c r="L252" s="363">
        <f t="shared" si="17"/>
        <v>62.501567257365551</v>
      </c>
      <c r="M252" s="363">
        <f t="shared" si="17"/>
        <v>50.880078341157372</v>
      </c>
      <c r="N252" s="363">
        <f t="shared" si="17"/>
        <v>81.833373865050618</v>
      </c>
      <c r="O252" s="363">
        <f t="shared" si="17"/>
        <v>28.423842911974855</v>
      </c>
      <c r="P252" s="363">
        <f t="shared" si="17"/>
        <v>32.783266706124614</v>
      </c>
      <c r="Q252" s="363">
        <f t="shared" si="17"/>
        <v>66.170188224512401</v>
      </c>
      <c r="R252" s="363">
        <f t="shared" si="17"/>
        <v>56.305039963238968</v>
      </c>
      <c r="S252" s="363">
        <f t="shared" si="17"/>
        <v>78.696052667969767</v>
      </c>
      <c r="T252" s="502" t="e">
        <f t="shared" ref="T252" si="18">(T244-T243)/T243*100</f>
        <v>#DIV/0!</v>
      </c>
      <c r="U252" s="505" t="e">
        <f t="shared" ref="U252" si="19">(U244-U243)/U243*100</f>
        <v>#DIV/0!</v>
      </c>
    </row>
    <row r="253" spans="1:24" s="182" customFormat="1" ht="18" customHeight="1" x14ac:dyDescent="0.3">
      <c r="A253" s="298" t="s">
        <v>156</v>
      </c>
      <c r="B253" s="418">
        <f>(B251-B238)/B238*100</f>
        <v>-3.3704924963125107</v>
      </c>
      <c r="C253" s="418">
        <f t="shared" ref="C253:S253" si="20">(C251-C238)/C238*100</f>
        <v>-8.844887560059103</v>
      </c>
      <c r="D253" s="418">
        <f t="shared" si="20"/>
        <v>-17.404962538458335</v>
      </c>
      <c r="E253" s="418">
        <f t="shared" si="20"/>
        <v>18.823392898584363</v>
      </c>
      <c r="F253" s="418">
        <f t="shared" si="20"/>
        <v>5.4569090979141599</v>
      </c>
      <c r="G253" s="418">
        <f t="shared" si="20"/>
        <v>-26.11927454496929</v>
      </c>
      <c r="H253" s="418">
        <f t="shared" si="20"/>
        <v>15.933540728896912</v>
      </c>
      <c r="I253" s="418">
        <f t="shared" si="20"/>
        <v>-1.637544916126112</v>
      </c>
      <c r="J253" s="418">
        <f t="shared" si="20"/>
        <v>-22.888439857108008</v>
      </c>
      <c r="K253" s="418">
        <f t="shared" si="20"/>
        <v>-8.0340410200684005</v>
      </c>
      <c r="L253" s="418">
        <f t="shared" si="20"/>
        <v>4.135995377953245</v>
      </c>
      <c r="M253" s="418">
        <f t="shared" si="20"/>
        <v>10.734205676182047</v>
      </c>
      <c r="N253" s="418">
        <f t="shared" si="20"/>
        <v>-3.7778639396385629</v>
      </c>
      <c r="O253" s="418">
        <f t="shared" si="20"/>
        <v>-20.250682971518042</v>
      </c>
      <c r="P253" s="418">
        <f t="shared" si="20"/>
        <v>-5.9650540493912976</v>
      </c>
      <c r="Q253" s="418">
        <f t="shared" si="20"/>
        <v>4.3090153267110551</v>
      </c>
      <c r="R253" s="418">
        <f t="shared" si="20"/>
        <v>8.3599903523885679</v>
      </c>
      <c r="S253" s="418">
        <f t="shared" si="20"/>
        <v>0.15079844232364389</v>
      </c>
      <c r="T253" s="503" t="e">
        <f t="shared" ref="T253:U253" si="21">(T244-T231)/T231*100</f>
        <v>#DIV/0!</v>
      </c>
      <c r="U253" s="506" t="e">
        <f t="shared" si="21"/>
        <v>#DIV/0!</v>
      </c>
    </row>
    <row r="254" spans="1:24" s="181" customFormat="1" ht="18" customHeight="1" thickBot="1" x14ac:dyDescent="0.35">
      <c r="A254" s="299" t="s">
        <v>335</v>
      </c>
      <c r="B254" s="422">
        <f>(B251-B225)/B225*100</f>
        <v>-9.5701590891786559</v>
      </c>
      <c r="C254" s="422">
        <f t="shared" ref="C254:S254" si="22">(C251-C225)/C225*100</f>
        <v>-36.104819338415759</v>
      </c>
      <c r="D254" s="422">
        <f t="shared" si="22"/>
        <v>-21.020800472309606</v>
      </c>
      <c r="E254" s="422">
        <f t="shared" si="22"/>
        <v>-88.792662839756815</v>
      </c>
      <c r="F254" s="422">
        <f t="shared" si="22"/>
        <v>-48.880472589945803</v>
      </c>
      <c r="G254" s="422">
        <f t="shared" si="22"/>
        <v>-84.661739872081483</v>
      </c>
      <c r="H254" s="422">
        <f t="shared" si="22"/>
        <v>0.87644634169524882</v>
      </c>
      <c r="I254" s="422">
        <f>(I251-I225)/I225*100</f>
        <v>2.9750663811963651</v>
      </c>
      <c r="J254" s="422">
        <f t="shared" si="22"/>
        <v>-2.1906429567767067</v>
      </c>
      <c r="K254" s="422">
        <f t="shared" si="22"/>
        <v>44.356794179306192</v>
      </c>
      <c r="L254" s="422">
        <f t="shared" si="22"/>
        <v>4.0809370764828312</v>
      </c>
      <c r="M254" s="422">
        <f t="shared" si="22"/>
        <v>-3.9496939873610581</v>
      </c>
      <c r="N254" s="422">
        <f t="shared" si="22"/>
        <v>17.659255568236667</v>
      </c>
      <c r="O254" s="422">
        <f t="shared" si="22"/>
        <v>-12.575063052326607</v>
      </c>
      <c r="P254" s="422">
        <f t="shared" si="22"/>
        <v>-33.059454176148073</v>
      </c>
      <c r="Q254" s="422">
        <f t="shared" si="22"/>
        <v>-8.4759720534807315</v>
      </c>
      <c r="R254" s="422">
        <f t="shared" si="22"/>
        <v>-21.982323503863544</v>
      </c>
      <c r="S254" s="422">
        <f t="shared" si="22"/>
        <v>13.30990343027319</v>
      </c>
      <c r="T254" s="504" t="e">
        <f t="shared" ref="T254:U254" si="23">(T244-T218)/T218*100</f>
        <v>#DIV/0!</v>
      </c>
      <c r="U254" s="507" t="e">
        <f t="shared" si="23"/>
        <v>#DIV/0!</v>
      </c>
    </row>
    <row r="255" spans="1:24" s="181" customFormat="1" ht="12" customHeight="1" x14ac:dyDescent="0.3">
      <c r="A255" s="184"/>
      <c r="B255" s="185"/>
      <c r="C255" s="185"/>
      <c r="D255" s="185"/>
      <c r="E255" s="185"/>
      <c r="F255" s="185"/>
      <c r="G255" s="185"/>
      <c r="H255" s="185"/>
      <c r="I255" s="185"/>
      <c r="J255" s="185"/>
      <c r="K255" s="185"/>
      <c r="L255" s="185"/>
      <c r="M255" s="185"/>
      <c r="N255" s="185"/>
      <c r="O255" s="185"/>
      <c r="P255" s="185"/>
      <c r="Q255" s="185"/>
      <c r="R255" s="185"/>
      <c r="S255" s="185"/>
      <c r="T255" s="185"/>
      <c r="U255" s="185"/>
    </row>
    <row r="256" spans="1:24" s="186" customFormat="1" ht="22.5" customHeight="1" x14ac:dyDescent="0.3">
      <c r="A256" s="587" t="s">
        <v>358</v>
      </c>
      <c r="B256" s="587"/>
      <c r="C256" s="587"/>
      <c r="D256" s="587"/>
      <c r="E256" s="587"/>
      <c r="F256" s="587"/>
      <c r="G256" s="587"/>
      <c r="H256" s="587"/>
      <c r="I256" s="587"/>
      <c r="J256" s="587"/>
      <c r="K256" s="587"/>
      <c r="L256" s="587"/>
      <c r="M256" s="587"/>
      <c r="N256" s="587"/>
      <c r="O256" s="587"/>
      <c r="P256" s="587"/>
      <c r="Q256" s="587"/>
      <c r="R256" s="587"/>
      <c r="S256" s="587"/>
      <c r="U256" s="187"/>
    </row>
    <row r="257" spans="1:21" s="188" customFormat="1" ht="11.25" customHeight="1" x14ac:dyDescent="0.3">
      <c r="A257" s="5" t="s">
        <v>326</v>
      </c>
      <c r="B257" s="6" t="s">
        <v>0</v>
      </c>
      <c r="C257" s="302" t="s">
        <v>1</v>
      </c>
      <c r="D257" s="302"/>
      <c r="E257" s="302"/>
      <c r="F257" s="302"/>
      <c r="G257" s="302"/>
      <c r="H257" s="303"/>
      <c r="I257" s="313" t="s">
        <v>2</v>
      </c>
      <c r="J257" s="313"/>
      <c r="K257" s="313"/>
      <c r="L257" s="313"/>
      <c r="M257" s="313"/>
      <c r="N257" s="341"/>
      <c r="O257" s="325" t="s">
        <v>3</v>
      </c>
      <c r="P257" s="325"/>
      <c r="Q257" s="326" t="s">
        <v>4</v>
      </c>
      <c r="R257" s="325"/>
      <c r="S257" s="327"/>
      <c r="U257" s="189"/>
    </row>
    <row r="258" spans="1:21" s="188" customFormat="1" ht="11.25" customHeight="1" x14ac:dyDescent="0.3">
      <c r="A258" s="7"/>
      <c r="B258" s="8"/>
      <c r="C258" s="336"/>
      <c r="D258" s="305" t="s">
        <v>3</v>
      </c>
      <c r="E258" s="306"/>
      <c r="F258" s="305" t="s">
        <v>4</v>
      </c>
      <c r="G258" s="302"/>
      <c r="H258" s="303"/>
      <c r="I258" s="315"/>
      <c r="J258" s="316" t="s">
        <v>3</v>
      </c>
      <c r="K258" s="317"/>
      <c r="L258" s="318" t="s">
        <v>4</v>
      </c>
      <c r="M258" s="313"/>
      <c r="N258" s="314"/>
      <c r="O258" s="343"/>
      <c r="P258" s="344"/>
      <c r="Q258" s="345"/>
      <c r="R258" s="343"/>
      <c r="S258" s="346"/>
      <c r="U258" s="189"/>
    </row>
    <row r="259" spans="1:21" s="190" customFormat="1" ht="11.25" customHeight="1" thickBot="1" x14ac:dyDescent="0.35">
      <c r="A259" s="7"/>
      <c r="B259" s="8"/>
      <c r="C259" s="336"/>
      <c r="D259" s="337"/>
      <c r="E259" s="338" t="s">
        <v>66</v>
      </c>
      <c r="F259" s="339"/>
      <c r="G259" s="340" t="s">
        <v>5</v>
      </c>
      <c r="H259" s="303" t="s">
        <v>6</v>
      </c>
      <c r="I259" s="315"/>
      <c r="J259" s="334"/>
      <c r="K259" s="318" t="s">
        <v>66</v>
      </c>
      <c r="L259" s="342"/>
      <c r="M259" s="335" t="s">
        <v>5</v>
      </c>
      <c r="N259" s="314" t="s">
        <v>6</v>
      </c>
      <c r="O259" s="346"/>
      <c r="P259" s="326" t="s">
        <v>66</v>
      </c>
      <c r="Q259" s="345"/>
      <c r="R259" s="347" t="s">
        <v>5</v>
      </c>
      <c r="S259" s="327" t="s">
        <v>6</v>
      </c>
      <c r="U259" s="191"/>
    </row>
    <row r="260" spans="1:21" ht="18" thickTop="1" x14ac:dyDescent="0.3">
      <c r="A260" s="192" t="s">
        <v>355</v>
      </c>
      <c r="B260" s="193">
        <f>SUM(B241:B251)</f>
        <v>2012032.5666899546</v>
      </c>
      <c r="C260" s="419">
        <f t="shared" ref="C260:S260" si="24">SUM(C241:C251)</f>
        <v>461419.79</v>
      </c>
      <c r="D260" s="419">
        <f t="shared" si="24"/>
        <v>303609.09000000003</v>
      </c>
      <c r="E260" s="419">
        <f t="shared" si="24"/>
        <v>34087.31948771188</v>
      </c>
      <c r="F260" s="419">
        <f t="shared" si="24"/>
        <v>157810.69999999998</v>
      </c>
      <c r="G260" s="419">
        <f t="shared" si="24"/>
        <v>37577.74</v>
      </c>
      <c r="H260" s="419">
        <f t="shared" si="24"/>
        <v>120232.96000000001</v>
      </c>
      <c r="I260" s="419">
        <f t="shared" si="24"/>
        <v>1550612.7766899543</v>
      </c>
      <c r="J260" s="419">
        <f t="shared" si="24"/>
        <v>193234.04929736091</v>
      </c>
      <c r="K260" s="419">
        <f t="shared" si="24"/>
        <v>114488.36554900865</v>
      </c>
      <c r="L260" s="419">
        <f t="shared" si="24"/>
        <v>1357378.7273925939</v>
      </c>
      <c r="M260" s="419">
        <f t="shared" si="24"/>
        <v>721126.26315793919</v>
      </c>
      <c r="N260" s="419">
        <f t="shared" si="24"/>
        <v>636252.46423465456</v>
      </c>
      <c r="O260" s="419">
        <f t="shared" si="24"/>
        <v>496843.13929736085</v>
      </c>
      <c r="P260" s="419">
        <f t="shared" si="24"/>
        <v>148575.68503672056</v>
      </c>
      <c r="Q260" s="419">
        <f t="shared" si="24"/>
        <v>1515189.4273925936</v>
      </c>
      <c r="R260" s="419">
        <f t="shared" si="24"/>
        <v>758704.00315793906</v>
      </c>
      <c r="S260" s="419">
        <f t="shared" si="24"/>
        <v>756485.42423465441</v>
      </c>
      <c r="T260" s="419">
        <f t="shared" ref="T260:U260" si="25">SUM(T241:T241)</f>
        <v>0</v>
      </c>
      <c r="U260" s="419">
        <f t="shared" si="25"/>
        <v>0</v>
      </c>
    </row>
    <row r="261" spans="1:21" ht="17.25" x14ac:dyDescent="0.3">
      <c r="A261" s="348" t="s">
        <v>356</v>
      </c>
      <c r="B261" s="194">
        <f>SUM(B228:B238)</f>
        <v>1819011.8549327587</v>
      </c>
      <c r="C261" s="420">
        <f t="shared" ref="C261:S261" si="26">SUM(C228:C238)</f>
        <v>439702.1</v>
      </c>
      <c r="D261" s="420">
        <f t="shared" si="26"/>
        <v>291272.44999999995</v>
      </c>
      <c r="E261" s="420">
        <f t="shared" si="26"/>
        <v>14910.093418501137</v>
      </c>
      <c r="F261" s="420">
        <f t="shared" si="26"/>
        <v>148429.65</v>
      </c>
      <c r="G261" s="420">
        <f t="shared" si="26"/>
        <v>27205.1</v>
      </c>
      <c r="H261" s="420">
        <f t="shared" si="26"/>
        <v>121224.55000000002</v>
      </c>
      <c r="I261" s="420">
        <f t="shared" si="26"/>
        <v>1379309.7549327589</v>
      </c>
      <c r="J261" s="420">
        <f t="shared" si="26"/>
        <v>150639.98191890994</v>
      </c>
      <c r="K261" s="420">
        <f t="shared" si="26"/>
        <v>70202.873418501156</v>
      </c>
      <c r="L261" s="420">
        <f t="shared" si="26"/>
        <v>1228669.773013849</v>
      </c>
      <c r="M261" s="420">
        <f t="shared" si="26"/>
        <v>691433.38632253557</v>
      </c>
      <c r="N261" s="420">
        <f t="shared" si="26"/>
        <v>537236.38669131335</v>
      </c>
      <c r="O261" s="420">
        <f t="shared" si="26"/>
        <v>441912.43191890989</v>
      </c>
      <c r="P261" s="420">
        <f t="shared" si="26"/>
        <v>85112.966837002285</v>
      </c>
      <c r="Q261" s="420">
        <f t="shared" si="26"/>
        <v>1377099.423013849</v>
      </c>
      <c r="R261" s="420">
        <f t="shared" si="26"/>
        <v>718638.48632253555</v>
      </c>
      <c r="S261" s="420">
        <f t="shared" si="26"/>
        <v>658460.9366913134</v>
      </c>
      <c r="T261" s="420">
        <f t="shared" ref="T261:U261" si="27">SUM(T228:T228)</f>
        <v>0</v>
      </c>
      <c r="U261" s="420">
        <f t="shared" si="27"/>
        <v>0</v>
      </c>
    </row>
    <row r="262" spans="1:21" ht="17.25" x14ac:dyDescent="0.3">
      <c r="A262" s="348" t="s">
        <v>357</v>
      </c>
      <c r="B262" s="195">
        <f>SUM(B215:B225)</f>
        <v>1645893.0342820017</v>
      </c>
      <c r="C262" s="421">
        <f t="shared" ref="C262:S262" si="28">SUM(C215:C225)</f>
        <v>399040.49000000005</v>
      </c>
      <c r="D262" s="421">
        <f t="shared" si="28"/>
        <v>228693.40999999997</v>
      </c>
      <c r="E262" s="421">
        <f t="shared" si="28"/>
        <v>29063.47</v>
      </c>
      <c r="F262" s="421">
        <f t="shared" si="28"/>
        <v>170347.08</v>
      </c>
      <c r="G262" s="421">
        <f t="shared" si="28"/>
        <v>61191.94</v>
      </c>
      <c r="H262" s="421">
        <f t="shared" si="28"/>
        <v>109155.14</v>
      </c>
      <c r="I262" s="421">
        <f t="shared" si="28"/>
        <v>1246852.5442820019</v>
      </c>
      <c r="J262" s="421">
        <f t="shared" si="28"/>
        <v>136889.31359383976</v>
      </c>
      <c r="K262" s="421">
        <f t="shared" si="28"/>
        <v>79951.25</v>
      </c>
      <c r="L262" s="421">
        <f t="shared" si="28"/>
        <v>1109963.2306881621</v>
      </c>
      <c r="M262" s="421">
        <f t="shared" si="28"/>
        <v>720583.99502438109</v>
      </c>
      <c r="N262" s="421">
        <f t="shared" si="28"/>
        <v>389379.23566378106</v>
      </c>
      <c r="O262" s="421">
        <f t="shared" si="28"/>
        <v>365582.72359383968</v>
      </c>
      <c r="P262" s="421">
        <f t="shared" si="28"/>
        <v>109014.72</v>
      </c>
      <c r="Q262" s="421">
        <f t="shared" si="28"/>
        <v>1280310.3106881615</v>
      </c>
      <c r="R262" s="421">
        <f t="shared" si="28"/>
        <v>781775.93502438103</v>
      </c>
      <c r="S262" s="421">
        <f t="shared" si="28"/>
        <v>498534.37566378096</v>
      </c>
      <c r="T262" s="421">
        <f t="shared" ref="T262:U262" si="29">SUM(T215:T215)</f>
        <v>0</v>
      </c>
      <c r="U262" s="421">
        <f t="shared" si="29"/>
        <v>0</v>
      </c>
    </row>
    <row r="263" spans="1:21" ht="17.25" hidden="1" x14ac:dyDescent="0.3">
      <c r="A263" s="348" t="s">
        <v>193</v>
      </c>
      <c r="B263" s="195">
        <f t="shared" ref="B263:S263" si="30">SUM(B124:B130)</f>
        <v>458926</v>
      </c>
      <c r="C263" s="195">
        <f t="shared" si="30"/>
        <v>172692</v>
      </c>
      <c r="D263" s="195">
        <f t="shared" si="30"/>
        <v>107762</v>
      </c>
      <c r="E263" s="195">
        <f t="shared" si="30"/>
        <v>10668</v>
      </c>
      <c r="F263" s="195">
        <f t="shared" si="30"/>
        <v>64930</v>
      </c>
      <c r="G263" s="195">
        <f t="shared" si="30"/>
        <v>14677</v>
      </c>
      <c r="H263" s="195">
        <f t="shared" si="30"/>
        <v>50253</v>
      </c>
      <c r="I263" s="195">
        <f t="shared" si="30"/>
        <v>286233</v>
      </c>
      <c r="J263" s="195">
        <f t="shared" si="30"/>
        <v>48335</v>
      </c>
      <c r="K263" s="195">
        <f t="shared" si="30"/>
        <v>24478</v>
      </c>
      <c r="L263" s="195">
        <f t="shared" si="30"/>
        <v>237898</v>
      </c>
      <c r="M263" s="195">
        <f t="shared" si="30"/>
        <v>123239</v>
      </c>
      <c r="N263" s="195">
        <f t="shared" si="30"/>
        <v>114657</v>
      </c>
      <c r="O263" s="195">
        <f t="shared" si="30"/>
        <v>156098</v>
      </c>
      <c r="P263" s="195">
        <f t="shared" si="30"/>
        <v>35148</v>
      </c>
      <c r="Q263" s="195">
        <f t="shared" si="30"/>
        <v>302828</v>
      </c>
      <c r="R263" s="195">
        <f t="shared" si="30"/>
        <v>137917</v>
      </c>
      <c r="S263" s="195">
        <f t="shared" si="30"/>
        <v>164911</v>
      </c>
      <c r="T263" s="127"/>
      <c r="U263" s="89"/>
    </row>
    <row r="264" spans="1:21" ht="17.25" x14ac:dyDescent="0.3">
      <c r="A264" s="349" t="s">
        <v>161</v>
      </c>
      <c r="B264" s="196">
        <f>100*(B260/B261-1)</f>
        <v>10.611294876048571</v>
      </c>
      <c r="C264" s="196">
        <f t="shared" ref="C264:S264" si="31">100*(C260/C261-1)</f>
        <v>4.9391826875514244</v>
      </c>
      <c r="D264" s="196">
        <f t="shared" si="31"/>
        <v>4.235429749706876</v>
      </c>
      <c r="E264" s="196">
        <f t="shared" si="31"/>
        <v>128.61908729166478</v>
      </c>
      <c r="F264" s="196">
        <f t="shared" si="31"/>
        <v>6.3201995019189106</v>
      </c>
      <c r="G264" s="196">
        <f t="shared" si="31"/>
        <v>38.127556965421917</v>
      </c>
      <c r="H264" s="196">
        <f t="shared" si="31"/>
        <v>-0.81797787659348975</v>
      </c>
      <c r="I264" s="196">
        <f t="shared" si="31"/>
        <v>12.419474388879848</v>
      </c>
      <c r="J264" s="196">
        <f t="shared" si="31"/>
        <v>28.275406592507114</v>
      </c>
      <c r="K264" s="196">
        <f t="shared" si="31"/>
        <v>63.082164552593035</v>
      </c>
      <c r="L264" s="196">
        <f t="shared" si="31"/>
        <v>10.475471701646066</v>
      </c>
      <c r="M264" s="196">
        <f t="shared" si="31"/>
        <v>4.2943944308689641</v>
      </c>
      <c r="N264" s="196">
        <f t="shared" si="31"/>
        <v>18.430635004667707</v>
      </c>
      <c r="O264" s="196">
        <f t="shared" si="31"/>
        <v>12.43022449943898</v>
      </c>
      <c r="P264" s="196">
        <f t="shared" si="31"/>
        <v>74.562925671777066</v>
      </c>
      <c r="Q264" s="196">
        <f t="shared" si="31"/>
        <v>10.027598739133015</v>
      </c>
      <c r="R264" s="196">
        <f t="shared" si="31"/>
        <v>5.5751977660463803</v>
      </c>
      <c r="S264" s="196">
        <f t="shared" si="31"/>
        <v>14.886910077901083</v>
      </c>
      <c r="T264" s="128" t="e">
        <f t="shared" ref="T264:U264" si="32">100*(T260/T261-1)</f>
        <v>#DIV/0!</v>
      </c>
      <c r="U264" s="103" t="e">
        <f t="shared" si="32"/>
        <v>#DIV/0!</v>
      </c>
    </row>
    <row r="265" spans="1:21" ht="17.25" x14ac:dyDescent="0.3">
      <c r="A265" s="348" t="s">
        <v>162</v>
      </c>
      <c r="B265" s="197">
        <f>100*(B260/B262-1)</f>
        <v>22.245645663582046</v>
      </c>
      <c r="C265" s="197">
        <f t="shared" ref="C265:S265" si="33">100*(C260/C262-1)</f>
        <v>15.632323426627682</v>
      </c>
      <c r="D265" s="197">
        <f t="shared" si="33"/>
        <v>32.758128010772182</v>
      </c>
      <c r="E265" s="197">
        <f t="shared" si="33"/>
        <v>17.285786892314924</v>
      </c>
      <c r="F265" s="197">
        <f t="shared" si="33"/>
        <v>-7.3593160505011301</v>
      </c>
      <c r="G265" s="197">
        <f t="shared" si="33"/>
        <v>-38.590376445002406</v>
      </c>
      <c r="H265" s="197">
        <f t="shared" si="33"/>
        <v>10.148692952068039</v>
      </c>
      <c r="I265" s="197">
        <f t="shared" si="33"/>
        <v>24.362161652633297</v>
      </c>
      <c r="J265" s="197">
        <f t="shared" si="33"/>
        <v>41.160799352606837</v>
      </c>
      <c r="K265" s="197">
        <f t="shared" si="33"/>
        <v>43.19771804569492</v>
      </c>
      <c r="L265" s="197">
        <f t="shared" si="33"/>
        <v>22.290422769323403</v>
      </c>
      <c r="M265" s="197">
        <f t="shared" si="33"/>
        <v>7.5253979730671716E-2</v>
      </c>
      <c r="N265" s="197">
        <f t="shared" si="33"/>
        <v>63.401744612812941</v>
      </c>
      <c r="O265" s="197">
        <f t="shared" si="33"/>
        <v>35.904436187020352</v>
      </c>
      <c r="P265" s="197">
        <f t="shared" si="33"/>
        <v>36.289562580833646</v>
      </c>
      <c r="Q265" s="197">
        <f t="shared" si="33"/>
        <v>18.345483492840529</v>
      </c>
      <c r="R265" s="197">
        <f t="shared" si="33"/>
        <v>-2.9512205265978753</v>
      </c>
      <c r="S265" s="197">
        <f t="shared" si="33"/>
        <v>51.741878025446233</v>
      </c>
      <c r="T265" s="129" t="e">
        <f t="shared" ref="T265:U265" si="34">100*(T260/T262-1)</f>
        <v>#DIV/0!</v>
      </c>
      <c r="U265" s="102" t="e">
        <f t="shared" si="34"/>
        <v>#DIV/0!</v>
      </c>
    </row>
    <row r="266" spans="1:21" hidden="1" x14ac:dyDescent="0.3">
      <c r="A266" t="s">
        <v>194</v>
      </c>
      <c r="B266" s="102">
        <f t="shared" ref="B266:S266" si="35">100*(B260/B263-1)</f>
        <v>338.42200413355414</v>
      </c>
      <c r="C266" s="102">
        <f t="shared" si="35"/>
        <v>167.19233664558865</v>
      </c>
      <c r="D266" s="102">
        <f t="shared" si="35"/>
        <v>181.74040014105159</v>
      </c>
      <c r="E266" s="102">
        <f t="shared" si="35"/>
        <v>219.5286791124098</v>
      </c>
      <c r="F266" s="102">
        <f t="shared" si="35"/>
        <v>143.04743569998459</v>
      </c>
      <c r="G266" s="102">
        <f t="shared" si="35"/>
        <v>156.03147782244324</v>
      </c>
      <c r="H266" s="102">
        <f t="shared" si="35"/>
        <v>139.25528824149805</v>
      </c>
      <c r="I266" s="102">
        <f t="shared" si="35"/>
        <v>441.73095928490227</v>
      </c>
      <c r="J266" s="102">
        <f t="shared" si="35"/>
        <v>299.78079920836024</v>
      </c>
      <c r="K266" s="102">
        <f t="shared" si="35"/>
        <v>367.71944419073719</v>
      </c>
      <c r="L266" s="102">
        <f t="shared" si="35"/>
        <v>470.5717271236386</v>
      </c>
      <c r="M266" s="102">
        <f t="shared" si="35"/>
        <v>485.1445266173364</v>
      </c>
      <c r="N266" s="102">
        <f t="shared" si="35"/>
        <v>454.91811597604556</v>
      </c>
      <c r="O266" s="102">
        <f t="shared" si="35"/>
        <v>218.28924092388169</v>
      </c>
      <c r="P266" s="102">
        <f t="shared" si="35"/>
        <v>322.71447887993787</v>
      </c>
      <c r="Q266" s="102">
        <f t="shared" si="35"/>
        <v>400.34654239125632</v>
      </c>
      <c r="R266" s="102">
        <f t="shared" si="35"/>
        <v>450.11637663082797</v>
      </c>
      <c r="S266" s="102">
        <f t="shared" si="35"/>
        <v>358.72344733501978</v>
      </c>
      <c r="U266" s="121" t="s">
        <v>171</v>
      </c>
    </row>
    <row r="267" spans="1:21" s="118" customFormat="1" hidden="1" x14ac:dyDescent="0.3">
      <c r="A267" s="118" t="s">
        <v>170</v>
      </c>
      <c r="T267" s="130"/>
      <c r="U267" s="119"/>
    </row>
    <row r="268" spans="1:21" hidden="1" x14ac:dyDescent="0.3">
      <c r="A268" s="118" t="s">
        <v>181</v>
      </c>
      <c r="B268" s="131" t="e">
        <f>B260/#REF!-1</f>
        <v>#REF!</v>
      </c>
      <c r="C268" s="131" t="e">
        <f>C260/#REF!-1</f>
        <v>#REF!</v>
      </c>
      <c r="D268" s="131" t="e">
        <f>D260/#REF!-1</f>
        <v>#REF!</v>
      </c>
      <c r="E268" s="131" t="e">
        <f>E260/#REF!-1</f>
        <v>#REF!</v>
      </c>
      <c r="F268" s="131" t="e">
        <f>F260/#REF!-1</f>
        <v>#REF!</v>
      </c>
      <c r="G268" s="131" t="e">
        <f>G260/#REF!-1</f>
        <v>#REF!</v>
      </c>
      <c r="H268" s="131" t="e">
        <f>H260/#REF!-1</f>
        <v>#REF!</v>
      </c>
      <c r="I268" s="131" t="e">
        <f>I260/#REF!-1</f>
        <v>#REF!</v>
      </c>
      <c r="J268" s="131" t="e">
        <f>J260/#REF!-1</f>
        <v>#REF!</v>
      </c>
      <c r="K268" s="131" t="e">
        <f>K260/#REF!-1</f>
        <v>#REF!</v>
      </c>
      <c r="L268" s="131" t="e">
        <f>L260/#REF!-1</f>
        <v>#REF!</v>
      </c>
      <c r="M268" s="131" t="e">
        <f>M260/#REF!-1</f>
        <v>#REF!</v>
      </c>
      <c r="N268" s="131" t="e">
        <f>N260/#REF!-1</f>
        <v>#REF!</v>
      </c>
      <c r="O268" s="131" t="e">
        <f>O260/#REF!-1</f>
        <v>#REF!</v>
      </c>
      <c r="P268" s="131" t="e">
        <f>P260/#REF!-1</f>
        <v>#REF!</v>
      </c>
      <c r="Q268" s="131" t="e">
        <f>Q260/#REF!-1</f>
        <v>#REF!</v>
      </c>
      <c r="R268" s="131" t="e">
        <f>R260/#REF!-1</f>
        <v>#REF!</v>
      </c>
      <c r="S268" s="131" t="e">
        <f>S260/#REF!-1</f>
        <v>#REF!</v>
      </c>
    </row>
    <row r="269" spans="1:21" hidden="1" x14ac:dyDescent="0.3">
      <c r="A269" s="118" t="s">
        <v>182</v>
      </c>
      <c r="B269" s="131" t="e">
        <f>B260/#REF!-1</f>
        <v>#REF!</v>
      </c>
      <c r="C269" s="131" t="e">
        <f>C260/#REF!-1</f>
        <v>#REF!</v>
      </c>
      <c r="D269" s="131" t="e">
        <f>D260/#REF!-1</f>
        <v>#REF!</v>
      </c>
      <c r="E269" s="131" t="e">
        <f>E260/#REF!-1</f>
        <v>#REF!</v>
      </c>
      <c r="F269" s="131" t="e">
        <f>F260/#REF!-1</f>
        <v>#REF!</v>
      </c>
      <c r="G269" s="131" t="e">
        <f>G260/#REF!-1</f>
        <v>#REF!</v>
      </c>
      <c r="H269" s="131" t="e">
        <f>H260/#REF!-1</f>
        <v>#REF!</v>
      </c>
      <c r="I269" s="131" t="e">
        <f>I260/#REF!-1</f>
        <v>#REF!</v>
      </c>
      <c r="J269" s="131" t="e">
        <f>J260/#REF!-1</f>
        <v>#REF!</v>
      </c>
      <c r="K269" s="131" t="e">
        <f>K260/#REF!-1</f>
        <v>#REF!</v>
      </c>
      <c r="L269" s="131" t="e">
        <f>L260/#REF!-1</f>
        <v>#REF!</v>
      </c>
      <c r="M269" s="131" t="e">
        <f>M260/#REF!-1</f>
        <v>#REF!</v>
      </c>
      <c r="N269" s="131" t="e">
        <f>N260/#REF!-1</f>
        <v>#REF!</v>
      </c>
      <c r="O269" s="131" t="e">
        <f>O260/#REF!-1</f>
        <v>#REF!</v>
      </c>
      <c r="P269" s="131" t="e">
        <f>P260/#REF!-1</f>
        <v>#REF!</v>
      </c>
      <c r="Q269" s="131" t="e">
        <f>Q260/#REF!-1</f>
        <v>#REF!</v>
      </c>
      <c r="R269" s="131" t="e">
        <f>R260/#REF!-1</f>
        <v>#REF!</v>
      </c>
      <c r="S269" s="131" t="e">
        <f>S260/#REF!-1</f>
        <v>#REF!</v>
      </c>
    </row>
    <row r="270" spans="1:21" hidden="1" x14ac:dyDescent="0.3">
      <c r="A270" s="118" t="s">
        <v>183</v>
      </c>
      <c r="B270" s="131" t="e">
        <f>B260/#REF!-1</f>
        <v>#REF!</v>
      </c>
      <c r="C270" s="131" t="e">
        <f>C260/#REF!-1</f>
        <v>#REF!</v>
      </c>
      <c r="D270" s="131" t="e">
        <f>D260/#REF!-1</f>
        <v>#REF!</v>
      </c>
      <c r="E270" s="131" t="e">
        <f>E260/#REF!-1</f>
        <v>#REF!</v>
      </c>
      <c r="F270" s="131" t="e">
        <f>F260/#REF!-1</f>
        <v>#REF!</v>
      </c>
      <c r="G270" s="131" t="e">
        <f>G260/#REF!-1</f>
        <v>#REF!</v>
      </c>
      <c r="H270" s="131" t="e">
        <f>H260/#REF!-1</f>
        <v>#REF!</v>
      </c>
      <c r="I270" s="131" t="e">
        <f>I260/#REF!-1</f>
        <v>#REF!</v>
      </c>
      <c r="J270" s="131" t="e">
        <f>J260/#REF!-1</f>
        <v>#REF!</v>
      </c>
      <c r="K270" s="131" t="e">
        <f>K260/#REF!-1</f>
        <v>#REF!</v>
      </c>
      <c r="L270" s="131" t="e">
        <f>L260/#REF!-1</f>
        <v>#REF!</v>
      </c>
      <c r="M270" s="131" t="e">
        <f>M260/#REF!-1</f>
        <v>#REF!</v>
      </c>
      <c r="N270" s="131" t="e">
        <f>N260/#REF!-1</f>
        <v>#REF!</v>
      </c>
      <c r="O270" s="131" t="e">
        <f>O260/#REF!-1</f>
        <v>#REF!</v>
      </c>
      <c r="P270" s="131" t="e">
        <f>P260/#REF!-1</f>
        <v>#REF!</v>
      </c>
      <c r="Q270" s="131" t="e">
        <f>Q260/#REF!-1</f>
        <v>#REF!</v>
      </c>
      <c r="R270" s="131" t="e">
        <f>R260/#REF!-1</f>
        <v>#REF!</v>
      </c>
      <c r="S270" s="131" t="e">
        <f>S260/#REF!-1</f>
        <v>#REF!</v>
      </c>
    </row>
    <row r="271" spans="1:21" hidden="1" x14ac:dyDescent="0.3">
      <c r="A271" s="118" t="s">
        <v>184</v>
      </c>
      <c r="B271" s="131" t="e">
        <f>B260/#REF!-1</f>
        <v>#REF!</v>
      </c>
      <c r="C271" s="131" t="e">
        <f>C260/#REF!-1</f>
        <v>#REF!</v>
      </c>
      <c r="D271" s="131" t="e">
        <f>D260/#REF!-1</f>
        <v>#REF!</v>
      </c>
      <c r="E271" s="131" t="e">
        <f>E260/#REF!-1</f>
        <v>#REF!</v>
      </c>
      <c r="F271" s="131" t="e">
        <f>F260/#REF!-1</f>
        <v>#REF!</v>
      </c>
      <c r="G271" s="131" t="e">
        <f>G260/#REF!-1</f>
        <v>#REF!</v>
      </c>
      <c r="H271" s="131" t="e">
        <f>H260/#REF!-1</f>
        <v>#REF!</v>
      </c>
      <c r="I271" s="131" t="e">
        <f>I260/#REF!-1</f>
        <v>#REF!</v>
      </c>
      <c r="J271" s="131" t="e">
        <f>J260/#REF!-1</f>
        <v>#REF!</v>
      </c>
      <c r="K271" s="131" t="e">
        <f>K260/#REF!-1</f>
        <v>#REF!</v>
      </c>
      <c r="L271" s="131" t="e">
        <f>L260/#REF!-1</f>
        <v>#REF!</v>
      </c>
      <c r="M271" s="131" t="e">
        <f>M260/#REF!-1</f>
        <v>#REF!</v>
      </c>
      <c r="N271" s="131" t="e">
        <f>N260/#REF!-1</f>
        <v>#REF!</v>
      </c>
      <c r="O271" s="131" t="e">
        <f>O260/#REF!-1</f>
        <v>#REF!</v>
      </c>
      <c r="P271" s="131" t="e">
        <f>P260/#REF!-1</f>
        <v>#REF!</v>
      </c>
      <c r="Q271" s="131" t="e">
        <f>Q260/#REF!-1</f>
        <v>#REF!</v>
      </c>
      <c r="R271" s="131" t="e">
        <f>R260/#REF!-1</f>
        <v>#REF!</v>
      </c>
      <c r="S271" s="131" t="e">
        <f>S260/#REF!-1</f>
        <v>#REF!</v>
      </c>
    </row>
    <row r="272" spans="1:21" hidden="1" x14ac:dyDescent="0.3">
      <c r="A272" s="118" t="s">
        <v>185</v>
      </c>
      <c r="B272" s="131" t="e">
        <f>B260/#REF!-1</f>
        <v>#REF!</v>
      </c>
      <c r="C272" s="131" t="e">
        <f>C260/#REF!-1</f>
        <v>#REF!</v>
      </c>
      <c r="D272" s="131" t="e">
        <f>D260/#REF!-1</f>
        <v>#REF!</v>
      </c>
      <c r="E272" s="131" t="e">
        <f>E260/#REF!-1</f>
        <v>#REF!</v>
      </c>
      <c r="F272" s="131" t="e">
        <f>F260/#REF!-1</f>
        <v>#REF!</v>
      </c>
      <c r="G272" s="131" t="e">
        <f>G260/#REF!-1</f>
        <v>#REF!</v>
      </c>
      <c r="H272" s="131" t="e">
        <f>H260/#REF!-1</f>
        <v>#REF!</v>
      </c>
      <c r="I272" s="131" t="e">
        <f>I260/#REF!-1</f>
        <v>#REF!</v>
      </c>
      <c r="J272" s="131" t="e">
        <f>J260/#REF!-1</f>
        <v>#REF!</v>
      </c>
      <c r="K272" s="131" t="e">
        <f>K260/#REF!-1</f>
        <v>#REF!</v>
      </c>
      <c r="L272" s="131" t="e">
        <f>L260/#REF!-1</f>
        <v>#REF!</v>
      </c>
      <c r="M272" s="131" t="e">
        <f>M260/#REF!-1</f>
        <v>#REF!</v>
      </c>
      <c r="N272" s="131" t="e">
        <f>N260/#REF!-1</f>
        <v>#REF!</v>
      </c>
      <c r="O272" s="131" t="e">
        <f>O260/#REF!-1</f>
        <v>#REF!</v>
      </c>
      <c r="P272" s="131" t="e">
        <f>P260/#REF!-1</f>
        <v>#REF!</v>
      </c>
      <c r="Q272" s="131" t="e">
        <f>Q260/#REF!-1</f>
        <v>#REF!</v>
      </c>
      <c r="R272" s="131" t="e">
        <f>R260/#REF!-1</f>
        <v>#REF!</v>
      </c>
      <c r="S272" s="131" t="e">
        <f>S260/#REF!-1</f>
        <v>#REF!</v>
      </c>
    </row>
    <row r="273" spans="1:19" hidden="1" x14ac:dyDescent="0.3">
      <c r="A273" s="118" t="s">
        <v>186</v>
      </c>
      <c r="B273" s="131" t="e">
        <f>B260/#REF!-1</f>
        <v>#REF!</v>
      </c>
      <c r="C273" s="131" t="e">
        <f>C260/#REF!-1</f>
        <v>#REF!</v>
      </c>
      <c r="D273" s="131" t="e">
        <f>D260/#REF!-1</f>
        <v>#REF!</v>
      </c>
      <c r="E273" s="131" t="e">
        <f>E260/#REF!-1</f>
        <v>#REF!</v>
      </c>
      <c r="F273" s="131" t="e">
        <f>F260/#REF!-1</f>
        <v>#REF!</v>
      </c>
      <c r="G273" s="131" t="e">
        <f>G260/#REF!-1</f>
        <v>#REF!</v>
      </c>
      <c r="H273" s="131" t="e">
        <f>H260/#REF!-1</f>
        <v>#REF!</v>
      </c>
      <c r="I273" s="131" t="e">
        <f>I260/#REF!-1</f>
        <v>#REF!</v>
      </c>
      <c r="J273" s="131" t="e">
        <f>J260/#REF!-1</f>
        <v>#REF!</v>
      </c>
      <c r="K273" s="131" t="e">
        <f>K260/#REF!-1</f>
        <v>#REF!</v>
      </c>
      <c r="L273" s="131" t="e">
        <f>L260/#REF!-1</f>
        <v>#REF!</v>
      </c>
      <c r="M273" s="131" t="e">
        <f>M260/#REF!-1</f>
        <v>#REF!</v>
      </c>
      <c r="N273" s="131" t="e">
        <f>N260/#REF!-1</f>
        <v>#REF!</v>
      </c>
      <c r="O273" s="131" t="e">
        <f>O260/#REF!-1</f>
        <v>#REF!</v>
      </c>
      <c r="P273" s="131" t="e">
        <f>P260/#REF!-1</f>
        <v>#REF!</v>
      </c>
      <c r="Q273" s="131" t="e">
        <f>Q260/#REF!-1</f>
        <v>#REF!</v>
      </c>
      <c r="R273" s="131" t="e">
        <f>R260/#REF!-1</f>
        <v>#REF!</v>
      </c>
      <c r="S273" s="131" t="e">
        <f>S260/#REF!-1</f>
        <v>#REF!</v>
      </c>
    </row>
    <row r="274" spans="1:19" hidden="1" x14ac:dyDescent="0.3">
      <c r="A274" s="118" t="s">
        <v>187</v>
      </c>
      <c r="B274" s="131" t="e">
        <f>B260/#REF!-1</f>
        <v>#REF!</v>
      </c>
      <c r="C274" s="131" t="e">
        <f>C260/#REF!-1</f>
        <v>#REF!</v>
      </c>
      <c r="D274" s="131" t="e">
        <f>D260/#REF!-1</f>
        <v>#REF!</v>
      </c>
      <c r="E274" s="131" t="e">
        <f>E260/#REF!-1</f>
        <v>#REF!</v>
      </c>
      <c r="F274" s="131" t="e">
        <f>F260/#REF!-1</f>
        <v>#REF!</v>
      </c>
      <c r="G274" s="131" t="e">
        <f>G260/#REF!-1</f>
        <v>#REF!</v>
      </c>
      <c r="H274" s="131" t="e">
        <f>H260/#REF!-1</f>
        <v>#REF!</v>
      </c>
      <c r="I274" s="131" t="e">
        <f>I260/#REF!-1</f>
        <v>#REF!</v>
      </c>
      <c r="J274" s="131" t="e">
        <f>J260/#REF!-1</f>
        <v>#REF!</v>
      </c>
      <c r="K274" s="131" t="e">
        <f>K260/#REF!-1</f>
        <v>#REF!</v>
      </c>
      <c r="L274" s="131" t="e">
        <f>L260/#REF!-1</f>
        <v>#REF!</v>
      </c>
      <c r="M274" s="131" t="e">
        <f>M260/#REF!-1</f>
        <v>#REF!</v>
      </c>
      <c r="N274" s="131" t="e">
        <f>N260/#REF!-1</f>
        <v>#REF!</v>
      </c>
      <c r="O274" s="131" t="e">
        <f>O260/#REF!-1</f>
        <v>#REF!</v>
      </c>
      <c r="P274" s="131" t="e">
        <f>P260/#REF!-1</f>
        <v>#REF!</v>
      </c>
      <c r="Q274" s="131" t="e">
        <f>Q260/#REF!-1</f>
        <v>#REF!</v>
      </c>
      <c r="R274" s="131" t="e">
        <f>R260/#REF!-1</f>
        <v>#REF!</v>
      </c>
      <c r="S274" s="131" t="e">
        <f>S260/#REF!-1</f>
        <v>#REF!</v>
      </c>
    </row>
    <row r="275" spans="1:19" hidden="1" x14ac:dyDescent="0.3">
      <c r="A275" s="118" t="s">
        <v>188</v>
      </c>
      <c r="B275" s="131" t="e">
        <f>B260/#REF!-1</f>
        <v>#REF!</v>
      </c>
      <c r="C275" s="131" t="e">
        <f>C260/#REF!-1</f>
        <v>#REF!</v>
      </c>
      <c r="D275" s="131" t="e">
        <f>D260/#REF!-1</f>
        <v>#REF!</v>
      </c>
      <c r="E275" s="131" t="e">
        <f>E260/#REF!-1</f>
        <v>#REF!</v>
      </c>
      <c r="F275" s="131" t="e">
        <f>F260/#REF!-1</f>
        <v>#REF!</v>
      </c>
      <c r="G275" s="131" t="e">
        <f>G260/#REF!-1</f>
        <v>#REF!</v>
      </c>
      <c r="H275" s="131" t="e">
        <f>H260/#REF!-1</f>
        <v>#REF!</v>
      </c>
      <c r="I275" s="131" t="e">
        <f>I260/#REF!-1</f>
        <v>#REF!</v>
      </c>
      <c r="J275" s="131" t="e">
        <f>J260/#REF!-1</f>
        <v>#REF!</v>
      </c>
      <c r="K275" s="131" t="e">
        <f>K260/#REF!-1</f>
        <v>#REF!</v>
      </c>
      <c r="L275" s="131" t="e">
        <f>L260/#REF!-1</f>
        <v>#REF!</v>
      </c>
      <c r="M275" s="131" t="e">
        <f>M260/#REF!-1</f>
        <v>#REF!</v>
      </c>
      <c r="N275" s="131" t="e">
        <f>N260/#REF!-1</f>
        <v>#REF!</v>
      </c>
      <c r="O275" s="131" t="e">
        <f>O260/#REF!-1</f>
        <v>#REF!</v>
      </c>
      <c r="P275" s="131" t="e">
        <f>P260/#REF!-1</f>
        <v>#REF!</v>
      </c>
      <c r="Q275" s="131" t="e">
        <f>Q260/#REF!-1</f>
        <v>#REF!</v>
      </c>
      <c r="R275" s="131" t="e">
        <f>R260/#REF!-1</f>
        <v>#REF!</v>
      </c>
      <c r="S275" s="131" t="e">
        <f>S260/#REF!-1</f>
        <v>#REF!</v>
      </c>
    </row>
    <row r="276" spans="1:19" hidden="1" x14ac:dyDescent="0.3">
      <c r="A276" s="118" t="s">
        <v>189</v>
      </c>
      <c r="B276" s="131" t="e">
        <f>B260/#REF!-1</f>
        <v>#REF!</v>
      </c>
      <c r="C276" s="131" t="e">
        <f>C260/#REF!-1</f>
        <v>#REF!</v>
      </c>
      <c r="D276" s="131" t="e">
        <f>D260/#REF!-1</f>
        <v>#REF!</v>
      </c>
      <c r="E276" s="131" t="e">
        <f>E260/#REF!-1</f>
        <v>#REF!</v>
      </c>
      <c r="F276" s="131" t="e">
        <f>F260/#REF!-1</f>
        <v>#REF!</v>
      </c>
      <c r="G276" s="131" t="e">
        <f>G260/#REF!-1</f>
        <v>#REF!</v>
      </c>
      <c r="H276" s="131" t="e">
        <f>H260/#REF!-1</f>
        <v>#REF!</v>
      </c>
      <c r="I276" s="131" t="e">
        <f>I260/#REF!-1</f>
        <v>#REF!</v>
      </c>
      <c r="J276" s="131" t="e">
        <f>J260/#REF!-1</f>
        <v>#REF!</v>
      </c>
      <c r="K276" s="131" t="e">
        <f>K260/#REF!-1</f>
        <v>#REF!</v>
      </c>
      <c r="L276" s="131" t="e">
        <f>L260/#REF!-1</f>
        <v>#REF!</v>
      </c>
      <c r="M276" s="131" t="e">
        <f>M260/#REF!-1</f>
        <v>#REF!</v>
      </c>
      <c r="N276" s="131" t="e">
        <f>N260/#REF!-1</f>
        <v>#REF!</v>
      </c>
      <c r="O276" s="131" t="e">
        <f>O260/#REF!-1</f>
        <v>#REF!</v>
      </c>
      <c r="P276" s="131" t="e">
        <f>P260/#REF!-1</f>
        <v>#REF!</v>
      </c>
      <c r="Q276" s="131" t="e">
        <f>Q260/#REF!-1</f>
        <v>#REF!</v>
      </c>
      <c r="R276" s="131" t="e">
        <f>R260/#REF!-1</f>
        <v>#REF!</v>
      </c>
      <c r="S276" s="131" t="e">
        <f>S260/#REF!-1</f>
        <v>#REF!</v>
      </c>
    </row>
    <row r="277" spans="1:19" hidden="1" x14ac:dyDescent="0.3">
      <c r="F277" s="141"/>
    </row>
    <row r="278" spans="1:19" hidden="1" x14ac:dyDescent="0.3">
      <c r="A278" s="133" t="s">
        <v>190</v>
      </c>
      <c r="B278" s="137">
        <f t="shared" ref="B278:S278" si="36">AVERAGE(B261:B263)</f>
        <v>1307943.6297382535</v>
      </c>
      <c r="C278" s="137">
        <f t="shared" si="36"/>
        <v>337144.86333333334</v>
      </c>
      <c r="D278" s="139">
        <f t="shared" si="36"/>
        <v>209242.61999999997</v>
      </c>
      <c r="E278" s="142">
        <f t="shared" si="36"/>
        <v>18213.854472833711</v>
      </c>
      <c r="F278" s="139">
        <f t="shared" si="36"/>
        <v>127902.24333333333</v>
      </c>
      <c r="G278" s="142">
        <f t="shared" si="36"/>
        <v>34358.013333333336</v>
      </c>
      <c r="H278" s="142">
        <f t="shared" si="36"/>
        <v>93544.23</v>
      </c>
      <c r="I278" s="137">
        <f t="shared" si="36"/>
        <v>970798.43307158689</v>
      </c>
      <c r="J278" s="139">
        <f t="shared" si="36"/>
        <v>111954.76517091657</v>
      </c>
      <c r="K278" s="142">
        <f t="shared" si="36"/>
        <v>58210.707806167055</v>
      </c>
      <c r="L278" s="139">
        <f t="shared" si="36"/>
        <v>858843.66790067032</v>
      </c>
      <c r="M278" s="142">
        <f t="shared" si="36"/>
        <v>511752.12711563893</v>
      </c>
      <c r="N278" s="142">
        <f t="shared" si="36"/>
        <v>347090.87411836482</v>
      </c>
      <c r="O278" s="137">
        <f t="shared" si="36"/>
        <v>321197.71850424987</v>
      </c>
      <c r="P278" s="134">
        <f t="shared" si="36"/>
        <v>76425.228945667433</v>
      </c>
      <c r="Q278" s="137">
        <f t="shared" si="36"/>
        <v>986745.91123400349</v>
      </c>
      <c r="R278" s="134">
        <f t="shared" si="36"/>
        <v>546110.47378230549</v>
      </c>
      <c r="S278" s="134">
        <f t="shared" si="36"/>
        <v>440635.43745169812</v>
      </c>
    </row>
    <row r="279" spans="1:19" hidden="1" x14ac:dyDescent="0.3">
      <c r="A279" s="135" t="s">
        <v>191</v>
      </c>
      <c r="B279" s="138">
        <f t="shared" ref="B279:S279" si="37">B260/B278-1</f>
        <v>0.53831749392181671</v>
      </c>
      <c r="C279" s="138">
        <f t="shared" si="37"/>
        <v>0.36860987718444549</v>
      </c>
      <c r="D279" s="140">
        <f t="shared" si="37"/>
        <v>0.45099067293269446</v>
      </c>
      <c r="E279" s="143">
        <f t="shared" si="37"/>
        <v>0.87150498751122263</v>
      </c>
      <c r="F279" s="140">
        <f t="shared" si="37"/>
        <v>0.23383840570114556</v>
      </c>
      <c r="G279" s="143">
        <f t="shared" si="37"/>
        <v>9.3711083799567607E-2</v>
      </c>
      <c r="H279" s="143">
        <f t="shared" si="37"/>
        <v>0.28530599909796694</v>
      </c>
      <c r="I279" s="138">
        <f t="shared" si="37"/>
        <v>0.59725512924845425</v>
      </c>
      <c r="J279" s="140">
        <f t="shared" si="37"/>
        <v>0.72600111305989268</v>
      </c>
      <c r="K279" s="143">
        <f t="shared" si="37"/>
        <v>0.96679219105594405</v>
      </c>
      <c r="L279" s="140">
        <f t="shared" si="37"/>
        <v>0.58047241672110883</v>
      </c>
      <c r="M279" s="143">
        <f t="shared" si="37"/>
        <v>0.40913193116047109</v>
      </c>
      <c r="N279" s="143">
        <f t="shared" si="37"/>
        <v>0.83310052691757019</v>
      </c>
      <c r="O279" s="138">
        <f t="shared" si="37"/>
        <v>0.54684516942104922</v>
      </c>
      <c r="P279" s="136">
        <f t="shared" si="37"/>
        <v>0.94406594636892294</v>
      </c>
      <c r="Q279" s="138">
        <f t="shared" si="37"/>
        <v>0.53554163249354625</v>
      </c>
      <c r="R279" s="136">
        <f t="shared" si="37"/>
        <v>0.38928667290197239</v>
      </c>
      <c r="S279" s="136">
        <f t="shared" si="37"/>
        <v>0.71680568546550316</v>
      </c>
    </row>
    <row r="280" spans="1:19" hidden="1" x14ac:dyDescent="0.3"/>
    <row r="281" spans="1:19" hidden="1" x14ac:dyDescent="0.3"/>
    <row r="282" spans="1:19" hidden="1" x14ac:dyDescent="0.3"/>
    <row r="283" spans="1:19" hidden="1" x14ac:dyDescent="0.3"/>
    <row r="285" spans="1:19" x14ac:dyDescent="0.3">
      <c r="B285" s="131"/>
      <c r="C285" s="131"/>
      <c r="D285" s="131"/>
      <c r="E285" s="131"/>
      <c r="F285" s="131"/>
      <c r="G285" s="144"/>
      <c r="H285" s="144"/>
    </row>
    <row r="286" spans="1:19" x14ac:dyDescent="0.3">
      <c r="B286" s="131"/>
      <c r="C286" s="131"/>
      <c r="D286" s="131"/>
      <c r="E286" s="131"/>
      <c r="F286" s="131"/>
      <c r="G286" s="412"/>
      <c r="H286" s="412"/>
    </row>
    <row r="287" spans="1:19" x14ac:dyDescent="0.3">
      <c r="G287" s="146"/>
      <c r="H287" s="146"/>
      <c r="I287" s="146"/>
      <c r="J287" s="146"/>
      <c r="K287" s="146"/>
      <c r="L287" s="146"/>
      <c r="M287" s="146"/>
      <c r="N287" s="146"/>
      <c r="O287" s="146"/>
      <c r="P287" s="146"/>
      <c r="Q287" s="146"/>
    </row>
    <row r="288" spans="1:19" x14ac:dyDescent="0.3">
      <c r="B288" s="412"/>
      <c r="G288" s="146"/>
      <c r="H288" s="146"/>
      <c r="I288" s="146"/>
      <c r="J288" s="146"/>
      <c r="K288" s="146"/>
      <c r="L288" s="146"/>
      <c r="M288" s="146"/>
      <c r="N288" s="146"/>
      <c r="O288" s="146"/>
      <c r="P288" s="146"/>
      <c r="Q288" s="146"/>
    </row>
    <row r="289" spans="2:17" x14ac:dyDescent="0.3">
      <c r="B289" s="412"/>
      <c r="G289" s="145"/>
      <c r="H289" s="145"/>
      <c r="I289" s="145"/>
      <c r="J289" s="145"/>
      <c r="K289" s="145"/>
      <c r="L289" s="145"/>
      <c r="M289" s="145"/>
      <c r="N289" s="145"/>
      <c r="O289" s="145"/>
      <c r="P289" s="145"/>
      <c r="Q289" s="145"/>
    </row>
    <row r="290" spans="2:17" x14ac:dyDescent="0.3">
      <c r="B290" s="412"/>
      <c r="G290" s="145"/>
      <c r="H290" s="145"/>
      <c r="I290" s="145"/>
      <c r="J290" s="145"/>
      <c r="K290" s="145"/>
      <c r="L290" s="145"/>
      <c r="M290" s="145"/>
      <c r="N290" s="145"/>
      <c r="O290" s="145"/>
      <c r="P290" s="145"/>
      <c r="Q290" s="145"/>
    </row>
    <row r="291" spans="2:17" x14ac:dyDescent="0.3">
      <c r="B291" s="412"/>
      <c r="G291" s="145"/>
      <c r="H291" s="145"/>
      <c r="I291" s="145"/>
      <c r="J291" s="145"/>
      <c r="K291" s="145"/>
      <c r="L291" s="145"/>
      <c r="M291" s="145"/>
      <c r="N291" s="145"/>
      <c r="O291" s="145"/>
      <c r="P291" s="145"/>
      <c r="Q291" s="145"/>
    </row>
    <row r="292" spans="2:17" x14ac:dyDescent="0.3">
      <c r="B292" s="412"/>
      <c r="G292" s="146"/>
      <c r="H292" s="146"/>
      <c r="I292" s="146"/>
      <c r="J292" s="146"/>
      <c r="K292" s="146"/>
      <c r="L292" s="146"/>
      <c r="M292" s="146"/>
      <c r="N292" s="146"/>
      <c r="O292" s="146"/>
      <c r="P292" s="146"/>
      <c r="Q292" s="146"/>
    </row>
    <row r="293" spans="2:17" x14ac:dyDescent="0.3">
      <c r="B293" s="412"/>
      <c r="G293" s="146"/>
      <c r="H293" s="146"/>
      <c r="I293" s="146"/>
      <c r="J293" s="146"/>
      <c r="K293" s="146"/>
      <c r="L293" s="146"/>
      <c r="M293" s="146"/>
      <c r="N293" s="146"/>
      <c r="O293" s="146"/>
      <c r="P293" s="146"/>
      <c r="Q293" s="146"/>
    </row>
    <row r="294" spans="2:17" x14ac:dyDescent="0.3">
      <c r="B294" s="412"/>
    </row>
    <row r="295" spans="2:17" x14ac:dyDescent="0.3">
      <c r="B295" s="412"/>
    </row>
    <row r="301" spans="2:17" x14ac:dyDescent="0.3">
      <c r="F301" s="145"/>
      <c r="G301" s="145"/>
      <c r="H301" s="146"/>
      <c r="I301" s="145"/>
      <c r="J301" s="146"/>
      <c r="K301" s="145"/>
      <c r="L301" s="145"/>
      <c r="M301" s="146"/>
    </row>
    <row r="302" spans="2:17" x14ac:dyDescent="0.3">
      <c r="F302" s="145"/>
      <c r="G302" s="145"/>
      <c r="H302" s="146"/>
      <c r="I302" s="145"/>
      <c r="J302" s="146"/>
      <c r="K302" s="145"/>
      <c r="L302" s="145"/>
      <c r="M302" s="146"/>
    </row>
    <row r="303" spans="2:17" x14ac:dyDescent="0.3">
      <c r="F303" s="145"/>
      <c r="G303" s="145"/>
      <c r="H303" s="146"/>
      <c r="I303" s="145"/>
      <c r="J303" s="146"/>
      <c r="K303" s="145"/>
      <c r="L303" s="145"/>
      <c r="M303" s="146"/>
    </row>
    <row r="304" spans="2:17" x14ac:dyDescent="0.3">
      <c r="F304" s="145"/>
      <c r="G304" s="145"/>
      <c r="H304" s="146"/>
      <c r="I304" s="145"/>
      <c r="J304" s="146"/>
      <c r="K304" s="145"/>
      <c r="L304" s="145"/>
      <c r="M304" s="146"/>
    </row>
    <row r="305" spans="6:13" x14ac:dyDescent="0.3">
      <c r="F305" s="145"/>
      <c r="G305" s="145"/>
      <c r="H305" s="146"/>
      <c r="I305" s="145"/>
      <c r="J305" s="146"/>
      <c r="K305" s="145"/>
      <c r="L305" s="145"/>
      <c r="M305" s="146"/>
    </row>
    <row r="306" spans="6:13" x14ac:dyDescent="0.3">
      <c r="F306" s="145"/>
      <c r="G306" s="145"/>
      <c r="H306" s="146"/>
      <c r="I306" s="145"/>
      <c r="J306" s="146"/>
      <c r="K306" s="145"/>
      <c r="L306" s="145"/>
      <c r="M306" s="146"/>
    </row>
    <row r="307" spans="6:13" x14ac:dyDescent="0.3">
      <c r="F307" s="145"/>
      <c r="G307" s="145"/>
      <c r="H307" s="146"/>
      <c r="I307" s="145"/>
      <c r="J307" s="146"/>
      <c r="K307" s="145"/>
      <c r="L307" s="145"/>
      <c r="M307" s="146"/>
    </row>
    <row r="312" spans="6:13" x14ac:dyDescent="0.3">
      <c r="F312" s="145"/>
      <c r="G312" s="145"/>
      <c r="H312" s="146"/>
      <c r="I312" s="145"/>
    </row>
    <row r="313" spans="6:13" x14ac:dyDescent="0.3">
      <c r="F313" s="145"/>
      <c r="G313" s="145"/>
      <c r="H313" s="146"/>
      <c r="I313" s="145"/>
    </row>
    <row r="314" spans="6:13" x14ac:dyDescent="0.3">
      <c r="F314" s="145"/>
      <c r="G314" s="145"/>
      <c r="H314" s="146"/>
      <c r="I314" s="145"/>
    </row>
    <row r="315" spans="6:13" x14ac:dyDescent="0.3">
      <c r="F315" s="145"/>
      <c r="G315" s="145"/>
      <c r="H315" s="146"/>
      <c r="I315" s="145"/>
    </row>
    <row r="316" spans="6:13" x14ac:dyDescent="0.3">
      <c r="F316" s="145"/>
      <c r="G316" s="145"/>
      <c r="H316" s="146"/>
      <c r="I316" s="145"/>
    </row>
    <row r="317" spans="6:13" x14ac:dyDescent="0.3">
      <c r="F317" s="145"/>
      <c r="G317" s="145"/>
      <c r="H317" s="146"/>
      <c r="I317" s="145"/>
    </row>
    <row r="318" spans="6:13" x14ac:dyDescent="0.3">
      <c r="F318" s="145"/>
      <c r="G318" s="145"/>
      <c r="H318" s="146"/>
      <c r="I318" s="145"/>
      <c r="J318" s="146"/>
    </row>
    <row r="319" spans="6:13" x14ac:dyDescent="0.3">
      <c r="F319" s="145"/>
      <c r="G319" s="145"/>
      <c r="H319" s="146"/>
      <c r="I319" s="145"/>
      <c r="J319" s="146"/>
    </row>
    <row r="320" spans="6:13" x14ac:dyDescent="0.3">
      <c r="F320" s="145"/>
      <c r="G320" s="145"/>
      <c r="H320" s="146"/>
      <c r="I320" s="145"/>
      <c r="J320" s="146"/>
    </row>
    <row r="321" spans="6:10" x14ac:dyDescent="0.3">
      <c r="F321" s="145"/>
      <c r="G321" s="145"/>
      <c r="H321" s="146"/>
      <c r="I321" s="145"/>
      <c r="J321" s="146"/>
    </row>
  </sheetData>
  <mergeCells count="3">
    <mergeCell ref="U3:U5"/>
    <mergeCell ref="A1:U1"/>
    <mergeCell ref="A256:S256"/>
  </mergeCells>
  <phoneticPr fontId="13" type="noConversion"/>
  <printOptions horizontalCentered="1"/>
  <pageMargins left="0.25" right="0.25" top="0.75" bottom="0.75" header="0.3" footer="0.3"/>
  <pageSetup paperSize="9" scale="49" orientation="landscape" r:id="rId1"/>
  <rowBreaks count="1" manualBreakCount="1">
    <brk id="265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9"/>
  <sheetViews>
    <sheetView workbookViewId="0">
      <pane ySplit="175" topLeftCell="A259" activePane="bottomLeft" state="frozen"/>
      <selection pane="bottomLeft" activeCell="G308" sqref="G308"/>
    </sheetView>
  </sheetViews>
  <sheetFormatPr defaultRowHeight="16.5" x14ac:dyDescent="0.3"/>
  <cols>
    <col min="1" max="1" width="15.25" customWidth="1"/>
    <col min="2" max="2" width="9.875" bestFit="1" customWidth="1"/>
    <col min="3" max="4" width="9.375" bestFit="1" customWidth="1"/>
    <col min="5" max="5" width="9.25" bestFit="1" customWidth="1"/>
    <col min="6" max="6" width="9.375" bestFit="1" customWidth="1"/>
    <col min="7" max="7" width="9.25" bestFit="1" customWidth="1"/>
    <col min="8" max="8" width="9.375" bestFit="1" customWidth="1"/>
    <col min="9" max="9" width="10.5" bestFit="1" customWidth="1"/>
    <col min="10" max="11" width="9.375" bestFit="1" customWidth="1"/>
    <col min="12" max="12" width="10.5" bestFit="1" customWidth="1"/>
    <col min="13" max="13" width="9.75" bestFit="1" customWidth="1"/>
    <col min="14" max="14" width="9.375" bestFit="1" customWidth="1"/>
    <col min="15" max="15" width="9.75" bestFit="1" customWidth="1"/>
    <col min="16" max="16" width="9.375" bestFit="1" customWidth="1"/>
    <col min="17" max="17" width="10.5" bestFit="1" customWidth="1"/>
    <col min="18" max="19" width="9.75" bestFit="1" customWidth="1"/>
    <col min="20" max="21" width="0" hidden="1" customWidth="1"/>
  </cols>
  <sheetData>
    <row r="1" spans="1:21" ht="21" customHeight="1" x14ac:dyDescent="0.3">
      <c r="A1" s="586" t="s">
        <v>351</v>
      </c>
      <c r="B1" s="586"/>
      <c r="C1" s="586"/>
      <c r="D1" s="586"/>
      <c r="E1" s="586"/>
      <c r="F1" s="586"/>
      <c r="G1" s="586"/>
      <c r="H1" s="586"/>
      <c r="I1" s="586"/>
      <c r="J1" s="586"/>
      <c r="K1" s="586"/>
      <c r="L1" s="586"/>
      <c r="M1" s="586"/>
      <c r="N1" s="586"/>
      <c r="O1" s="586"/>
      <c r="P1" s="586"/>
      <c r="Q1" s="586"/>
      <c r="R1" s="586"/>
      <c r="S1" s="586"/>
      <c r="T1" s="586"/>
      <c r="U1" s="586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 x14ac:dyDescent="0.3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88" t="s">
        <v>172</v>
      </c>
    </row>
    <row r="4" spans="1:21" x14ac:dyDescent="0.3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89"/>
    </row>
    <row r="5" spans="1:21" ht="19.5" customHeight="1" thickBot="1" x14ac:dyDescent="0.35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90"/>
    </row>
    <row r="6" spans="1:21" ht="17.25" hidden="1" thickTop="1" x14ac:dyDescent="0.3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 x14ac:dyDescent="0.3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 x14ac:dyDescent="0.3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 x14ac:dyDescent="0.3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 x14ac:dyDescent="0.3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 x14ac:dyDescent="0.3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 x14ac:dyDescent="0.3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 x14ac:dyDescent="0.3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 x14ac:dyDescent="0.3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 x14ac:dyDescent="0.3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 x14ac:dyDescent="0.3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 x14ac:dyDescent="0.3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 x14ac:dyDescent="0.3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 x14ac:dyDescent="0.3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 x14ac:dyDescent="0.3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 x14ac:dyDescent="0.3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 x14ac:dyDescent="0.3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 x14ac:dyDescent="0.3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 x14ac:dyDescent="0.3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 x14ac:dyDescent="0.3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 x14ac:dyDescent="0.3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 x14ac:dyDescent="0.3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 x14ac:dyDescent="0.3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 x14ac:dyDescent="0.3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 x14ac:dyDescent="0.3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 x14ac:dyDescent="0.3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 x14ac:dyDescent="0.3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 x14ac:dyDescent="0.3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 x14ac:dyDescent="0.3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 x14ac:dyDescent="0.3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 x14ac:dyDescent="0.3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 x14ac:dyDescent="0.3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 x14ac:dyDescent="0.3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 x14ac:dyDescent="0.3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 x14ac:dyDescent="0.3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 x14ac:dyDescent="0.3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 x14ac:dyDescent="0.3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 x14ac:dyDescent="0.3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 x14ac:dyDescent="0.3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 x14ac:dyDescent="0.3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 x14ac:dyDescent="0.3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 x14ac:dyDescent="0.3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 x14ac:dyDescent="0.3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 x14ac:dyDescent="0.3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 x14ac:dyDescent="0.3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 x14ac:dyDescent="0.3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 x14ac:dyDescent="0.3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19">
        <f t="shared" si="9"/>
        <v>94761.606671002897</v>
      </c>
      <c r="T179" s="148"/>
      <c r="U179" s="147"/>
      <c r="Y179" s="150"/>
    </row>
    <row r="180" spans="1:25" s="156" customFormat="1" ht="18" hidden="1" customHeight="1" x14ac:dyDescent="0.3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 x14ac:dyDescent="0.3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 x14ac:dyDescent="0.3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 x14ac:dyDescent="0.3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19">
        <f t="shared" si="10"/>
        <v>143797.81959459005</v>
      </c>
      <c r="T183" s="148"/>
      <c r="U183" s="147"/>
      <c r="Y183" s="437"/>
    </row>
    <row r="184" spans="1:25" s="156" customFormat="1" ht="18" hidden="1" customHeight="1" x14ac:dyDescent="0.3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 x14ac:dyDescent="0.3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 x14ac:dyDescent="0.3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 x14ac:dyDescent="0.3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5">
        <f t="shared" si="11"/>
        <v>113094.57834392611</v>
      </c>
      <c r="T187" s="148"/>
      <c r="U187" s="147"/>
      <c r="Y187" s="150"/>
    </row>
    <row r="188" spans="1:25" s="156" customFormat="1" ht="18" hidden="1" customHeight="1" x14ac:dyDescent="0.3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 x14ac:dyDescent="0.3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 x14ac:dyDescent="0.3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 x14ac:dyDescent="0.3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5">
        <f t="shared" si="12"/>
        <v>147766</v>
      </c>
      <c r="T191" s="388"/>
      <c r="U191" s="389"/>
      <c r="Y191" s="391"/>
    </row>
    <row r="192" spans="1:25" s="156" customFormat="1" ht="18" hidden="1" customHeight="1" x14ac:dyDescent="0.3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 x14ac:dyDescent="0.3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 x14ac:dyDescent="0.3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 x14ac:dyDescent="0.3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 x14ac:dyDescent="0.3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5">
        <f t="shared" si="14"/>
        <v>107221.32031125929</v>
      </c>
      <c r="T196" s="172"/>
      <c r="U196" s="147"/>
      <c r="Y196" s="150"/>
    </row>
    <row r="197" spans="1:25" s="156" customFormat="1" ht="18" hidden="1" customHeight="1" x14ac:dyDescent="0.3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 x14ac:dyDescent="0.3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 x14ac:dyDescent="0.3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 x14ac:dyDescent="0.3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20">
        <f t="shared" si="16"/>
        <v>138026.58105280076</v>
      </c>
      <c r="T200" s="423"/>
      <c r="U200" s="392"/>
      <c r="Y200" s="150"/>
    </row>
    <row r="201" spans="1:25" s="149" customFormat="1" ht="18" hidden="1" customHeight="1" x14ac:dyDescent="0.25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 x14ac:dyDescent="0.25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 x14ac:dyDescent="0.25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 x14ac:dyDescent="0.3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21">
        <f t="shared" si="17"/>
        <v>105480.23758911679</v>
      </c>
      <c r="T204" s="517">
        <f t="shared" si="17"/>
        <v>0</v>
      </c>
      <c r="U204" s="459">
        <f t="shared" si="17"/>
        <v>0</v>
      </c>
      <c r="Y204" s="408"/>
    </row>
    <row r="205" spans="1:25" s="149" customFormat="1" ht="18" hidden="1" customHeight="1" x14ac:dyDescent="0.25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 x14ac:dyDescent="0.25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 x14ac:dyDescent="0.25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 x14ac:dyDescent="0.3">
      <c r="A208" s="458" t="s">
        <v>292</v>
      </c>
      <c r="B208" s="470">
        <f>SUM(B205:B207)</f>
        <v>472760.46324823919</v>
      </c>
      <c r="C208" s="470">
        <f t="shared" ref="C208:U208" si="18">SUM(C205:C207)</f>
        <v>162674.65</v>
      </c>
      <c r="D208" s="470">
        <f t="shared" si="18"/>
        <v>89814.5</v>
      </c>
      <c r="E208" s="470">
        <f t="shared" si="18"/>
        <v>2912.49</v>
      </c>
      <c r="F208" s="470">
        <f t="shared" si="18"/>
        <v>72859.149999999994</v>
      </c>
      <c r="G208" s="470">
        <f t="shared" si="18"/>
        <v>39671.160000000003</v>
      </c>
      <c r="H208" s="470">
        <f t="shared" si="18"/>
        <v>33186.99</v>
      </c>
      <c r="I208" s="470">
        <f t="shared" si="18"/>
        <v>310086.81324823922</v>
      </c>
      <c r="J208" s="470">
        <f t="shared" si="18"/>
        <v>37589.814779655004</v>
      </c>
      <c r="K208" s="470">
        <f t="shared" si="18"/>
        <v>24150.57</v>
      </c>
      <c r="L208" s="470">
        <f t="shared" si="18"/>
        <v>272497.99846858421</v>
      </c>
      <c r="M208" s="470">
        <f t="shared" si="18"/>
        <v>140009.93771629242</v>
      </c>
      <c r="N208" s="470">
        <f t="shared" si="18"/>
        <v>132487.06075229179</v>
      </c>
      <c r="O208" s="470">
        <f t="shared" si="18"/>
        <v>127404.314779655</v>
      </c>
      <c r="P208" s="470">
        <f t="shared" si="18"/>
        <v>27063.06</v>
      </c>
      <c r="Q208" s="470">
        <f t="shared" si="18"/>
        <v>345356.14846858417</v>
      </c>
      <c r="R208" s="470">
        <f t="shared" si="18"/>
        <v>179682.09771629242</v>
      </c>
      <c r="S208" s="522">
        <f t="shared" si="18"/>
        <v>165674.05075229181</v>
      </c>
      <c r="T208" s="518">
        <f t="shared" si="18"/>
        <v>0</v>
      </c>
      <c r="U208" s="470">
        <f t="shared" si="18"/>
        <v>0</v>
      </c>
      <c r="Y208" s="355"/>
    </row>
    <row r="209" spans="1:25" s="354" customFormat="1" ht="18" hidden="1" customHeight="1" x14ac:dyDescent="0.3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 x14ac:dyDescent="0.25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 x14ac:dyDescent="0.25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 x14ac:dyDescent="0.25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 x14ac:dyDescent="0.3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23">
        <f t="shared" si="20"/>
        <v>97241.358738855517</v>
      </c>
      <c r="T213" s="398"/>
      <c r="U213" s="399"/>
      <c r="V213" s="471">
        <f>(B213-B196)/B196*100</f>
        <v>0.67170290320704762</v>
      </c>
      <c r="W213" s="471">
        <f>(C213-C196)/C196*100</f>
        <v>30.840977931690212</v>
      </c>
      <c r="Y213" s="355"/>
    </row>
    <row r="214" spans="1:25" s="450" customFormat="1" ht="18" hidden="1" customHeight="1" x14ac:dyDescent="0.3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2"/>
      <c r="Y214" s="451"/>
    </row>
    <row r="215" spans="1:25" s="390" customFormat="1" ht="18" hidden="1" customHeight="1" x14ac:dyDescent="0.3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3"/>
      <c r="Y215" s="391"/>
    </row>
    <row r="216" spans="1:25" s="390" customFormat="1" ht="18" hidden="1" customHeight="1" x14ac:dyDescent="0.3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3"/>
      <c r="Y216" s="391"/>
    </row>
    <row r="217" spans="1:25" s="410" customFormat="1" ht="18" hidden="1" customHeight="1" x14ac:dyDescent="0.3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24">
        <f t="shared" si="21"/>
        <v>135288.83357049391</v>
      </c>
      <c r="T217" s="411"/>
      <c r="U217" s="409"/>
      <c r="V217" s="471">
        <f>(B217-B200)/B200*100</f>
        <v>1.1523094199485013</v>
      </c>
      <c r="W217" s="471">
        <f>(C217-C200)/C200*100</f>
        <v>-10.631416904713028</v>
      </c>
      <c r="Y217" s="408"/>
    </row>
    <row r="218" spans="1:25" s="158" customFormat="1" ht="18" hidden="1" customHeight="1" x14ac:dyDescent="0.25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4"/>
      <c r="Y218" s="174"/>
    </row>
    <row r="219" spans="1:25" s="158" customFormat="1" ht="18" hidden="1" customHeight="1" x14ac:dyDescent="0.25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4"/>
      <c r="Y219" s="174"/>
    </row>
    <row r="220" spans="1:25" s="156" customFormat="1" ht="18" hidden="1" customHeight="1" x14ac:dyDescent="0.25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5"/>
      <c r="Y220" s="163"/>
    </row>
    <row r="221" spans="1:25" s="410" customFormat="1" ht="18" hidden="1" customHeight="1" x14ac:dyDescent="0.3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24">
        <f t="shared" si="22"/>
        <v>119078.70414678233</v>
      </c>
      <c r="T221" s="457"/>
      <c r="U221" s="417"/>
      <c r="V221" s="471">
        <f>(B221-B204)/B204*100</f>
        <v>-3.4249725539719287</v>
      </c>
      <c r="W221" s="471">
        <f>(C221-C204)/C204*100</f>
        <v>5.9413459180755464</v>
      </c>
      <c r="Y221" s="408"/>
    </row>
    <row r="222" spans="1:25" s="468" customFormat="1" ht="18" hidden="1" customHeight="1" x14ac:dyDescent="0.3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25">
        <v>50160.152057298903</v>
      </c>
      <c r="T222" s="467"/>
      <c r="U222" s="466"/>
      <c r="V222" s="476"/>
      <c r="Y222" s="469"/>
    </row>
    <row r="223" spans="1:25" s="468" customFormat="1" ht="18" hidden="1" customHeight="1" x14ac:dyDescent="0.3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25">
        <v>53938</v>
      </c>
      <c r="T223" s="467"/>
      <c r="U223" s="466"/>
      <c r="V223" s="476"/>
      <c r="Y223" s="469"/>
    </row>
    <row r="224" spans="1:25" s="468" customFormat="1" ht="18" hidden="1" customHeight="1" x14ac:dyDescent="0.3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25">
        <v>55543.404405860369</v>
      </c>
      <c r="T224" s="467"/>
      <c r="U224" s="466"/>
      <c r="V224" s="476"/>
      <c r="Y224" s="469"/>
    </row>
    <row r="225" spans="1:25" s="468" customFormat="1" ht="18" hidden="1" customHeight="1" x14ac:dyDescent="0.3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24">
        <f t="shared" si="23"/>
        <v>159641.55646315927</v>
      </c>
      <c r="T225" s="467"/>
      <c r="U225" s="466"/>
      <c r="V225" s="471">
        <f>(B225-B208)/B208*100</f>
        <v>25.53963972633797</v>
      </c>
      <c r="W225" s="471">
        <f>(C225-C208)/C208*100</f>
        <v>24.495629773907609</v>
      </c>
      <c r="Y225" s="469"/>
    </row>
    <row r="226" spans="1:25" s="158" customFormat="1" ht="18" hidden="1" customHeight="1" x14ac:dyDescent="0.3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26">
        <v>35292.241936476101</v>
      </c>
      <c r="T226" s="411"/>
      <c r="U226" s="409"/>
      <c r="V226" s="475"/>
      <c r="W226" s="475"/>
      <c r="Y226" s="174"/>
    </row>
    <row r="227" spans="1:25" s="158" customFormat="1" ht="18" hidden="1" customHeight="1" x14ac:dyDescent="0.3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26">
        <v>47737.327469684627</v>
      </c>
      <c r="T227" s="411"/>
      <c r="U227" s="409"/>
      <c r="V227" s="475"/>
      <c r="W227" s="475"/>
      <c r="Y227" s="174"/>
    </row>
    <row r="228" spans="1:25" s="158" customFormat="1" ht="18" hidden="1" customHeight="1" x14ac:dyDescent="0.3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26">
        <v>49489.506628632851</v>
      </c>
      <c r="T228" s="411"/>
      <c r="U228" s="409"/>
      <c r="V228" s="475"/>
      <c r="W228" s="475"/>
      <c r="Y228" s="174"/>
    </row>
    <row r="229" spans="1:25" s="468" customFormat="1" ht="18" customHeight="1" thickTop="1" x14ac:dyDescent="0.3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24">
        <f t="shared" si="24"/>
        <v>132519.07603479357</v>
      </c>
      <c r="T229" s="467"/>
      <c r="U229" s="466"/>
      <c r="V229" s="471"/>
      <c r="W229" s="471"/>
      <c r="Y229" s="469"/>
    </row>
    <row r="230" spans="1:25" s="158" customFormat="1" ht="18" customHeight="1" x14ac:dyDescent="0.25">
      <c r="A230" s="430" t="s">
        <v>299</v>
      </c>
      <c r="B230" s="159">
        <v>96269.756505826706</v>
      </c>
      <c r="C230" s="480">
        <v>24012.86</v>
      </c>
      <c r="D230" s="480">
        <v>15447.48</v>
      </c>
      <c r="E230" s="480">
        <v>1357.69</v>
      </c>
      <c r="F230" s="480">
        <v>8565.3799999999992</v>
      </c>
      <c r="G230" s="480">
        <v>2156.36</v>
      </c>
      <c r="H230" s="480">
        <v>6409.02</v>
      </c>
      <c r="I230" s="480">
        <v>72256.896505826706</v>
      </c>
      <c r="J230" s="480">
        <v>4197.1797522618936</v>
      </c>
      <c r="K230" s="480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5"/>
      <c r="W230" s="475"/>
      <c r="Y230" s="174"/>
    </row>
    <row r="231" spans="1:25" s="158" customFormat="1" ht="18" customHeight="1" x14ac:dyDescent="0.3">
      <c r="A231" s="430" t="s">
        <v>300</v>
      </c>
      <c r="B231" s="487">
        <v>153019.22476222855</v>
      </c>
      <c r="C231" s="488">
        <v>28120.44</v>
      </c>
      <c r="D231" s="488">
        <v>18857.5</v>
      </c>
      <c r="E231" s="488">
        <v>3271.77</v>
      </c>
      <c r="F231" s="488">
        <v>9262.94</v>
      </c>
      <c r="G231" s="488">
        <v>2130.4299999999998</v>
      </c>
      <c r="H231" s="488">
        <v>7132.51</v>
      </c>
      <c r="I231" s="488">
        <v>124898.78476222856</v>
      </c>
      <c r="J231" s="488">
        <v>8766.7843607673203</v>
      </c>
      <c r="K231" s="488">
        <v>6299.64</v>
      </c>
      <c r="L231" s="489">
        <v>116132.00040146124</v>
      </c>
      <c r="M231" s="489">
        <v>88818.199825997348</v>
      </c>
      <c r="N231" s="489">
        <v>27313.80057546388</v>
      </c>
      <c r="O231" s="489">
        <v>27624.284360767324</v>
      </c>
      <c r="P231" s="489">
        <v>9571.41</v>
      </c>
      <c r="Q231" s="489">
        <v>125394.94040146124</v>
      </c>
      <c r="R231" s="489">
        <v>90948.629825997356</v>
      </c>
      <c r="S231" s="490">
        <v>34446.310575463882</v>
      </c>
      <c r="T231" s="411"/>
      <c r="U231" s="409"/>
      <c r="V231" s="475"/>
      <c r="W231" s="475"/>
      <c r="Y231" s="174"/>
    </row>
    <row r="232" spans="1:25" s="156" customFormat="1" ht="18" customHeight="1" x14ac:dyDescent="0.3">
      <c r="A232" s="430" t="s">
        <v>301</v>
      </c>
      <c r="B232" s="487">
        <v>214570.34888169545</v>
      </c>
      <c r="C232" s="488">
        <v>57032.15</v>
      </c>
      <c r="D232" s="488">
        <v>35430.339999999997</v>
      </c>
      <c r="E232" s="488">
        <v>1301.96</v>
      </c>
      <c r="F232" s="488">
        <v>21601.81</v>
      </c>
      <c r="G232" s="488">
        <v>3131.04</v>
      </c>
      <c r="H232" s="488">
        <v>18470.77</v>
      </c>
      <c r="I232" s="488">
        <v>157538.19888169543</v>
      </c>
      <c r="J232" s="488">
        <v>10989.82408578954</v>
      </c>
      <c r="K232" s="488">
        <v>9127.68</v>
      </c>
      <c r="L232" s="489">
        <v>146548.3747959059</v>
      </c>
      <c r="M232" s="489">
        <v>88023.824362438216</v>
      </c>
      <c r="N232" s="489">
        <v>58524.550433467703</v>
      </c>
      <c r="O232" s="489">
        <v>46420.16408578954</v>
      </c>
      <c r="P232" s="489">
        <v>10429.64</v>
      </c>
      <c r="Q232" s="489">
        <v>168150.18479590592</v>
      </c>
      <c r="R232" s="489">
        <v>91154.864362438209</v>
      </c>
      <c r="S232" s="490">
        <v>76995.320433467699</v>
      </c>
      <c r="T232" s="376"/>
      <c r="U232" s="377"/>
      <c r="V232" s="475"/>
      <c r="W232" s="475"/>
      <c r="Y232" s="163"/>
    </row>
    <row r="233" spans="1:25" s="158" customFormat="1" ht="18" customHeight="1" x14ac:dyDescent="0.3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24">
        <f t="shared" si="25"/>
        <v>136271.05971638602</v>
      </c>
      <c r="T233" s="457">
        <f t="shared" si="25"/>
        <v>0</v>
      </c>
      <c r="U233" s="417">
        <f t="shared" si="25"/>
        <v>0</v>
      </c>
      <c r="V233" s="475"/>
      <c r="W233" s="475"/>
      <c r="Y233" s="174"/>
    </row>
    <row r="234" spans="1:25" s="158" customFormat="1" ht="18" customHeight="1" x14ac:dyDescent="0.3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27">
        <v>41573.739898073574</v>
      </c>
      <c r="T234" s="411"/>
      <c r="U234" s="409"/>
      <c r="V234" s="475"/>
      <c r="W234" s="475"/>
      <c r="Y234" s="174"/>
    </row>
    <row r="235" spans="1:25" s="158" customFormat="1" ht="18" customHeight="1" x14ac:dyDescent="0.3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27">
        <v>33981.590920009206</v>
      </c>
      <c r="T235" s="411"/>
      <c r="U235" s="409"/>
      <c r="V235" s="475"/>
      <c r="W235" s="475"/>
      <c r="Y235" s="174"/>
    </row>
    <row r="236" spans="1:25" s="158" customFormat="1" ht="18" customHeight="1" x14ac:dyDescent="0.3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27">
        <v>55308.215678115172</v>
      </c>
      <c r="T236" s="411"/>
      <c r="U236" s="409"/>
      <c r="V236" s="475"/>
      <c r="W236" s="475"/>
      <c r="Y236" s="174"/>
    </row>
    <row r="237" spans="1:25" s="410" customFormat="1" ht="18" customHeight="1" x14ac:dyDescent="0.3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24">
        <f t="shared" si="26"/>
        <v>130863.54649619796</v>
      </c>
      <c r="T237" s="457"/>
      <c r="U237" s="417"/>
      <c r="V237" s="494"/>
      <c r="W237" s="494"/>
      <c r="Y237" s="408"/>
    </row>
    <row r="238" spans="1:25" s="158" customFormat="1" ht="18" customHeight="1" x14ac:dyDescent="0.3">
      <c r="A238" s="496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26">
        <v>45295.967125675284</v>
      </c>
      <c r="T238" s="411"/>
      <c r="U238" s="409"/>
      <c r="V238" s="475"/>
      <c r="W238" s="475"/>
      <c r="Y238" s="174"/>
    </row>
    <row r="239" spans="1:25" s="158" customFormat="1" ht="18" customHeight="1" x14ac:dyDescent="0.3">
      <c r="A239" s="496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26">
        <v>53584.726290728169</v>
      </c>
      <c r="T239" s="411"/>
      <c r="U239" s="409"/>
      <c r="V239" s="475"/>
      <c r="W239" s="475"/>
      <c r="Y239" s="174"/>
    </row>
    <row r="240" spans="1:25" s="158" customFormat="1" ht="18" customHeight="1" x14ac:dyDescent="0.3">
      <c r="A240" s="496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26">
        <v>67484.874701081397</v>
      </c>
      <c r="T240" s="411"/>
      <c r="U240" s="409"/>
      <c r="V240" s="475"/>
      <c r="W240" s="475"/>
      <c r="Y240" s="174"/>
    </row>
    <row r="241" spans="1:25" s="410" customFormat="1" ht="18" customHeight="1" x14ac:dyDescent="0.3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24">
        <f t="shared" si="27"/>
        <v>166365.56811748486</v>
      </c>
      <c r="T241" s="457"/>
      <c r="U241" s="417"/>
      <c r="V241" s="494"/>
      <c r="W241" s="494"/>
      <c r="Y241" s="408"/>
    </row>
    <row r="242" spans="1:25" s="158" customFormat="1" ht="18" customHeight="1" x14ac:dyDescent="0.3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27">
        <v>41541.773435027862</v>
      </c>
      <c r="T242" s="411"/>
      <c r="U242" s="409"/>
      <c r="V242" s="475"/>
      <c r="W242" s="475"/>
      <c r="Y242" s="174"/>
    </row>
    <row r="243" spans="1:25" s="158" customFormat="1" ht="18" customHeight="1" x14ac:dyDescent="0.3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27">
        <v>55207.501155259284</v>
      </c>
      <c r="T243" s="411"/>
      <c r="U243" s="409"/>
      <c r="V243" s="475"/>
      <c r="W243" s="475"/>
      <c r="Y243" s="174"/>
    </row>
    <row r="244" spans="1:25" s="158" customFormat="1" ht="18" customHeight="1" x14ac:dyDescent="0.3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27">
        <v>79561.705073447098</v>
      </c>
      <c r="T244" s="411"/>
      <c r="U244" s="409"/>
      <c r="V244" s="475"/>
      <c r="W244" s="475"/>
      <c r="Y244" s="174"/>
    </row>
    <row r="245" spans="1:25" s="410" customFormat="1" ht="18" customHeight="1" x14ac:dyDescent="0.3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24">
        <f t="shared" si="28"/>
        <v>176310.97966373427</v>
      </c>
      <c r="T245" s="457">
        <f t="shared" si="28"/>
        <v>0</v>
      </c>
      <c r="U245" s="417">
        <f t="shared" si="28"/>
        <v>0</v>
      </c>
      <c r="V245" s="494"/>
      <c r="W245" s="494"/>
      <c r="Y245" s="408"/>
    </row>
    <row r="246" spans="1:25" s="158" customFormat="1" ht="18" customHeight="1" x14ac:dyDescent="0.3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27">
        <v>67569.590255407064</v>
      </c>
      <c r="T246" s="411"/>
      <c r="U246" s="409"/>
      <c r="V246" s="475"/>
      <c r="W246" s="475"/>
      <c r="Y246" s="174"/>
    </row>
    <row r="247" spans="1:25" s="158" customFormat="1" ht="18" customHeight="1" x14ac:dyDescent="0.3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27">
        <v>67878.103083541238</v>
      </c>
      <c r="T247" s="411"/>
      <c r="U247" s="409"/>
      <c r="V247" s="475"/>
      <c r="W247" s="475"/>
      <c r="Y247" s="174"/>
    </row>
    <row r="248" spans="1:25" s="158" customFormat="1" ht="18" customHeight="1" x14ac:dyDescent="0.3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27">
        <v>71235.511705393132</v>
      </c>
      <c r="T248" s="411"/>
      <c r="U248" s="409"/>
      <c r="V248" s="475"/>
      <c r="W248" s="475"/>
      <c r="Y248" s="174"/>
    </row>
    <row r="249" spans="1:25" s="410" customFormat="1" ht="18" customHeight="1" x14ac:dyDescent="0.3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24">
        <f t="shared" si="29"/>
        <v>206683.20504434145</v>
      </c>
      <c r="T249" s="457"/>
      <c r="U249" s="417"/>
      <c r="V249" s="494"/>
      <c r="W249" s="494"/>
      <c r="Y249" s="408"/>
    </row>
    <row r="250" spans="1:25" s="158" customFormat="1" ht="18" customHeight="1" x14ac:dyDescent="0.3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27">
        <v>40657.01755169237</v>
      </c>
      <c r="T250" s="411"/>
      <c r="U250" s="409"/>
      <c r="V250" s="475"/>
      <c r="W250" s="475"/>
      <c r="Y250" s="174"/>
    </row>
    <row r="251" spans="1:25" s="158" customFormat="1" ht="18" customHeight="1" x14ac:dyDescent="0.3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27">
        <v>75336.700061751049</v>
      </c>
      <c r="T251" s="411"/>
      <c r="U251" s="409"/>
      <c r="V251" s="475"/>
      <c r="W251" s="475"/>
      <c r="Y251" s="174"/>
    </row>
    <row r="252" spans="1:25" s="158" customFormat="1" ht="18" customHeight="1" x14ac:dyDescent="0.3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27">
        <v>52006.314863747146</v>
      </c>
      <c r="T252" s="411"/>
      <c r="U252" s="409"/>
      <c r="V252" s="475"/>
      <c r="W252" s="475"/>
      <c r="Y252" s="174"/>
    </row>
    <row r="253" spans="1:25" s="410" customFormat="1" ht="18" customHeight="1" x14ac:dyDescent="0.3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24">
        <f t="shared" si="30"/>
        <v>168000.03247719054</v>
      </c>
      <c r="T253" s="457"/>
      <c r="U253" s="417"/>
      <c r="V253" s="494"/>
      <c r="W253" s="494"/>
      <c r="Y253" s="408"/>
    </row>
    <row r="254" spans="1:25" s="158" customFormat="1" ht="18" customHeight="1" x14ac:dyDescent="0.3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27">
        <v>46841.340020563686</v>
      </c>
      <c r="T254" s="411"/>
      <c r="U254" s="409"/>
      <c r="V254" s="475"/>
      <c r="W254" s="475"/>
      <c r="Y254" s="174"/>
    </row>
    <row r="255" spans="1:25" s="158" customFormat="1" ht="18" customHeight="1" x14ac:dyDescent="0.3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27">
        <v>60625.37948548339</v>
      </c>
      <c r="T255" s="411"/>
      <c r="U255" s="409"/>
      <c r="V255" s="475"/>
      <c r="W255" s="475"/>
      <c r="Y255" s="174"/>
    </row>
    <row r="256" spans="1:25" s="158" customFormat="1" ht="18" customHeight="1" x14ac:dyDescent="0.3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27">
        <v>92971.290158735646</v>
      </c>
      <c r="T256" s="411"/>
      <c r="U256" s="409"/>
      <c r="V256" s="475"/>
      <c r="W256" s="475"/>
      <c r="Y256" s="174"/>
    </row>
    <row r="257" spans="1:25" s="410" customFormat="1" ht="18" customHeight="1" x14ac:dyDescent="0.3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24">
        <f>SUM(S254:S256)</f>
        <v>200438.00966478273</v>
      </c>
      <c r="T257" s="457"/>
      <c r="U257" s="417"/>
      <c r="V257" s="494"/>
      <c r="W257" s="494"/>
      <c r="Y257" s="408"/>
    </row>
    <row r="258" spans="1:25" s="158" customFormat="1" ht="18" customHeight="1" x14ac:dyDescent="0.3">
      <c r="A258" s="430" t="s">
        <v>338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27">
        <v>67414.402461240505</v>
      </c>
      <c r="T258" s="411"/>
      <c r="U258" s="409"/>
      <c r="V258" s="475"/>
      <c r="W258" s="475"/>
      <c r="Y258" s="174"/>
    </row>
    <row r="259" spans="1:25" s="158" customFormat="1" ht="18" customHeight="1" x14ac:dyDescent="0.3">
      <c r="A259" s="430" t="s">
        <v>336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27">
        <v>49346.182600796681</v>
      </c>
      <c r="T259" s="411"/>
      <c r="U259" s="409"/>
      <c r="V259" s="475"/>
      <c r="W259" s="475"/>
      <c r="Y259" s="174"/>
    </row>
    <row r="260" spans="1:25" s="158" customFormat="1" ht="18" customHeight="1" x14ac:dyDescent="0.3">
      <c r="A260" s="430" t="s">
        <v>337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27">
        <v>72471.150286951859</v>
      </c>
      <c r="T260" s="411"/>
      <c r="U260" s="409"/>
      <c r="V260" s="475"/>
      <c r="W260" s="475"/>
      <c r="Y260" s="174"/>
    </row>
    <row r="261" spans="1:25" s="158" customFormat="1" ht="18" customHeight="1" x14ac:dyDescent="0.3">
      <c r="A261" s="424" t="s">
        <v>339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24">
        <f t="shared" si="32"/>
        <v>189231.73534898905</v>
      </c>
      <c r="T261" s="411"/>
      <c r="U261" s="409"/>
      <c r="V261" s="475"/>
      <c r="W261" s="475"/>
      <c r="Y261" s="174"/>
    </row>
    <row r="262" spans="1:25" s="158" customFormat="1" ht="18" customHeight="1" x14ac:dyDescent="0.3">
      <c r="A262" s="430" t="s">
        <v>342</v>
      </c>
      <c r="B262" s="377">
        <v>194859.28741035308</v>
      </c>
      <c r="C262" s="377">
        <v>37897.11</v>
      </c>
      <c r="D262" s="377">
        <v>25166.58</v>
      </c>
      <c r="E262" s="377">
        <v>4843.8500000000004</v>
      </c>
      <c r="F262" s="377">
        <v>12730.53</v>
      </c>
      <c r="G262" s="377">
        <v>2209.71</v>
      </c>
      <c r="H262" s="377">
        <v>10520.82</v>
      </c>
      <c r="I262" s="377">
        <v>156962.17741035309</v>
      </c>
      <c r="J262" s="377">
        <v>12676.146982009423</v>
      </c>
      <c r="K262" s="377">
        <v>7584.56</v>
      </c>
      <c r="L262" s="377">
        <v>144286.03042834369</v>
      </c>
      <c r="M262" s="377">
        <v>85156.987445185878</v>
      </c>
      <c r="N262" s="377">
        <v>59129.0429831578</v>
      </c>
      <c r="O262" s="377">
        <v>37842.726982009422</v>
      </c>
      <c r="P262" s="377">
        <v>12428.41</v>
      </c>
      <c r="Q262" s="377">
        <v>157016.56042834368</v>
      </c>
      <c r="R262" s="377">
        <v>87366.69744518587</v>
      </c>
      <c r="S262" s="527">
        <v>69649.8629831578</v>
      </c>
      <c r="T262" s="411"/>
      <c r="U262" s="409"/>
      <c r="V262" s="475"/>
      <c r="W262" s="475"/>
      <c r="Y262" s="174"/>
    </row>
    <row r="263" spans="1:25" s="158" customFormat="1" ht="18" customHeight="1" x14ac:dyDescent="0.3">
      <c r="A263" s="430" t="s">
        <v>343</v>
      </c>
      <c r="B263" s="377">
        <v>205593.16009076097</v>
      </c>
      <c r="C263" s="377">
        <v>38301.760000000002</v>
      </c>
      <c r="D263" s="377">
        <v>26227.040000000001</v>
      </c>
      <c r="E263" s="377">
        <v>1944.8787170773808</v>
      </c>
      <c r="F263" s="377">
        <v>12074.72</v>
      </c>
      <c r="G263" s="377">
        <v>727.15</v>
      </c>
      <c r="H263" s="377">
        <v>11347.57</v>
      </c>
      <c r="I263" s="377">
        <v>167291.40009076093</v>
      </c>
      <c r="J263" s="377">
        <v>21533.747263826048</v>
      </c>
      <c r="K263" s="377">
        <v>14318.898717077382</v>
      </c>
      <c r="L263" s="377">
        <v>145757.65282693491</v>
      </c>
      <c r="M263" s="377">
        <v>74749.61910695085</v>
      </c>
      <c r="N263" s="377">
        <v>71008.033719984043</v>
      </c>
      <c r="O263" s="377">
        <v>47760.787263826045</v>
      </c>
      <c r="P263" s="377">
        <v>16263.777434154761</v>
      </c>
      <c r="Q263" s="377">
        <v>157832.37282693491</v>
      </c>
      <c r="R263" s="377">
        <v>75476.769106950858</v>
      </c>
      <c r="S263" s="527">
        <v>82355.603719984036</v>
      </c>
      <c r="T263" s="411"/>
      <c r="U263" s="409"/>
      <c r="V263" s="475"/>
      <c r="W263" s="475"/>
      <c r="Y263" s="174"/>
    </row>
    <row r="264" spans="1:25" s="158" customFormat="1" ht="18" customHeight="1" x14ac:dyDescent="0.3">
      <c r="A264" s="430" t="s">
        <v>345</v>
      </c>
      <c r="B264" s="377">
        <v>244668.96269848078</v>
      </c>
      <c r="C264" s="377">
        <v>48811.43</v>
      </c>
      <c r="D264" s="377">
        <v>26382.9</v>
      </c>
      <c r="E264" s="377">
        <v>1400.23</v>
      </c>
      <c r="F264" s="377">
        <v>22428.53</v>
      </c>
      <c r="G264" s="377">
        <v>7046.67</v>
      </c>
      <c r="H264" s="377">
        <v>15381.86</v>
      </c>
      <c r="I264" s="377">
        <v>195857.53269848076</v>
      </c>
      <c r="J264" s="377">
        <v>35919.6515336792</v>
      </c>
      <c r="K264" s="377">
        <v>26071.552020752049</v>
      </c>
      <c r="L264" s="377">
        <v>159937.88116480157</v>
      </c>
      <c r="M264" s="377">
        <v>75695.822211407911</v>
      </c>
      <c r="N264" s="377">
        <v>84242.058953393658</v>
      </c>
      <c r="O264" s="377">
        <v>62302.551533679201</v>
      </c>
      <c r="P264" s="377">
        <v>27471.782020752049</v>
      </c>
      <c r="Q264" s="377">
        <v>182366.41116480157</v>
      </c>
      <c r="R264" s="377">
        <v>82742.492211407924</v>
      </c>
      <c r="S264" s="527">
        <v>99623.918953393659</v>
      </c>
      <c r="T264" s="411"/>
      <c r="U264" s="409"/>
      <c r="V264" s="475"/>
      <c r="W264" s="475"/>
      <c r="Y264" s="174"/>
    </row>
    <row r="265" spans="1:25" s="158" customFormat="1" ht="18" customHeight="1" x14ac:dyDescent="0.3">
      <c r="A265" s="424" t="s">
        <v>346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24">
        <f t="shared" si="33"/>
        <v>251629.38565653551</v>
      </c>
      <c r="T265" s="411"/>
      <c r="U265" s="409"/>
      <c r="V265" s="475"/>
      <c r="W265" s="475"/>
      <c r="Y265" s="174"/>
    </row>
    <row r="266" spans="1:25" s="492" customFormat="1" ht="18" customHeight="1" x14ac:dyDescent="0.3">
      <c r="A266" s="496" t="s">
        <v>347</v>
      </c>
      <c r="B266" s="573">
        <v>181844.31594840979</v>
      </c>
      <c r="C266" s="574">
        <v>35803.49</v>
      </c>
      <c r="D266" s="574">
        <v>22467.14</v>
      </c>
      <c r="E266" s="574">
        <v>2450.83</v>
      </c>
      <c r="F266" s="574">
        <v>13336.35</v>
      </c>
      <c r="G266" s="574">
        <v>4360.76</v>
      </c>
      <c r="H266" s="574">
        <v>8975.59</v>
      </c>
      <c r="I266" s="574">
        <v>146040.82594840977</v>
      </c>
      <c r="J266" s="574">
        <v>16210.46420043913</v>
      </c>
      <c r="K266" s="574">
        <v>5583.65</v>
      </c>
      <c r="L266" s="575">
        <v>129830.36174797063</v>
      </c>
      <c r="M266" s="575">
        <v>67392.017877428647</v>
      </c>
      <c r="N266" s="575">
        <v>62438.34387054199</v>
      </c>
      <c r="O266" s="575">
        <v>38677.604200439127</v>
      </c>
      <c r="P266" s="575">
        <v>8034.48</v>
      </c>
      <c r="Q266" s="575">
        <v>143166.71174797064</v>
      </c>
      <c r="R266" s="575">
        <v>71752.777877428642</v>
      </c>
      <c r="S266" s="576">
        <v>71413.933870541994</v>
      </c>
      <c r="T266" s="491"/>
      <c r="U266" s="567"/>
      <c r="X266" s="493"/>
    </row>
    <row r="267" spans="1:25" s="492" customFormat="1" ht="18" customHeight="1" x14ac:dyDescent="0.3">
      <c r="A267" s="496" t="s">
        <v>348</v>
      </c>
      <c r="B267" s="573">
        <v>164220.15477067497</v>
      </c>
      <c r="C267" s="574">
        <v>36931.129999999997</v>
      </c>
      <c r="D267" s="574">
        <v>18704.21</v>
      </c>
      <c r="E267" s="574">
        <v>5519.14</v>
      </c>
      <c r="F267" s="574">
        <v>18226.919999999998</v>
      </c>
      <c r="G267" s="574">
        <v>7769.59</v>
      </c>
      <c r="H267" s="574">
        <v>10457.33</v>
      </c>
      <c r="I267" s="574">
        <v>127289.02477067497</v>
      </c>
      <c r="J267" s="574">
        <v>9053.6142997802599</v>
      </c>
      <c r="K267" s="574">
        <v>5977.32</v>
      </c>
      <c r="L267" s="575">
        <v>118235.41047089471</v>
      </c>
      <c r="M267" s="575">
        <v>59578.95941703608</v>
      </c>
      <c r="N267" s="575">
        <v>58656.451053858633</v>
      </c>
      <c r="O267" s="575">
        <v>27757.824299780259</v>
      </c>
      <c r="P267" s="575">
        <v>11496.46</v>
      </c>
      <c r="Q267" s="575">
        <v>136462.3304708947</v>
      </c>
      <c r="R267" s="575">
        <v>67348.549417036076</v>
      </c>
      <c r="S267" s="576">
        <v>69113.781053858635</v>
      </c>
      <c r="T267" s="491"/>
      <c r="U267" s="567"/>
      <c r="X267" s="493"/>
    </row>
    <row r="268" spans="1:25" s="579" customFormat="1" ht="18" customHeight="1" x14ac:dyDescent="0.3">
      <c r="A268" s="496" t="s">
        <v>349</v>
      </c>
      <c r="B268" s="573">
        <v>214129.98308443543</v>
      </c>
      <c r="C268" s="574">
        <v>44942.77</v>
      </c>
      <c r="D268" s="574">
        <v>28128.34</v>
      </c>
      <c r="E268" s="574">
        <v>7037.63</v>
      </c>
      <c r="F268" s="574">
        <v>16814.43</v>
      </c>
      <c r="G268" s="574">
        <v>6142</v>
      </c>
      <c r="H268" s="574">
        <v>10672.43</v>
      </c>
      <c r="I268" s="574">
        <v>169187.21308443544</v>
      </c>
      <c r="J268" s="574">
        <v>19830.490829971099</v>
      </c>
      <c r="K268" s="574">
        <v>12302.23</v>
      </c>
      <c r="L268" s="575">
        <v>149356.72225446432</v>
      </c>
      <c r="M268" s="575">
        <v>79627.061604477887</v>
      </c>
      <c r="N268" s="575">
        <v>69729.660649986428</v>
      </c>
      <c r="O268" s="575">
        <v>47958.830829971099</v>
      </c>
      <c r="P268" s="575">
        <v>19339.86</v>
      </c>
      <c r="Q268" s="575">
        <v>166171.15225446431</v>
      </c>
      <c r="R268" s="575">
        <v>85769.061604477887</v>
      </c>
      <c r="S268" s="576">
        <v>80402.090649986421</v>
      </c>
      <c r="T268" s="577"/>
      <c r="U268" s="578"/>
      <c r="X268" s="580"/>
    </row>
    <row r="269" spans="1:25" s="485" customFormat="1" ht="18" customHeight="1" x14ac:dyDescent="0.3">
      <c r="A269" s="424" t="s">
        <v>350</v>
      </c>
      <c r="B269" s="481">
        <f>SUM(B266:B268)</f>
        <v>560194.45380352018</v>
      </c>
      <c r="C269" s="481">
        <f t="shared" ref="C269:S269" si="34">SUM(C266:C268)</f>
        <v>117677.38999999998</v>
      </c>
      <c r="D269" s="481">
        <f t="shared" si="34"/>
        <v>69299.69</v>
      </c>
      <c r="E269" s="481">
        <f t="shared" si="34"/>
        <v>15007.6</v>
      </c>
      <c r="F269" s="481">
        <f t="shared" si="34"/>
        <v>48377.7</v>
      </c>
      <c r="G269" s="481">
        <f t="shared" si="34"/>
        <v>18272.349999999999</v>
      </c>
      <c r="H269" s="481">
        <f t="shared" si="34"/>
        <v>30105.35</v>
      </c>
      <c r="I269" s="481">
        <f t="shared" si="34"/>
        <v>442517.06380352017</v>
      </c>
      <c r="J269" s="481">
        <f t="shared" si="34"/>
        <v>45094.569330190483</v>
      </c>
      <c r="K269" s="481">
        <f t="shared" si="34"/>
        <v>23863.199999999997</v>
      </c>
      <c r="L269" s="481">
        <f t="shared" si="34"/>
        <v>397422.49447332963</v>
      </c>
      <c r="M269" s="481">
        <f t="shared" si="34"/>
        <v>206598.03889894261</v>
      </c>
      <c r="N269" s="481">
        <f t="shared" si="34"/>
        <v>190824.45557438704</v>
      </c>
      <c r="O269" s="481">
        <f t="shared" si="34"/>
        <v>114394.25933019049</v>
      </c>
      <c r="P269" s="481">
        <f t="shared" si="34"/>
        <v>38870.800000000003</v>
      </c>
      <c r="Q269" s="481">
        <f t="shared" si="34"/>
        <v>445800.1944733297</v>
      </c>
      <c r="R269" s="481">
        <f t="shared" si="34"/>
        <v>224870.38889894262</v>
      </c>
      <c r="S269" s="571">
        <f t="shared" si="34"/>
        <v>220929.80557438702</v>
      </c>
      <c r="T269" s="484"/>
      <c r="U269" s="572"/>
      <c r="X269" s="486"/>
    </row>
    <row r="270" spans="1:25" s="181" customFormat="1" ht="18" customHeight="1" x14ac:dyDescent="0.3">
      <c r="A270" s="362" t="s">
        <v>278</v>
      </c>
      <c r="B270" s="363">
        <f>(B269-B265)/B265*100</f>
        <v>-13.164491993809193</v>
      </c>
      <c r="C270" s="363">
        <f t="shared" ref="C270:S270" si="35">(C269-C265)/C265*100</f>
        <v>-5.8658446544004805</v>
      </c>
      <c r="D270" s="363">
        <f t="shared" si="35"/>
        <v>-10.89895768028706</v>
      </c>
      <c r="E270" s="363">
        <f t="shared" si="35"/>
        <v>83.266279859280758</v>
      </c>
      <c r="F270" s="363">
        <f t="shared" si="35"/>
        <v>2.4218260744746627</v>
      </c>
      <c r="G270" s="363">
        <f t="shared" si="35"/>
        <v>83.024942079605083</v>
      </c>
      <c r="H270" s="363">
        <f t="shared" si="35"/>
        <v>-19.180810867041163</v>
      </c>
      <c r="I270" s="363">
        <f t="shared" si="35"/>
        <v>-14.918744259528999</v>
      </c>
      <c r="J270" s="363">
        <f t="shared" si="35"/>
        <v>-35.698187078001986</v>
      </c>
      <c r="K270" s="363">
        <f t="shared" si="35"/>
        <v>-50.259104410823404</v>
      </c>
      <c r="L270" s="363">
        <f t="shared" si="35"/>
        <v>-11.680271838355589</v>
      </c>
      <c r="M270" s="363">
        <f t="shared" si="35"/>
        <v>-12.310734662973871</v>
      </c>
      <c r="N270" s="363">
        <f t="shared" si="35"/>
        <v>-10.98739390380147</v>
      </c>
      <c r="O270" s="363">
        <f t="shared" si="35"/>
        <v>-22.657492965353178</v>
      </c>
      <c r="P270" s="363">
        <f t="shared" si="35"/>
        <v>-30.790504344233049</v>
      </c>
      <c r="Q270" s="363">
        <f t="shared" si="35"/>
        <v>-10.340620120386228</v>
      </c>
      <c r="R270" s="363">
        <f t="shared" si="35"/>
        <v>-8.4351605315299896</v>
      </c>
      <c r="S270" s="505">
        <f t="shared" si="35"/>
        <v>-12.200315953579539</v>
      </c>
      <c r="T270" s="502" t="e">
        <f t="shared" ref="T270:U270" si="36">(T257-T253)/T253*100</f>
        <v>#DIV/0!</v>
      </c>
      <c r="U270" s="363" t="e">
        <f t="shared" si="36"/>
        <v>#DIV/0!</v>
      </c>
    </row>
    <row r="271" spans="1:25" s="182" customFormat="1" ht="18" customHeight="1" x14ac:dyDescent="0.3">
      <c r="A271" s="298" t="s">
        <v>340</v>
      </c>
      <c r="B271" s="418">
        <f>(B269-B253)/B253*100</f>
        <v>24.057112167873772</v>
      </c>
      <c r="C271" s="418">
        <f t="shared" ref="C271:S271" si="37">(C269-C253)/C253*100</f>
        <v>27.541417739705238</v>
      </c>
      <c r="D271" s="418">
        <f t="shared" si="37"/>
        <v>28.008305615008773</v>
      </c>
      <c r="E271" s="418">
        <f t="shared" si="37"/>
        <v>80.992397344859526</v>
      </c>
      <c r="F271" s="418">
        <f t="shared" si="37"/>
        <v>26.878516830299116</v>
      </c>
      <c r="G271" s="418">
        <f t="shared" si="37"/>
        <v>81.954197652325973</v>
      </c>
      <c r="H271" s="418">
        <f t="shared" si="37"/>
        <v>7.1865608378576873</v>
      </c>
      <c r="I271" s="418">
        <f t="shared" si="37"/>
        <v>23.162353366031969</v>
      </c>
      <c r="J271" s="418">
        <f t="shared" si="37"/>
        <v>15.625066434499724</v>
      </c>
      <c r="K271" s="418">
        <f t="shared" si="37"/>
        <v>44.200107924080903</v>
      </c>
      <c r="L271" s="418">
        <f t="shared" si="37"/>
        <v>24.080130202301469</v>
      </c>
      <c r="M271" s="418">
        <f t="shared" si="37"/>
        <v>14.533704436505298</v>
      </c>
      <c r="N271" s="418">
        <f t="shared" si="37"/>
        <v>36.387779531104762</v>
      </c>
      <c r="O271" s="418">
        <f t="shared" si="37"/>
        <v>22.822912685103887</v>
      </c>
      <c r="P271" s="418">
        <f t="shared" si="37"/>
        <v>56.481489309196974</v>
      </c>
      <c r="Q271" s="418">
        <f t="shared" si="37"/>
        <v>24.377822457564442</v>
      </c>
      <c r="R271" s="418">
        <f t="shared" si="37"/>
        <v>18.089217050492952</v>
      </c>
      <c r="S271" s="506">
        <f t="shared" si="37"/>
        <v>31.505811229163172</v>
      </c>
      <c r="T271" s="503" t="e">
        <f t="shared" ref="T271:U271" si="38">(T257-T241)/T241*100</f>
        <v>#DIV/0!</v>
      </c>
      <c r="U271" s="418" t="e">
        <f t="shared" si="38"/>
        <v>#DIV/0!</v>
      </c>
    </row>
    <row r="272" spans="1:25" s="181" customFormat="1" ht="18" customHeight="1" thickBot="1" x14ac:dyDescent="0.35">
      <c r="A272" s="299" t="s">
        <v>341</v>
      </c>
      <c r="B272" s="422">
        <f>(B265-B233)/B233*100</f>
        <v>39.076950331326984</v>
      </c>
      <c r="C272" s="422">
        <f t="shared" ref="C272:S272" si="39">(C265-C233)/C233*100</f>
        <v>14.514528177184241</v>
      </c>
      <c r="D272" s="422">
        <f t="shared" si="39"/>
        <v>11.531029039516866</v>
      </c>
      <c r="E272" s="422">
        <f t="shared" si="39"/>
        <v>38.060678843807736</v>
      </c>
      <c r="F272" s="422">
        <f t="shared" si="39"/>
        <v>19.79108362057136</v>
      </c>
      <c r="G272" s="422">
        <f t="shared" si="39"/>
        <v>34.588282557028144</v>
      </c>
      <c r="H272" s="422">
        <f t="shared" si="39"/>
        <v>16.362304489211947</v>
      </c>
      <c r="I272" s="422">
        <f t="shared" si="39"/>
        <v>46.636618026791254</v>
      </c>
      <c r="J272" s="422">
        <f t="shared" si="39"/>
        <v>192.77016727973327</v>
      </c>
      <c r="K272" s="422">
        <f t="shared" si="39"/>
        <v>185.9846437924472</v>
      </c>
      <c r="L272" s="422">
        <f t="shared" si="39"/>
        <v>36.052923540590506</v>
      </c>
      <c r="M272" s="422">
        <f t="shared" si="39"/>
        <v>4.0273061090760365</v>
      </c>
      <c r="N272" s="422">
        <f t="shared" si="39"/>
        <v>105.62218104234961</v>
      </c>
      <c r="O272" s="422">
        <f t="shared" si="39"/>
        <v>57.869008066168668</v>
      </c>
      <c r="P272" s="422">
        <f t="shared" si="39"/>
        <v>147.3442733229993</v>
      </c>
      <c r="Q272" s="422">
        <f t="shared" si="39"/>
        <v>34.320730014309135</v>
      </c>
      <c r="R272" s="422">
        <f t="shared" si="39"/>
        <v>4.9965106404612047</v>
      </c>
      <c r="S272" s="507">
        <f t="shared" si="39"/>
        <v>84.653576614314787</v>
      </c>
      <c r="T272" s="504" t="e">
        <f t="shared" ref="T272:U272" si="40">(T257-T225)/T225*100</f>
        <v>#DIV/0!</v>
      </c>
      <c r="U272" s="422" t="e">
        <f t="shared" si="40"/>
        <v>#DIV/0!</v>
      </c>
    </row>
    <row r="273" spans="1:21" s="181" customFormat="1" ht="5.25" customHeight="1" x14ac:dyDescent="0.3">
      <c r="A273" s="184"/>
      <c r="B273" s="185"/>
      <c r="C273" s="185"/>
      <c r="D273" s="185"/>
      <c r="E273" s="185"/>
      <c r="F273" s="185"/>
      <c r="G273" s="185"/>
      <c r="H273" s="185"/>
      <c r="I273" s="185"/>
      <c r="J273" s="185"/>
      <c r="K273" s="185"/>
      <c r="L273" s="185"/>
      <c r="M273" s="185"/>
      <c r="N273" s="185"/>
      <c r="O273" s="185"/>
      <c r="P273" s="185"/>
      <c r="Q273" s="185"/>
      <c r="R273" s="185"/>
      <c r="S273" s="185"/>
      <c r="T273" s="185"/>
      <c r="U273" s="185"/>
    </row>
    <row r="274" spans="1:21" s="186" customFormat="1" ht="22.5" hidden="1" customHeight="1" x14ac:dyDescent="0.3">
      <c r="A274" s="587" t="s">
        <v>279</v>
      </c>
      <c r="B274" s="587"/>
      <c r="C274" s="587"/>
      <c r="D274" s="587"/>
      <c r="E274" s="587"/>
      <c r="F274" s="587"/>
      <c r="G274" s="587"/>
      <c r="H274" s="587"/>
      <c r="I274" s="587"/>
      <c r="J274" s="587"/>
      <c r="K274" s="587"/>
      <c r="L274" s="587"/>
      <c r="M274" s="587"/>
      <c r="N274" s="587"/>
      <c r="O274" s="587"/>
      <c r="P274" s="587"/>
      <c r="Q274" s="587"/>
      <c r="R274" s="587"/>
      <c r="S274" s="587"/>
      <c r="U274" s="187"/>
    </row>
    <row r="275" spans="1:21" s="188" customFormat="1" ht="11.25" hidden="1" customHeight="1" x14ac:dyDescent="0.3">
      <c r="A275" s="5" t="s">
        <v>229</v>
      </c>
      <c r="B275" s="6" t="s">
        <v>0</v>
      </c>
      <c r="C275" s="302" t="s">
        <v>1</v>
      </c>
      <c r="D275" s="302"/>
      <c r="E275" s="302"/>
      <c r="F275" s="302"/>
      <c r="G275" s="302"/>
      <c r="H275" s="303"/>
      <c r="I275" s="313" t="s">
        <v>2</v>
      </c>
      <c r="J275" s="313"/>
      <c r="K275" s="313"/>
      <c r="L275" s="313"/>
      <c r="M275" s="313"/>
      <c r="N275" s="341"/>
      <c r="O275" s="325" t="s">
        <v>3</v>
      </c>
      <c r="P275" s="325"/>
      <c r="Q275" s="326" t="s">
        <v>4</v>
      </c>
      <c r="R275" s="325"/>
      <c r="S275" s="327"/>
      <c r="U275" s="189"/>
    </row>
    <row r="276" spans="1:21" s="188" customFormat="1" ht="11.25" hidden="1" customHeight="1" x14ac:dyDescent="0.3">
      <c r="A276" s="7"/>
      <c r="B276" s="8"/>
      <c r="C276" s="336"/>
      <c r="D276" s="305" t="s">
        <v>3</v>
      </c>
      <c r="E276" s="306"/>
      <c r="F276" s="305" t="s">
        <v>4</v>
      </c>
      <c r="G276" s="302"/>
      <c r="H276" s="303"/>
      <c r="I276" s="315"/>
      <c r="J276" s="316" t="s">
        <v>3</v>
      </c>
      <c r="K276" s="317"/>
      <c r="L276" s="318" t="s">
        <v>4</v>
      </c>
      <c r="M276" s="313"/>
      <c r="N276" s="314"/>
      <c r="O276" s="343"/>
      <c r="P276" s="344"/>
      <c r="Q276" s="345"/>
      <c r="R276" s="343"/>
      <c r="S276" s="346"/>
      <c r="U276" s="189"/>
    </row>
    <row r="277" spans="1:21" s="190" customFormat="1" ht="11.25" hidden="1" customHeight="1" thickBot="1" x14ac:dyDescent="0.35">
      <c r="A277" s="7"/>
      <c r="B277" s="8"/>
      <c r="C277" s="336"/>
      <c r="D277" s="337"/>
      <c r="E277" s="338" t="s">
        <v>230</v>
      </c>
      <c r="F277" s="339"/>
      <c r="G277" s="340" t="s">
        <v>5</v>
      </c>
      <c r="H277" s="303" t="s">
        <v>6</v>
      </c>
      <c r="I277" s="315"/>
      <c r="J277" s="334"/>
      <c r="K277" s="318" t="s">
        <v>230</v>
      </c>
      <c r="L277" s="342"/>
      <c r="M277" s="335" t="s">
        <v>5</v>
      </c>
      <c r="N277" s="314" t="s">
        <v>6</v>
      </c>
      <c r="O277" s="346"/>
      <c r="P277" s="326" t="s">
        <v>230</v>
      </c>
      <c r="Q277" s="345"/>
      <c r="R277" s="347" t="s">
        <v>5</v>
      </c>
      <c r="S277" s="327" t="s">
        <v>6</v>
      </c>
      <c r="U277" s="191"/>
    </row>
    <row r="278" spans="1:21" ht="18" hidden="1" thickTop="1" x14ac:dyDescent="0.3">
      <c r="A278" s="192" t="s">
        <v>280</v>
      </c>
      <c r="B278" s="419">
        <f t="shared" ref="B278:U278" si="41">SUM(B210:B216)</f>
        <v>1061150.293088688</v>
      </c>
      <c r="C278" s="419">
        <f t="shared" si="41"/>
        <v>280748.66000000003</v>
      </c>
      <c r="D278" s="419">
        <f t="shared" si="41"/>
        <v>186312.42</v>
      </c>
      <c r="E278" s="419">
        <f t="shared" si="41"/>
        <v>9942.0400000000009</v>
      </c>
      <c r="F278" s="419">
        <f t="shared" si="41"/>
        <v>94435.239999999991</v>
      </c>
      <c r="G278" s="419">
        <f t="shared" si="41"/>
        <v>29574.58</v>
      </c>
      <c r="H278" s="419">
        <f t="shared" si="41"/>
        <v>64860.66</v>
      </c>
      <c r="I278" s="419">
        <f t="shared" si="41"/>
        <v>780403.63308868825</v>
      </c>
      <c r="J278" s="419">
        <f t="shared" si="41"/>
        <v>154474.88485034218</v>
      </c>
      <c r="K278" s="419">
        <f t="shared" si="41"/>
        <v>52092.65</v>
      </c>
      <c r="L278" s="419">
        <f t="shared" si="41"/>
        <v>625927.74823834596</v>
      </c>
      <c r="M278" s="419">
        <f t="shared" si="41"/>
        <v>361015.85719014099</v>
      </c>
      <c r="N278" s="419">
        <f t="shared" si="41"/>
        <v>264911.89104820491</v>
      </c>
      <c r="O278" s="419">
        <f t="shared" si="41"/>
        <v>340787.30485034222</v>
      </c>
      <c r="P278" s="419">
        <f t="shared" si="41"/>
        <v>62030.69</v>
      </c>
      <c r="Q278" s="419">
        <f t="shared" si="41"/>
        <v>720364.98823834595</v>
      </c>
      <c r="R278" s="419">
        <f t="shared" si="41"/>
        <v>390592.437190141</v>
      </c>
      <c r="S278" s="419">
        <f t="shared" si="41"/>
        <v>329771.55104820494</v>
      </c>
      <c r="T278" s="419">
        <f t="shared" si="41"/>
        <v>0</v>
      </c>
      <c r="U278" s="419">
        <f t="shared" si="41"/>
        <v>0</v>
      </c>
    </row>
    <row r="279" spans="1:21" ht="17.25" hidden="1" x14ac:dyDescent="0.3">
      <c r="A279" s="348" t="s">
        <v>281</v>
      </c>
      <c r="B279" s="420">
        <f t="shared" ref="B279:U279" si="42">SUM(B193:B199)</f>
        <v>1052274.2690921908</v>
      </c>
      <c r="C279" s="420">
        <f t="shared" si="42"/>
        <v>245933.49</v>
      </c>
      <c r="D279" s="420">
        <f t="shared" si="42"/>
        <v>158633.23000000001</v>
      </c>
      <c r="E279" s="420">
        <f t="shared" si="42"/>
        <v>5262.47</v>
      </c>
      <c r="F279" s="420">
        <f t="shared" si="42"/>
        <v>87300.260000000009</v>
      </c>
      <c r="G279" s="420">
        <f t="shared" si="42"/>
        <v>26662.34</v>
      </c>
      <c r="H279" s="420">
        <f t="shared" si="42"/>
        <v>60635.92</v>
      </c>
      <c r="I279" s="420">
        <f t="shared" si="42"/>
        <v>806342.77909219079</v>
      </c>
      <c r="J279" s="420">
        <f t="shared" si="42"/>
        <v>174090.29120572755</v>
      </c>
      <c r="K279" s="420">
        <f t="shared" si="42"/>
        <v>44673.759999999995</v>
      </c>
      <c r="L279" s="420">
        <f t="shared" si="42"/>
        <v>632251.48788646329</v>
      </c>
      <c r="M279" s="420">
        <f t="shared" si="42"/>
        <v>340418.18621114391</v>
      </c>
      <c r="N279" s="420">
        <f t="shared" si="42"/>
        <v>291834.30167531938</v>
      </c>
      <c r="O279" s="420">
        <f t="shared" si="42"/>
        <v>332724.52120572753</v>
      </c>
      <c r="P279" s="420">
        <f t="shared" si="42"/>
        <v>49935.229999999996</v>
      </c>
      <c r="Q279" s="420">
        <f t="shared" si="42"/>
        <v>719549.7478864633</v>
      </c>
      <c r="R279" s="420">
        <f t="shared" si="42"/>
        <v>367080.52621114394</v>
      </c>
      <c r="S279" s="420">
        <f t="shared" si="42"/>
        <v>352469.22167531936</v>
      </c>
      <c r="T279" s="420">
        <f t="shared" si="42"/>
        <v>122942.35924653233</v>
      </c>
      <c r="U279" s="420">
        <f t="shared" si="42"/>
        <v>20218.484750144282</v>
      </c>
    </row>
    <row r="280" spans="1:21" ht="17.25" hidden="1" x14ac:dyDescent="0.3">
      <c r="A280" s="348" t="s">
        <v>282</v>
      </c>
      <c r="B280" s="421">
        <f t="shared" ref="B280:U280" si="43">SUM(B176:B182)</f>
        <v>1122510.7960463047</v>
      </c>
      <c r="C280" s="421">
        <f t="shared" si="43"/>
        <v>318825.40000000002</v>
      </c>
      <c r="D280" s="421">
        <f t="shared" si="43"/>
        <v>191649.98</v>
      </c>
      <c r="E280" s="421">
        <f t="shared" si="43"/>
        <v>10302.5</v>
      </c>
      <c r="F280" s="421">
        <f t="shared" si="43"/>
        <v>127174.42</v>
      </c>
      <c r="G280" s="421">
        <f t="shared" si="43"/>
        <v>53222.8</v>
      </c>
      <c r="H280" s="421">
        <f t="shared" si="43"/>
        <v>73953.62</v>
      </c>
      <c r="I280" s="421">
        <f t="shared" si="43"/>
        <v>803685.39604630473</v>
      </c>
      <c r="J280" s="421">
        <f t="shared" si="43"/>
        <v>152011.54181520833</v>
      </c>
      <c r="K280" s="421">
        <f t="shared" si="43"/>
        <v>34506.800000000003</v>
      </c>
      <c r="L280" s="421">
        <f t="shared" si="43"/>
        <v>651673.85423109634</v>
      </c>
      <c r="M280" s="421">
        <f t="shared" si="43"/>
        <v>392306.2608890906</v>
      </c>
      <c r="N280" s="421">
        <f t="shared" si="43"/>
        <v>259367.5933420058</v>
      </c>
      <c r="O280" s="421">
        <f t="shared" si="43"/>
        <v>343661.60074604378</v>
      </c>
      <c r="P280" s="421">
        <f t="shared" si="43"/>
        <v>44809.63</v>
      </c>
      <c r="Q280" s="421">
        <f t="shared" si="43"/>
        <v>778849.90867400949</v>
      </c>
      <c r="R280" s="421">
        <f t="shared" si="43"/>
        <v>445528.87573741359</v>
      </c>
      <c r="S280" s="421">
        <f t="shared" si="43"/>
        <v>333321.03293659585</v>
      </c>
      <c r="T280" s="421">
        <f t="shared" si="43"/>
        <v>32261.136029994068</v>
      </c>
      <c r="U280" s="421">
        <f t="shared" si="43"/>
        <v>0</v>
      </c>
    </row>
    <row r="281" spans="1:21" ht="17.25" hidden="1" x14ac:dyDescent="0.3">
      <c r="A281" s="348" t="s">
        <v>193</v>
      </c>
      <c r="B281" s="421">
        <f t="shared" ref="B281:S281" si="44">SUM(B124:B130)</f>
        <v>458926</v>
      </c>
      <c r="C281" s="421">
        <f t="shared" si="44"/>
        <v>172692</v>
      </c>
      <c r="D281" s="421">
        <f t="shared" si="44"/>
        <v>107762</v>
      </c>
      <c r="E281" s="421">
        <f t="shared" si="44"/>
        <v>10668</v>
      </c>
      <c r="F281" s="421">
        <f t="shared" si="44"/>
        <v>64930</v>
      </c>
      <c r="G281" s="421">
        <f t="shared" si="44"/>
        <v>14677</v>
      </c>
      <c r="H281" s="421">
        <f t="shared" si="44"/>
        <v>50253</v>
      </c>
      <c r="I281" s="421">
        <f t="shared" si="44"/>
        <v>286233</v>
      </c>
      <c r="J281" s="421">
        <f t="shared" si="44"/>
        <v>48335</v>
      </c>
      <c r="K281" s="421">
        <f t="shared" si="44"/>
        <v>24478</v>
      </c>
      <c r="L281" s="421">
        <f t="shared" si="44"/>
        <v>237898</v>
      </c>
      <c r="M281" s="421">
        <f t="shared" si="44"/>
        <v>123239</v>
      </c>
      <c r="N281" s="421">
        <f t="shared" si="44"/>
        <v>114657</v>
      </c>
      <c r="O281" s="421">
        <f t="shared" si="44"/>
        <v>156098</v>
      </c>
      <c r="P281" s="421">
        <f t="shared" si="44"/>
        <v>35148</v>
      </c>
      <c r="Q281" s="421">
        <f t="shared" si="44"/>
        <v>302828</v>
      </c>
      <c r="R281" s="421">
        <f t="shared" si="44"/>
        <v>137917</v>
      </c>
      <c r="S281" s="421">
        <f t="shared" si="44"/>
        <v>164911</v>
      </c>
      <c r="T281" s="127"/>
      <c r="U281" s="89"/>
    </row>
    <row r="282" spans="1:21" ht="17.25" hidden="1" x14ac:dyDescent="0.3">
      <c r="A282" s="349" t="s">
        <v>161</v>
      </c>
      <c r="B282" s="196">
        <f>100*(B278/B279-1)</f>
        <v>0.8435086039074946</v>
      </c>
      <c r="C282" s="196">
        <f t="shared" ref="C282:U282" si="45">100*(C278/C279-1)</f>
        <v>14.156335519818807</v>
      </c>
      <c r="D282" s="196">
        <f t="shared" si="45"/>
        <v>17.448544671252051</v>
      </c>
      <c r="E282" s="196">
        <f t="shared" si="45"/>
        <v>88.923452295214986</v>
      </c>
      <c r="F282" s="196">
        <f t="shared" si="45"/>
        <v>8.1729195308238189</v>
      </c>
      <c r="G282" s="196">
        <f t="shared" si="45"/>
        <v>10.922672203565043</v>
      </c>
      <c r="H282" s="196">
        <f t="shared" si="45"/>
        <v>6.9673883071288634</v>
      </c>
      <c r="I282" s="196">
        <f t="shared" si="45"/>
        <v>-3.2168882361302664</v>
      </c>
      <c r="J282" s="196">
        <f t="shared" si="45"/>
        <v>-11.267375233582255</v>
      </c>
      <c r="K282" s="196">
        <f t="shared" si="45"/>
        <v>16.606817962043063</v>
      </c>
      <c r="L282" s="196">
        <f t="shared" si="45"/>
        <v>-1.0001937155192486</v>
      </c>
      <c r="M282" s="196">
        <f t="shared" si="45"/>
        <v>6.0506964120363937</v>
      </c>
      <c r="N282" s="196">
        <f t="shared" si="45"/>
        <v>-9.2252385934628816</v>
      </c>
      <c r="O282" s="196">
        <f t="shared" si="45"/>
        <v>2.4232610254864229</v>
      </c>
      <c r="P282" s="196">
        <f t="shared" si="45"/>
        <v>24.222297564264771</v>
      </c>
      <c r="Q282" s="196">
        <f t="shared" si="45"/>
        <v>0.1132986779965206</v>
      </c>
      <c r="R282" s="196">
        <f t="shared" si="45"/>
        <v>6.4051098601381806</v>
      </c>
      <c r="S282" s="196">
        <f t="shared" si="45"/>
        <v>-6.4396177683913152</v>
      </c>
      <c r="T282" s="128">
        <f t="shared" si="45"/>
        <v>-100</v>
      </c>
      <c r="U282" s="103">
        <f t="shared" si="45"/>
        <v>-100</v>
      </c>
    </row>
    <row r="283" spans="1:21" ht="17.25" hidden="1" x14ac:dyDescent="0.3">
      <c r="A283" s="348" t="s">
        <v>162</v>
      </c>
      <c r="B283" s="197">
        <f>100*(B278/B280-1)</f>
        <v>-5.4663619426859817</v>
      </c>
      <c r="C283" s="197">
        <f t="shared" ref="C283:U283" si="46">100*(C278/C280-1)</f>
        <v>-11.942818859476056</v>
      </c>
      <c r="D283" s="197">
        <f t="shared" si="46"/>
        <v>-2.7850563824739272</v>
      </c>
      <c r="E283" s="197">
        <f t="shared" si="46"/>
        <v>-3.498762436301861</v>
      </c>
      <c r="F283" s="197">
        <f t="shared" si="46"/>
        <v>-25.743526095892566</v>
      </c>
      <c r="G283" s="197">
        <f t="shared" si="46"/>
        <v>-44.432498853874655</v>
      </c>
      <c r="H283" s="197">
        <f t="shared" si="46"/>
        <v>-12.295490065259806</v>
      </c>
      <c r="I283" s="197">
        <f t="shared" si="46"/>
        <v>-2.8968752041719448</v>
      </c>
      <c r="J283" s="197">
        <f t="shared" si="46"/>
        <v>1.6204973686329671</v>
      </c>
      <c r="K283" s="197">
        <f t="shared" si="46"/>
        <v>50.963433294307194</v>
      </c>
      <c r="L283" s="197">
        <f t="shared" si="46"/>
        <v>-3.9507655287364551</v>
      </c>
      <c r="M283" s="197">
        <f t="shared" si="46"/>
        <v>-7.9760143587909171</v>
      </c>
      <c r="N283" s="197">
        <f t="shared" si="46"/>
        <v>2.1376216028994532</v>
      </c>
      <c r="O283" s="197">
        <f t="shared" si="46"/>
        <v>-0.8363738891577821</v>
      </c>
      <c r="P283" s="197">
        <f t="shared" si="46"/>
        <v>38.431604992051938</v>
      </c>
      <c r="Q283" s="197">
        <f t="shared" si="46"/>
        <v>-7.5091387678575927</v>
      </c>
      <c r="R283" s="197">
        <f t="shared" si="46"/>
        <v>-12.330612343890168</v>
      </c>
      <c r="S283" s="197">
        <f t="shared" si="46"/>
        <v>-1.0648838619992218</v>
      </c>
      <c r="T283" s="129">
        <f t="shared" si="46"/>
        <v>-100</v>
      </c>
      <c r="U283" s="102" t="e">
        <f t="shared" si="46"/>
        <v>#DIV/0!</v>
      </c>
    </row>
    <row r="284" spans="1:21" hidden="1" x14ac:dyDescent="0.3">
      <c r="A284" t="s">
        <v>194</v>
      </c>
      <c r="B284" s="102">
        <f t="shared" ref="B284:S284" si="47">100*(B278/B281-1)</f>
        <v>131.22470574530274</v>
      </c>
      <c r="C284" s="102">
        <f t="shared" si="47"/>
        <v>62.57189678734396</v>
      </c>
      <c r="D284" s="102">
        <f t="shared" si="47"/>
        <v>72.89250385107924</v>
      </c>
      <c r="E284" s="102">
        <f t="shared" si="47"/>
        <v>-6.8050243719534942</v>
      </c>
      <c r="F284" s="102">
        <f t="shared" si="47"/>
        <v>45.441614045895577</v>
      </c>
      <c r="G284" s="102">
        <f t="shared" si="47"/>
        <v>101.50289568712951</v>
      </c>
      <c r="H284" s="102">
        <f t="shared" si="47"/>
        <v>29.068234732254794</v>
      </c>
      <c r="I284" s="102">
        <f t="shared" si="47"/>
        <v>172.64628225560585</v>
      </c>
      <c r="J284" s="102">
        <f t="shared" si="47"/>
        <v>219.59218961485917</v>
      </c>
      <c r="K284" s="102">
        <f t="shared" si="47"/>
        <v>112.81415965356646</v>
      </c>
      <c r="L284" s="102">
        <f t="shared" si="47"/>
        <v>163.10761260638844</v>
      </c>
      <c r="M284" s="102">
        <f t="shared" si="47"/>
        <v>192.93961910607922</v>
      </c>
      <c r="N284" s="102">
        <f t="shared" si="47"/>
        <v>131.04728978449191</v>
      </c>
      <c r="O284" s="102">
        <f t="shared" si="47"/>
        <v>118.31625315528846</v>
      </c>
      <c r="P284" s="102">
        <f t="shared" si="47"/>
        <v>76.484266530101294</v>
      </c>
      <c r="Q284" s="102">
        <f t="shared" si="47"/>
        <v>137.87925430883075</v>
      </c>
      <c r="R284" s="102">
        <f t="shared" si="47"/>
        <v>183.20833341077676</v>
      </c>
      <c r="S284" s="102">
        <f t="shared" si="47"/>
        <v>99.969408376763795</v>
      </c>
      <c r="T284" s="122"/>
      <c r="U284" s="121" t="s">
        <v>171</v>
      </c>
    </row>
    <row r="285" spans="1:21" s="118" customFormat="1" hidden="1" x14ac:dyDescent="0.3">
      <c r="A285" s="118" t="s">
        <v>170</v>
      </c>
      <c r="T285" s="130"/>
      <c r="U285" s="119"/>
    </row>
    <row r="286" spans="1:21" hidden="1" x14ac:dyDescent="0.3">
      <c r="A286" s="118" t="s">
        <v>181</v>
      </c>
      <c r="B286" s="131" t="e">
        <f>B278/#REF!-1</f>
        <v>#REF!</v>
      </c>
      <c r="C286" s="131" t="e">
        <f>C278/#REF!-1</f>
        <v>#REF!</v>
      </c>
      <c r="D286" s="131" t="e">
        <f>D278/#REF!-1</f>
        <v>#REF!</v>
      </c>
      <c r="E286" s="131" t="e">
        <f>E278/#REF!-1</f>
        <v>#REF!</v>
      </c>
      <c r="F286" s="131" t="e">
        <f>F278/#REF!-1</f>
        <v>#REF!</v>
      </c>
      <c r="G286" s="131" t="e">
        <f>G278/#REF!-1</f>
        <v>#REF!</v>
      </c>
      <c r="H286" s="131" t="e">
        <f>H278/#REF!-1</f>
        <v>#REF!</v>
      </c>
      <c r="I286" s="131" t="e">
        <f>I278/#REF!-1</f>
        <v>#REF!</v>
      </c>
      <c r="J286" s="131" t="e">
        <f>J278/#REF!-1</f>
        <v>#REF!</v>
      </c>
      <c r="K286" s="131" t="e">
        <f>K278/#REF!-1</f>
        <v>#REF!</v>
      </c>
      <c r="L286" s="131" t="e">
        <f>L278/#REF!-1</f>
        <v>#REF!</v>
      </c>
      <c r="M286" s="131" t="e">
        <f>M278/#REF!-1</f>
        <v>#REF!</v>
      </c>
      <c r="N286" s="131" t="e">
        <f>N278/#REF!-1</f>
        <v>#REF!</v>
      </c>
      <c r="O286" s="131" t="e">
        <f>O278/#REF!-1</f>
        <v>#REF!</v>
      </c>
      <c r="P286" s="131" t="e">
        <f>P278/#REF!-1</f>
        <v>#REF!</v>
      </c>
      <c r="Q286" s="131" t="e">
        <f>Q278/#REF!-1</f>
        <v>#REF!</v>
      </c>
      <c r="R286" s="131" t="e">
        <f>R278/#REF!-1</f>
        <v>#REF!</v>
      </c>
      <c r="S286" s="131" t="e">
        <f>S278/#REF!-1</f>
        <v>#REF!</v>
      </c>
      <c r="T286" s="122"/>
      <c r="U286" s="104"/>
    </row>
    <row r="287" spans="1:21" hidden="1" x14ac:dyDescent="0.3">
      <c r="A287" s="118" t="s">
        <v>182</v>
      </c>
      <c r="B287" s="131" t="e">
        <f>B278/#REF!-1</f>
        <v>#REF!</v>
      </c>
      <c r="C287" s="131" t="e">
        <f>C278/#REF!-1</f>
        <v>#REF!</v>
      </c>
      <c r="D287" s="131" t="e">
        <f>D278/#REF!-1</f>
        <v>#REF!</v>
      </c>
      <c r="E287" s="131" t="e">
        <f>E278/#REF!-1</f>
        <v>#REF!</v>
      </c>
      <c r="F287" s="131" t="e">
        <f>F278/#REF!-1</f>
        <v>#REF!</v>
      </c>
      <c r="G287" s="131" t="e">
        <f>G278/#REF!-1</f>
        <v>#REF!</v>
      </c>
      <c r="H287" s="131" t="e">
        <f>H278/#REF!-1</f>
        <v>#REF!</v>
      </c>
      <c r="I287" s="131" t="e">
        <f>I278/#REF!-1</f>
        <v>#REF!</v>
      </c>
      <c r="J287" s="131" t="e">
        <f>J278/#REF!-1</f>
        <v>#REF!</v>
      </c>
      <c r="K287" s="131" t="e">
        <f>K278/#REF!-1</f>
        <v>#REF!</v>
      </c>
      <c r="L287" s="131" t="e">
        <f>L278/#REF!-1</f>
        <v>#REF!</v>
      </c>
      <c r="M287" s="131" t="e">
        <f>M278/#REF!-1</f>
        <v>#REF!</v>
      </c>
      <c r="N287" s="131" t="e">
        <f>N278/#REF!-1</f>
        <v>#REF!</v>
      </c>
      <c r="O287" s="131" t="e">
        <f>O278/#REF!-1</f>
        <v>#REF!</v>
      </c>
      <c r="P287" s="131" t="e">
        <f>P278/#REF!-1</f>
        <v>#REF!</v>
      </c>
      <c r="Q287" s="131" t="e">
        <f>Q278/#REF!-1</f>
        <v>#REF!</v>
      </c>
      <c r="R287" s="131" t="e">
        <f>R278/#REF!-1</f>
        <v>#REF!</v>
      </c>
      <c r="S287" s="131" t="e">
        <f>S278/#REF!-1</f>
        <v>#REF!</v>
      </c>
      <c r="T287" s="122"/>
      <c r="U287" s="104"/>
    </row>
    <row r="288" spans="1:21" hidden="1" x14ac:dyDescent="0.3">
      <c r="A288" s="118" t="s">
        <v>183</v>
      </c>
      <c r="B288" s="131" t="e">
        <f>B278/#REF!-1</f>
        <v>#REF!</v>
      </c>
      <c r="C288" s="131" t="e">
        <f>C278/#REF!-1</f>
        <v>#REF!</v>
      </c>
      <c r="D288" s="131" t="e">
        <f>D278/#REF!-1</f>
        <v>#REF!</v>
      </c>
      <c r="E288" s="131" t="e">
        <f>E278/#REF!-1</f>
        <v>#REF!</v>
      </c>
      <c r="F288" s="131" t="e">
        <f>F278/#REF!-1</f>
        <v>#REF!</v>
      </c>
      <c r="G288" s="131" t="e">
        <f>G278/#REF!-1</f>
        <v>#REF!</v>
      </c>
      <c r="H288" s="131" t="e">
        <f>H278/#REF!-1</f>
        <v>#REF!</v>
      </c>
      <c r="I288" s="131" t="e">
        <f>I278/#REF!-1</f>
        <v>#REF!</v>
      </c>
      <c r="J288" s="131" t="e">
        <f>J278/#REF!-1</f>
        <v>#REF!</v>
      </c>
      <c r="K288" s="131" t="e">
        <f>K278/#REF!-1</f>
        <v>#REF!</v>
      </c>
      <c r="L288" s="131" t="e">
        <f>L278/#REF!-1</f>
        <v>#REF!</v>
      </c>
      <c r="M288" s="131" t="e">
        <f>M278/#REF!-1</f>
        <v>#REF!</v>
      </c>
      <c r="N288" s="131" t="e">
        <f>N278/#REF!-1</f>
        <v>#REF!</v>
      </c>
      <c r="O288" s="131" t="e">
        <f>O278/#REF!-1</f>
        <v>#REF!</v>
      </c>
      <c r="P288" s="131" t="e">
        <f>P278/#REF!-1</f>
        <v>#REF!</v>
      </c>
      <c r="Q288" s="131" t="e">
        <f>Q278/#REF!-1</f>
        <v>#REF!</v>
      </c>
      <c r="R288" s="131" t="e">
        <f>R278/#REF!-1</f>
        <v>#REF!</v>
      </c>
      <c r="S288" s="131" t="e">
        <f>S278/#REF!-1</f>
        <v>#REF!</v>
      </c>
      <c r="T288" s="122"/>
      <c r="U288" s="104"/>
    </row>
    <row r="289" spans="1:21" hidden="1" x14ac:dyDescent="0.3">
      <c r="A289" s="118" t="s">
        <v>184</v>
      </c>
      <c r="B289" s="131" t="e">
        <f>B278/#REF!-1</f>
        <v>#REF!</v>
      </c>
      <c r="C289" s="131" t="e">
        <f>C278/#REF!-1</f>
        <v>#REF!</v>
      </c>
      <c r="D289" s="131" t="e">
        <f>D278/#REF!-1</f>
        <v>#REF!</v>
      </c>
      <c r="E289" s="131" t="e">
        <f>E278/#REF!-1</f>
        <v>#REF!</v>
      </c>
      <c r="F289" s="131" t="e">
        <f>F278/#REF!-1</f>
        <v>#REF!</v>
      </c>
      <c r="G289" s="131" t="e">
        <f>G278/#REF!-1</f>
        <v>#REF!</v>
      </c>
      <c r="H289" s="131" t="e">
        <f>H278/#REF!-1</f>
        <v>#REF!</v>
      </c>
      <c r="I289" s="131" t="e">
        <f>I278/#REF!-1</f>
        <v>#REF!</v>
      </c>
      <c r="J289" s="131" t="e">
        <f>J278/#REF!-1</f>
        <v>#REF!</v>
      </c>
      <c r="K289" s="131" t="e">
        <f>K278/#REF!-1</f>
        <v>#REF!</v>
      </c>
      <c r="L289" s="131" t="e">
        <f>L278/#REF!-1</f>
        <v>#REF!</v>
      </c>
      <c r="M289" s="131" t="e">
        <f>M278/#REF!-1</f>
        <v>#REF!</v>
      </c>
      <c r="N289" s="131" t="e">
        <f>N278/#REF!-1</f>
        <v>#REF!</v>
      </c>
      <c r="O289" s="131" t="e">
        <f>O278/#REF!-1</f>
        <v>#REF!</v>
      </c>
      <c r="P289" s="131" t="e">
        <f>P278/#REF!-1</f>
        <v>#REF!</v>
      </c>
      <c r="Q289" s="131" t="e">
        <f>Q278/#REF!-1</f>
        <v>#REF!</v>
      </c>
      <c r="R289" s="131" t="e">
        <f>R278/#REF!-1</f>
        <v>#REF!</v>
      </c>
      <c r="S289" s="131" t="e">
        <f>S278/#REF!-1</f>
        <v>#REF!</v>
      </c>
      <c r="T289" s="122"/>
      <c r="U289" s="104"/>
    </row>
    <row r="290" spans="1:21" hidden="1" x14ac:dyDescent="0.3">
      <c r="A290" s="118" t="s">
        <v>185</v>
      </c>
      <c r="B290" s="131" t="e">
        <f>B278/#REF!-1</f>
        <v>#REF!</v>
      </c>
      <c r="C290" s="131" t="e">
        <f>C278/#REF!-1</f>
        <v>#REF!</v>
      </c>
      <c r="D290" s="131" t="e">
        <f>D278/#REF!-1</f>
        <v>#REF!</v>
      </c>
      <c r="E290" s="131" t="e">
        <f>E278/#REF!-1</f>
        <v>#REF!</v>
      </c>
      <c r="F290" s="131" t="e">
        <f>F278/#REF!-1</f>
        <v>#REF!</v>
      </c>
      <c r="G290" s="131" t="e">
        <f>G278/#REF!-1</f>
        <v>#REF!</v>
      </c>
      <c r="H290" s="131" t="e">
        <f>H278/#REF!-1</f>
        <v>#REF!</v>
      </c>
      <c r="I290" s="131" t="e">
        <f>I278/#REF!-1</f>
        <v>#REF!</v>
      </c>
      <c r="J290" s="131" t="e">
        <f>J278/#REF!-1</f>
        <v>#REF!</v>
      </c>
      <c r="K290" s="131" t="e">
        <f>K278/#REF!-1</f>
        <v>#REF!</v>
      </c>
      <c r="L290" s="131" t="e">
        <f>L278/#REF!-1</f>
        <v>#REF!</v>
      </c>
      <c r="M290" s="131" t="e">
        <f>M278/#REF!-1</f>
        <v>#REF!</v>
      </c>
      <c r="N290" s="131" t="e">
        <f>N278/#REF!-1</f>
        <v>#REF!</v>
      </c>
      <c r="O290" s="131" t="e">
        <f>O278/#REF!-1</f>
        <v>#REF!</v>
      </c>
      <c r="P290" s="131" t="e">
        <f>P278/#REF!-1</f>
        <v>#REF!</v>
      </c>
      <c r="Q290" s="131" t="e">
        <f>Q278/#REF!-1</f>
        <v>#REF!</v>
      </c>
      <c r="R290" s="131" t="e">
        <f>R278/#REF!-1</f>
        <v>#REF!</v>
      </c>
      <c r="S290" s="131" t="e">
        <f>S278/#REF!-1</f>
        <v>#REF!</v>
      </c>
      <c r="T290" s="122"/>
      <c r="U290" s="104"/>
    </row>
    <row r="291" spans="1:21" hidden="1" x14ac:dyDescent="0.3">
      <c r="A291" s="118" t="s">
        <v>186</v>
      </c>
      <c r="B291" s="131" t="e">
        <f>B278/#REF!-1</f>
        <v>#REF!</v>
      </c>
      <c r="C291" s="131" t="e">
        <f>C278/#REF!-1</f>
        <v>#REF!</v>
      </c>
      <c r="D291" s="131" t="e">
        <f>D278/#REF!-1</f>
        <v>#REF!</v>
      </c>
      <c r="E291" s="131" t="e">
        <f>E278/#REF!-1</f>
        <v>#REF!</v>
      </c>
      <c r="F291" s="131" t="e">
        <f>F278/#REF!-1</f>
        <v>#REF!</v>
      </c>
      <c r="G291" s="131" t="e">
        <f>G278/#REF!-1</f>
        <v>#REF!</v>
      </c>
      <c r="H291" s="131" t="e">
        <f>H278/#REF!-1</f>
        <v>#REF!</v>
      </c>
      <c r="I291" s="131" t="e">
        <f>I278/#REF!-1</f>
        <v>#REF!</v>
      </c>
      <c r="J291" s="131" t="e">
        <f>J278/#REF!-1</f>
        <v>#REF!</v>
      </c>
      <c r="K291" s="131" t="e">
        <f>K278/#REF!-1</f>
        <v>#REF!</v>
      </c>
      <c r="L291" s="131" t="e">
        <f>L278/#REF!-1</f>
        <v>#REF!</v>
      </c>
      <c r="M291" s="131" t="e">
        <f>M278/#REF!-1</f>
        <v>#REF!</v>
      </c>
      <c r="N291" s="131" t="e">
        <f>N278/#REF!-1</f>
        <v>#REF!</v>
      </c>
      <c r="O291" s="131" t="e">
        <f>O278/#REF!-1</f>
        <v>#REF!</v>
      </c>
      <c r="P291" s="131" t="e">
        <f>P278/#REF!-1</f>
        <v>#REF!</v>
      </c>
      <c r="Q291" s="131" t="e">
        <f>Q278/#REF!-1</f>
        <v>#REF!</v>
      </c>
      <c r="R291" s="131" t="e">
        <f>R278/#REF!-1</f>
        <v>#REF!</v>
      </c>
      <c r="S291" s="131" t="e">
        <f>S278/#REF!-1</f>
        <v>#REF!</v>
      </c>
      <c r="T291" s="122"/>
      <c r="U291" s="104"/>
    </row>
    <row r="292" spans="1:21" hidden="1" x14ac:dyDescent="0.3">
      <c r="A292" s="118" t="s">
        <v>187</v>
      </c>
      <c r="B292" s="131" t="e">
        <f>B278/#REF!-1</f>
        <v>#REF!</v>
      </c>
      <c r="C292" s="131" t="e">
        <f>C278/#REF!-1</f>
        <v>#REF!</v>
      </c>
      <c r="D292" s="131" t="e">
        <f>D278/#REF!-1</f>
        <v>#REF!</v>
      </c>
      <c r="E292" s="131" t="e">
        <f>E278/#REF!-1</f>
        <v>#REF!</v>
      </c>
      <c r="F292" s="131" t="e">
        <f>F278/#REF!-1</f>
        <v>#REF!</v>
      </c>
      <c r="G292" s="131" t="e">
        <f>G278/#REF!-1</f>
        <v>#REF!</v>
      </c>
      <c r="H292" s="131" t="e">
        <f>H278/#REF!-1</f>
        <v>#REF!</v>
      </c>
      <c r="I292" s="131" t="e">
        <f>I278/#REF!-1</f>
        <v>#REF!</v>
      </c>
      <c r="J292" s="131" t="e">
        <f>J278/#REF!-1</f>
        <v>#REF!</v>
      </c>
      <c r="K292" s="131" t="e">
        <f>K278/#REF!-1</f>
        <v>#REF!</v>
      </c>
      <c r="L292" s="131" t="e">
        <f>L278/#REF!-1</f>
        <v>#REF!</v>
      </c>
      <c r="M292" s="131" t="e">
        <f>M278/#REF!-1</f>
        <v>#REF!</v>
      </c>
      <c r="N292" s="131" t="e">
        <f>N278/#REF!-1</f>
        <v>#REF!</v>
      </c>
      <c r="O292" s="131" t="e">
        <f>O278/#REF!-1</f>
        <v>#REF!</v>
      </c>
      <c r="P292" s="131" t="e">
        <f>P278/#REF!-1</f>
        <v>#REF!</v>
      </c>
      <c r="Q292" s="131" t="e">
        <f>Q278/#REF!-1</f>
        <v>#REF!</v>
      </c>
      <c r="R292" s="131" t="e">
        <f>R278/#REF!-1</f>
        <v>#REF!</v>
      </c>
      <c r="S292" s="131" t="e">
        <f>S278/#REF!-1</f>
        <v>#REF!</v>
      </c>
      <c r="T292" s="122"/>
      <c r="U292" s="104"/>
    </row>
    <row r="293" spans="1:21" hidden="1" x14ac:dyDescent="0.3">
      <c r="A293" s="118" t="s">
        <v>188</v>
      </c>
      <c r="B293" s="131" t="e">
        <f>B278/#REF!-1</f>
        <v>#REF!</v>
      </c>
      <c r="C293" s="131" t="e">
        <f>C278/#REF!-1</f>
        <v>#REF!</v>
      </c>
      <c r="D293" s="131" t="e">
        <f>D278/#REF!-1</f>
        <v>#REF!</v>
      </c>
      <c r="E293" s="131" t="e">
        <f>E278/#REF!-1</f>
        <v>#REF!</v>
      </c>
      <c r="F293" s="131" t="e">
        <f>F278/#REF!-1</f>
        <v>#REF!</v>
      </c>
      <c r="G293" s="131" t="e">
        <f>G278/#REF!-1</f>
        <v>#REF!</v>
      </c>
      <c r="H293" s="131" t="e">
        <f>H278/#REF!-1</f>
        <v>#REF!</v>
      </c>
      <c r="I293" s="131" t="e">
        <f>I278/#REF!-1</f>
        <v>#REF!</v>
      </c>
      <c r="J293" s="131" t="e">
        <f>J278/#REF!-1</f>
        <v>#REF!</v>
      </c>
      <c r="K293" s="131" t="e">
        <f>K278/#REF!-1</f>
        <v>#REF!</v>
      </c>
      <c r="L293" s="131" t="e">
        <f>L278/#REF!-1</f>
        <v>#REF!</v>
      </c>
      <c r="M293" s="131" t="e">
        <f>M278/#REF!-1</f>
        <v>#REF!</v>
      </c>
      <c r="N293" s="131" t="e">
        <f>N278/#REF!-1</f>
        <v>#REF!</v>
      </c>
      <c r="O293" s="131" t="e">
        <f>O278/#REF!-1</f>
        <v>#REF!</v>
      </c>
      <c r="P293" s="131" t="e">
        <f>P278/#REF!-1</f>
        <v>#REF!</v>
      </c>
      <c r="Q293" s="131" t="e">
        <f>Q278/#REF!-1</f>
        <v>#REF!</v>
      </c>
      <c r="R293" s="131" t="e">
        <f>R278/#REF!-1</f>
        <v>#REF!</v>
      </c>
      <c r="S293" s="131" t="e">
        <f>S278/#REF!-1</f>
        <v>#REF!</v>
      </c>
      <c r="T293" s="122"/>
      <c r="U293" s="104"/>
    </row>
    <row r="294" spans="1:21" hidden="1" x14ac:dyDescent="0.3">
      <c r="A294" s="118" t="s">
        <v>189</v>
      </c>
      <c r="B294" s="131" t="e">
        <f>B278/#REF!-1</f>
        <v>#REF!</v>
      </c>
      <c r="C294" s="131" t="e">
        <f>C278/#REF!-1</f>
        <v>#REF!</v>
      </c>
      <c r="D294" s="131" t="e">
        <f>D278/#REF!-1</f>
        <v>#REF!</v>
      </c>
      <c r="E294" s="131" t="e">
        <f>E278/#REF!-1</f>
        <v>#REF!</v>
      </c>
      <c r="F294" s="131" t="e">
        <f>F278/#REF!-1</f>
        <v>#REF!</v>
      </c>
      <c r="G294" s="131" t="e">
        <f>G278/#REF!-1</f>
        <v>#REF!</v>
      </c>
      <c r="H294" s="131" t="e">
        <f>H278/#REF!-1</f>
        <v>#REF!</v>
      </c>
      <c r="I294" s="131" t="e">
        <f>I278/#REF!-1</f>
        <v>#REF!</v>
      </c>
      <c r="J294" s="131" t="e">
        <f>J278/#REF!-1</f>
        <v>#REF!</v>
      </c>
      <c r="K294" s="131" t="e">
        <f>K278/#REF!-1</f>
        <v>#REF!</v>
      </c>
      <c r="L294" s="131" t="e">
        <f>L278/#REF!-1</f>
        <v>#REF!</v>
      </c>
      <c r="M294" s="131" t="e">
        <f>M278/#REF!-1</f>
        <v>#REF!</v>
      </c>
      <c r="N294" s="131" t="e">
        <f>N278/#REF!-1</f>
        <v>#REF!</v>
      </c>
      <c r="O294" s="131" t="e">
        <f>O278/#REF!-1</f>
        <v>#REF!</v>
      </c>
      <c r="P294" s="131" t="e">
        <f>P278/#REF!-1</f>
        <v>#REF!</v>
      </c>
      <c r="Q294" s="131" t="e">
        <f>Q278/#REF!-1</f>
        <v>#REF!</v>
      </c>
      <c r="R294" s="131" t="e">
        <f>R278/#REF!-1</f>
        <v>#REF!</v>
      </c>
      <c r="S294" s="131" t="e">
        <f>S278/#REF!-1</f>
        <v>#REF!</v>
      </c>
      <c r="T294" s="122"/>
      <c r="U294" s="104"/>
    </row>
    <row r="295" spans="1:21" hidden="1" x14ac:dyDescent="0.3">
      <c r="F295" s="141"/>
      <c r="T295" s="122"/>
      <c r="U295" s="104"/>
    </row>
    <row r="296" spans="1:21" hidden="1" x14ac:dyDescent="0.3">
      <c r="A296" s="133" t="s">
        <v>190</v>
      </c>
      <c r="B296" s="137">
        <f t="shared" ref="B296:S296" si="48">AVERAGE(B279:B281)</f>
        <v>877903.68837949855</v>
      </c>
      <c r="C296" s="137">
        <f t="shared" si="48"/>
        <v>245816.96333333335</v>
      </c>
      <c r="D296" s="139">
        <f t="shared" si="48"/>
        <v>152681.73666666666</v>
      </c>
      <c r="E296" s="142">
        <f t="shared" si="48"/>
        <v>8744.3233333333337</v>
      </c>
      <c r="F296" s="139">
        <f t="shared" si="48"/>
        <v>93134.893333333326</v>
      </c>
      <c r="G296" s="142">
        <f t="shared" si="48"/>
        <v>31520.713333333333</v>
      </c>
      <c r="H296" s="142">
        <f t="shared" si="48"/>
        <v>61614.179999999993</v>
      </c>
      <c r="I296" s="137">
        <f t="shared" si="48"/>
        <v>632087.05837949843</v>
      </c>
      <c r="J296" s="139">
        <f t="shared" si="48"/>
        <v>124812.27767364529</v>
      </c>
      <c r="K296" s="142">
        <f t="shared" si="48"/>
        <v>34552.853333333333</v>
      </c>
      <c r="L296" s="139">
        <f t="shared" si="48"/>
        <v>507274.44737251988</v>
      </c>
      <c r="M296" s="142">
        <f t="shared" si="48"/>
        <v>285321.14903341146</v>
      </c>
      <c r="N296" s="142">
        <f t="shared" si="48"/>
        <v>221952.96500577507</v>
      </c>
      <c r="O296" s="137">
        <f t="shared" si="48"/>
        <v>277494.70731725713</v>
      </c>
      <c r="P296" s="134">
        <f t="shared" si="48"/>
        <v>43297.619999999995</v>
      </c>
      <c r="Q296" s="137">
        <f t="shared" si="48"/>
        <v>600409.21885349089</v>
      </c>
      <c r="R296" s="134">
        <f t="shared" si="48"/>
        <v>316842.13398285251</v>
      </c>
      <c r="S296" s="134">
        <f t="shared" si="48"/>
        <v>283567.08487063838</v>
      </c>
      <c r="T296" s="122"/>
      <c r="U296" s="104"/>
    </row>
    <row r="297" spans="1:21" hidden="1" x14ac:dyDescent="0.3">
      <c r="A297" s="135" t="s">
        <v>191</v>
      </c>
      <c r="B297" s="138">
        <f t="shared" ref="B297:S297" si="49">B278/B296-1</f>
        <v>0.20873201369895145</v>
      </c>
      <c r="C297" s="138">
        <f t="shared" si="49"/>
        <v>0.14210450000270525</v>
      </c>
      <c r="D297" s="140">
        <f t="shared" si="49"/>
        <v>0.22026657586922482</v>
      </c>
      <c r="E297" s="143">
        <f t="shared" si="49"/>
        <v>0.13697076617706649</v>
      </c>
      <c r="F297" s="140">
        <f t="shared" si="49"/>
        <v>1.3961970858898942E-2</v>
      </c>
      <c r="G297" s="143">
        <f t="shared" si="49"/>
        <v>-6.1741411520509049E-2</v>
      </c>
      <c r="H297" s="143">
        <f t="shared" si="49"/>
        <v>5.2690468330504725E-2</v>
      </c>
      <c r="I297" s="138">
        <f t="shared" si="49"/>
        <v>0.23464580193974194</v>
      </c>
      <c r="J297" s="140">
        <f t="shared" si="49"/>
        <v>0.23765776676440131</v>
      </c>
      <c r="K297" s="143">
        <f t="shared" si="49"/>
        <v>0.5076222359253304</v>
      </c>
      <c r="L297" s="140">
        <f t="shared" si="49"/>
        <v>0.23390356340715179</v>
      </c>
      <c r="M297" s="143">
        <f t="shared" si="49"/>
        <v>0.26529652082631139</v>
      </c>
      <c r="N297" s="143">
        <f t="shared" si="49"/>
        <v>0.19354968311106857</v>
      </c>
      <c r="O297" s="138">
        <f t="shared" si="49"/>
        <v>0.22808578277034752</v>
      </c>
      <c r="P297" s="136">
        <f t="shared" si="49"/>
        <v>0.43265819229786784</v>
      </c>
      <c r="Q297" s="138">
        <f t="shared" si="49"/>
        <v>0.19979001923707318</v>
      </c>
      <c r="R297" s="136">
        <f t="shared" si="49"/>
        <v>0.23276671659861958</v>
      </c>
      <c r="S297" s="136">
        <f t="shared" si="49"/>
        <v>0.16294015999298628</v>
      </c>
      <c r="T297" s="122"/>
      <c r="U297" s="104"/>
    </row>
    <row r="298" spans="1:21" hidden="1" x14ac:dyDescent="0.3">
      <c r="T298" s="122"/>
      <c r="U298" s="104"/>
    </row>
    <row r="299" spans="1:21" hidden="1" x14ac:dyDescent="0.3">
      <c r="T299" s="122"/>
      <c r="U299" s="104"/>
    </row>
    <row r="300" spans="1:21" hidden="1" x14ac:dyDescent="0.3">
      <c r="T300" s="122"/>
      <c r="U300" s="104"/>
    </row>
    <row r="301" spans="1:21" hidden="1" x14ac:dyDescent="0.3">
      <c r="T301" s="122"/>
      <c r="U301" s="104"/>
    </row>
    <row r="302" spans="1:21" x14ac:dyDescent="0.3">
      <c r="T302" s="122"/>
      <c r="U302" s="104"/>
    </row>
    <row r="303" spans="1:21" x14ac:dyDescent="0.3">
      <c r="D303" s="144"/>
      <c r="E303" s="144"/>
      <c r="F303" s="144"/>
      <c r="G303" s="144"/>
      <c r="H303" s="144"/>
      <c r="T303" s="122"/>
      <c r="U303" s="104"/>
    </row>
    <row r="304" spans="1:21" x14ac:dyDescent="0.3">
      <c r="B304" s="412"/>
      <c r="C304" s="412"/>
      <c r="D304" s="412"/>
      <c r="E304" s="412"/>
      <c r="F304" s="412"/>
      <c r="G304" s="412"/>
      <c r="H304" s="412"/>
      <c r="T304" s="122"/>
      <c r="U304" s="104"/>
    </row>
    <row r="305" spans="2:21" x14ac:dyDescent="0.3">
      <c r="G305" s="146"/>
      <c r="H305" s="146"/>
      <c r="I305" s="146"/>
      <c r="J305" s="146"/>
      <c r="K305" s="146"/>
      <c r="L305" s="146"/>
      <c r="M305" s="146"/>
      <c r="N305" s="146"/>
      <c r="O305" s="146"/>
      <c r="P305" s="146"/>
      <c r="Q305" s="146"/>
      <c r="T305" s="122"/>
      <c r="U305" s="104"/>
    </row>
    <row r="306" spans="2:21" x14ac:dyDescent="0.3">
      <c r="B306" s="412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T306" s="122"/>
      <c r="U306" s="104"/>
    </row>
    <row r="307" spans="2:21" x14ac:dyDescent="0.3">
      <c r="B307" s="412"/>
      <c r="G307" s="145"/>
      <c r="H307" s="145"/>
      <c r="I307" s="145"/>
      <c r="J307" s="145"/>
      <c r="K307" s="145"/>
      <c r="L307" s="145"/>
      <c r="M307" s="145"/>
      <c r="N307" s="145"/>
      <c r="O307" s="145"/>
      <c r="P307" s="145"/>
      <c r="Q307" s="145"/>
      <c r="T307" s="122"/>
      <c r="U307" s="104"/>
    </row>
    <row r="308" spans="2:21" x14ac:dyDescent="0.3">
      <c r="B308" s="412"/>
      <c r="G308" s="145"/>
      <c r="H308" s="145"/>
      <c r="I308" s="145"/>
      <c r="J308" s="145"/>
      <c r="K308" s="145"/>
      <c r="L308" s="145"/>
      <c r="M308" s="145"/>
      <c r="N308" s="145"/>
      <c r="O308" s="145"/>
      <c r="P308" s="145"/>
      <c r="Q308" s="145"/>
      <c r="T308" s="122"/>
      <c r="U308" s="104"/>
    </row>
    <row r="309" spans="2:21" x14ac:dyDescent="0.3">
      <c r="B309" s="412"/>
      <c r="G309" s="145"/>
      <c r="H309" s="145"/>
      <c r="I309" s="145"/>
      <c r="J309" s="145"/>
      <c r="K309" s="145"/>
      <c r="L309" s="145"/>
      <c r="M309" s="145"/>
      <c r="N309" s="145"/>
      <c r="O309" s="145"/>
      <c r="P309" s="145"/>
      <c r="Q309" s="145"/>
      <c r="T309" s="122"/>
      <c r="U309" s="104"/>
    </row>
    <row r="310" spans="2:21" x14ac:dyDescent="0.3">
      <c r="B310" s="412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  <c r="T310" s="122"/>
      <c r="U310" s="104"/>
    </row>
    <row r="311" spans="2:21" x14ac:dyDescent="0.3">
      <c r="B311" s="412"/>
      <c r="G311" s="146"/>
      <c r="H311" s="146"/>
      <c r="I311" s="146"/>
      <c r="J311" s="146"/>
      <c r="K311" s="146"/>
      <c r="L311" s="146"/>
      <c r="M311" s="146"/>
      <c r="N311" s="146"/>
      <c r="O311" s="146"/>
      <c r="P311" s="146"/>
      <c r="Q311" s="146"/>
      <c r="T311" s="122"/>
      <c r="U311" s="104"/>
    </row>
    <row r="312" spans="2:21" x14ac:dyDescent="0.3">
      <c r="B312" s="412"/>
      <c r="T312" s="122"/>
      <c r="U312" s="104"/>
    </row>
    <row r="313" spans="2:21" x14ac:dyDescent="0.3">
      <c r="B313" s="412"/>
      <c r="T313" s="122"/>
      <c r="U313" s="104"/>
    </row>
    <row r="314" spans="2:21" x14ac:dyDescent="0.3">
      <c r="T314" s="122"/>
      <c r="U314" s="104"/>
    </row>
    <row r="315" spans="2:21" x14ac:dyDescent="0.3">
      <c r="T315" s="122"/>
      <c r="U315" s="104"/>
    </row>
    <row r="316" spans="2:21" x14ac:dyDescent="0.3">
      <c r="T316" s="122"/>
      <c r="U316" s="104"/>
    </row>
    <row r="317" spans="2:21" x14ac:dyDescent="0.3">
      <c r="T317" s="122"/>
      <c r="U317" s="104"/>
    </row>
    <row r="318" spans="2:21" x14ac:dyDescent="0.3">
      <c r="T318" s="122"/>
      <c r="U318" s="104"/>
    </row>
    <row r="319" spans="2:21" x14ac:dyDescent="0.3">
      <c r="F319" s="145"/>
      <c r="G319" s="145"/>
      <c r="H319" s="146"/>
      <c r="I319" s="145"/>
      <c r="J319" s="146"/>
      <c r="K319" s="145"/>
      <c r="L319" s="145"/>
      <c r="M319" s="146"/>
      <c r="T319" s="122"/>
      <c r="U319" s="104"/>
    </row>
    <row r="320" spans="2:21" x14ac:dyDescent="0.3">
      <c r="F320" s="145"/>
      <c r="G320" s="145"/>
      <c r="H320" s="146"/>
      <c r="I320" s="145"/>
      <c r="J320" s="146"/>
      <c r="K320" s="145"/>
      <c r="L320" s="145"/>
      <c r="M320" s="146"/>
      <c r="T320" s="122"/>
      <c r="U320" s="104"/>
    </row>
    <row r="321" spans="6:21" x14ac:dyDescent="0.3">
      <c r="F321" s="145"/>
      <c r="G321" s="145"/>
      <c r="H321" s="146"/>
      <c r="I321" s="145"/>
      <c r="J321" s="146"/>
      <c r="K321" s="145"/>
      <c r="L321" s="145"/>
      <c r="M321" s="146"/>
      <c r="T321" s="122"/>
      <c r="U321" s="104"/>
    </row>
    <row r="322" spans="6:21" x14ac:dyDescent="0.3">
      <c r="F322" s="145"/>
      <c r="G322" s="145"/>
      <c r="H322" s="146"/>
      <c r="I322" s="145"/>
      <c r="J322" s="146"/>
      <c r="K322" s="145"/>
      <c r="L322" s="145"/>
      <c r="M322" s="146"/>
      <c r="T322" s="122"/>
      <c r="U322" s="104"/>
    </row>
    <row r="323" spans="6:21" x14ac:dyDescent="0.3">
      <c r="F323" s="145"/>
      <c r="G323" s="145"/>
      <c r="H323" s="146"/>
      <c r="I323" s="145"/>
      <c r="J323" s="146"/>
      <c r="K323" s="145"/>
      <c r="L323" s="145"/>
      <c r="M323" s="146"/>
      <c r="T323" s="122"/>
      <c r="U323" s="104"/>
    </row>
    <row r="324" spans="6:21" x14ac:dyDescent="0.3">
      <c r="F324" s="145"/>
      <c r="G324" s="145"/>
      <c r="H324" s="146"/>
      <c r="I324" s="145"/>
      <c r="J324" s="146"/>
      <c r="K324" s="145"/>
      <c r="L324" s="145"/>
      <c r="M324" s="146"/>
      <c r="T324" s="122"/>
      <c r="U324" s="104"/>
    </row>
    <row r="325" spans="6:21" x14ac:dyDescent="0.3">
      <c r="F325" s="145"/>
      <c r="G325" s="145"/>
      <c r="H325" s="146"/>
      <c r="I325" s="145"/>
      <c r="J325" s="146"/>
      <c r="K325" s="145"/>
      <c r="L325" s="145"/>
      <c r="M325" s="146"/>
      <c r="T325" s="122"/>
      <c r="U325" s="104"/>
    </row>
    <row r="326" spans="6:21" x14ac:dyDescent="0.3">
      <c r="T326" s="122"/>
      <c r="U326" s="104"/>
    </row>
    <row r="327" spans="6:21" x14ac:dyDescent="0.3">
      <c r="T327" s="122"/>
      <c r="U327" s="104"/>
    </row>
    <row r="328" spans="6:21" x14ac:dyDescent="0.3">
      <c r="T328" s="122"/>
      <c r="U328" s="104"/>
    </row>
    <row r="329" spans="6:21" x14ac:dyDescent="0.3">
      <c r="T329" s="122"/>
      <c r="U329" s="104"/>
    </row>
    <row r="330" spans="6:21" x14ac:dyDescent="0.3">
      <c r="F330" s="145"/>
      <c r="G330" s="145"/>
      <c r="H330" s="146"/>
      <c r="I330" s="145"/>
      <c r="T330" s="122"/>
      <c r="U330" s="104"/>
    </row>
    <row r="331" spans="6:21" x14ac:dyDescent="0.3">
      <c r="F331" s="145"/>
      <c r="G331" s="145"/>
      <c r="H331" s="146"/>
      <c r="I331" s="145"/>
      <c r="T331" s="122"/>
      <c r="U331" s="104"/>
    </row>
    <row r="332" spans="6:21" x14ac:dyDescent="0.3">
      <c r="F332" s="145"/>
      <c r="G332" s="145"/>
      <c r="H332" s="146"/>
      <c r="I332" s="145"/>
      <c r="T332" s="122"/>
      <c r="U332" s="104"/>
    </row>
    <row r="333" spans="6:21" x14ac:dyDescent="0.3">
      <c r="F333" s="145"/>
      <c r="G333" s="145"/>
      <c r="H333" s="146"/>
      <c r="I333" s="145"/>
      <c r="T333" s="122"/>
      <c r="U333" s="104"/>
    </row>
    <row r="334" spans="6:21" x14ac:dyDescent="0.3">
      <c r="F334" s="145"/>
      <c r="G334" s="145"/>
      <c r="H334" s="146"/>
      <c r="I334" s="145"/>
      <c r="T334" s="122"/>
      <c r="U334" s="104"/>
    </row>
    <row r="335" spans="6:21" x14ac:dyDescent="0.3">
      <c r="F335" s="145"/>
      <c r="G335" s="145"/>
      <c r="H335" s="146"/>
      <c r="I335" s="145"/>
      <c r="T335" s="122"/>
      <c r="U335" s="104"/>
    </row>
    <row r="336" spans="6:21" x14ac:dyDescent="0.3">
      <c r="F336" s="145"/>
      <c r="G336" s="145"/>
      <c r="H336" s="146"/>
      <c r="I336" s="145"/>
      <c r="J336" s="146"/>
      <c r="T336" s="122"/>
      <c r="U336" s="104"/>
    </row>
    <row r="337" spans="6:21" x14ac:dyDescent="0.3">
      <c r="F337" s="145"/>
      <c r="G337" s="145"/>
      <c r="H337" s="146"/>
      <c r="I337" s="145"/>
      <c r="J337" s="146"/>
      <c r="T337" s="122"/>
      <c r="U337" s="104"/>
    </row>
    <row r="338" spans="6:21" x14ac:dyDescent="0.3">
      <c r="F338" s="145"/>
      <c r="G338" s="145"/>
      <c r="H338" s="146"/>
      <c r="I338" s="145"/>
      <c r="J338" s="146"/>
      <c r="T338" s="122"/>
      <c r="U338" s="104"/>
    </row>
    <row r="339" spans="6:21" x14ac:dyDescent="0.3">
      <c r="F339" s="145"/>
      <c r="G339" s="145"/>
      <c r="H339" s="146"/>
      <c r="I339" s="145"/>
      <c r="J339" s="146"/>
      <c r="T339" s="122"/>
      <c r="U339" s="104"/>
    </row>
    <row r="340" spans="6:21" x14ac:dyDescent="0.3">
      <c r="T340" s="122"/>
      <c r="U340" s="104"/>
    </row>
    <row r="341" spans="6:21" x14ac:dyDescent="0.3">
      <c r="T341" s="122"/>
      <c r="U341" s="104"/>
    </row>
    <row r="342" spans="6:21" x14ac:dyDescent="0.3">
      <c r="T342" s="122"/>
      <c r="U342" s="104"/>
    </row>
    <row r="343" spans="6:21" x14ac:dyDescent="0.3">
      <c r="T343" s="122"/>
      <c r="U343" s="104"/>
    </row>
    <row r="344" spans="6:21" x14ac:dyDescent="0.3">
      <c r="T344" s="122"/>
      <c r="U344" s="104"/>
    </row>
    <row r="345" spans="6:21" x14ac:dyDescent="0.3">
      <c r="T345" s="122"/>
      <c r="U345" s="104"/>
    </row>
    <row r="346" spans="6:21" x14ac:dyDescent="0.3">
      <c r="T346" s="122"/>
      <c r="U346" s="104"/>
    </row>
    <row r="347" spans="6:21" x14ac:dyDescent="0.3">
      <c r="T347" s="122"/>
      <c r="U347" s="104"/>
    </row>
    <row r="348" spans="6:21" x14ac:dyDescent="0.3">
      <c r="T348" s="122"/>
      <c r="U348" s="104"/>
    </row>
    <row r="349" spans="6:21" x14ac:dyDescent="0.3">
      <c r="T349" s="122"/>
      <c r="U349" s="104"/>
    </row>
  </sheetData>
  <mergeCells count="3">
    <mergeCell ref="A1:U1"/>
    <mergeCell ref="U3:U5"/>
    <mergeCell ref="A274:S274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2023-01-06T06:09:25Z</cp:lastPrinted>
  <dcterms:created xsi:type="dcterms:W3CDTF">2015-03-05T07:20:42Z</dcterms:created>
  <dcterms:modified xsi:type="dcterms:W3CDTF">2023-01-06T07:58:06Z</dcterms:modified>
</cp:coreProperties>
</file>