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1 2023사업\01 월간수주동향\1월\보고\"/>
    </mc:Choice>
  </mc:AlternateContent>
  <bookViews>
    <workbookView xWindow="7065" yWindow="465" windowWidth="34020" windowHeight="10845"/>
  </bookViews>
  <sheets>
    <sheet name="수주통계" sheetId="3" r:id="rId1"/>
    <sheet name="분기" sheetId="5" r:id="rId2"/>
  </sheets>
  <definedNames>
    <definedName name="_xlnm.Print_Area" localSheetId="1">분기!$A$1:$U$276</definedName>
    <definedName name="_xlnm.Print_Area" localSheetId="0">수주통계!$A$1:$U$268</definedName>
    <definedName name="rr">#REF!</definedName>
    <definedName name="가">#REF!</definedName>
    <definedName name="공공" localSheetId="0">수주통계!#REF!</definedName>
    <definedName name="공공">#REF!</definedName>
    <definedName name="공공건축" localSheetId="0">수주통계!#REF!</definedName>
    <definedName name="공공건축">#REF!</definedName>
    <definedName name="공공기계설치">#REF!</definedName>
    <definedName name="공공비주거" localSheetId="0">수주통계!#REF!</definedName>
    <definedName name="공공비주거">#REF!</definedName>
    <definedName name="공공주거" localSheetId="0">수주통계!#REF!</definedName>
    <definedName name="공공주거">#REF!</definedName>
    <definedName name="공공토목" localSheetId="0">수주통계!#REF!</definedName>
    <definedName name="공공토목">#REF!</definedName>
    <definedName name="ㄷ">#REF!</definedName>
    <definedName name="ㄹ">#REF!</definedName>
    <definedName name="몰라">#REF!</definedName>
    <definedName name="민간" localSheetId="0">수주통계!#REF!</definedName>
    <definedName name="민간">#REF!</definedName>
    <definedName name="민간건축" localSheetId="0">수주통계!#REF!</definedName>
    <definedName name="민간건축">#REF!</definedName>
    <definedName name="민간기계설치">#REF!</definedName>
    <definedName name="민간비주거" localSheetId="0">수주통계!#REF!</definedName>
    <definedName name="민간비주거">#REF!</definedName>
    <definedName name="민간주거" localSheetId="0">수주통계!#REF!</definedName>
    <definedName name="민간주거">#REF!</definedName>
    <definedName name="민간토목" localSheetId="0">수주통계!#REF!</definedName>
    <definedName name="민간토목">#REF!</definedName>
    <definedName name="ㅇㅇ">#REF!</definedName>
    <definedName name="ㅎ홈ㄴㄹㄴㄻㄴ">#REF!</definedName>
    <definedName name="합계">#REF!</definedName>
  </definedNames>
  <calcPr calcId="162913"/>
</workbook>
</file>

<file path=xl/calcChain.xml><?xml version="1.0" encoding="utf-8"?>
<calcChain xmlns="http://schemas.openxmlformats.org/spreadsheetml/2006/main">
  <c r="S265" i="3" l="1"/>
  <c r="R265" i="3"/>
  <c r="Q265" i="3"/>
  <c r="P265" i="3"/>
  <c r="O265" i="3"/>
  <c r="N265" i="3"/>
  <c r="M265" i="3"/>
  <c r="L265" i="3"/>
  <c r="K265" i="3"/>
  <c r="J265" i="3"/>
  <c r="I265" i="3"/>
  <c r="H265" i="3"/>
  <c r="G265" i="3"/>
  <c r="F265" i="3"/>
  <c r="E265" i="3"/>
  <c r="D265" i="3"/>
  <c r="C265" i="3"/>
  <c r="B265" i="3"/>
  <c r="S264" i="3"/>
  <c r="R264" i="3"/>
  <c r="Q264" i="3"/>
  <c r="P264" i="3"/>
  <c r="O264" i="3"/>
  <c r="N264" i="3"/>
  <c r="M264" i="3"/>
  <c r="L264" i="3"/>
  <c r="K264" i="3"/>
  <c r="J264" i="3"/>
  <c r="I264" i="3"/>
  <c r="H264" i="3"/>
  <c r="G264" i="3"/>
  <c r="F264" i="3"/>
  <c r="E264" i="3"/>
  <c r="D264" i="3"/>
  <c r="C264" i="3"/>
  <c r="B264" i="3"/>
  <c r="S263" i="3"/>
  <c r="R263" i="3"/>
  <c r="Q263" i="3"/>
  <c r="P263" i="3"/>
  <c r="O263" i="3"/>
  <c r="N263" i="3"/>
  <c r="M263" i="3"/>
  <c r="L263" i="3"/>
  <c r="K263" i="3"/>
  <c r="J263" i="3"/>
  <c r="I263" i="3"/>
  <c r="H263" i="3"/>
  <c r="G263" i="3"/>
  <c r="F263" i="3"/>
  <c r="E263" i="3"/>
  <c r="D263" i="3"/>
  <c r="C263" i="3"/>
  <c r="B263" i="3"/>
  <c r="S257" i="3"/>
  <c r="R257" i="3"/>
  <c r="Q257" i="3"/>
  <c r="P257" i="3"/>
  <c r="O257" i="3"/>
  <c r="N257" i="3"/>
  <c r="M257" i="3"/>
  <c r="L257" i="3"/>
  <c r="K257" i="3"/>
  <c r="J257" i="3"/>
  <c r="I257" i="3"/>
  <c r="H257" i="3"/>
  <c r="G257" i="3"/>
  <c r="F257" i="3"/>
  <c r="E257" i="3"/>
  <c r="D257" i="3"/>
  <c r="C257" i="3"/>
  <c r="B257" i="3"/>
  <c r="S255" i="3"/>
  <c r="R255" i="3"/>
  <c r="Q255" i="3"/>
  <c r="P255" i="3"/>
  <c r="O255" i="3"/>
  <c r="N255" i="3"/>
  <c r="M255" i="3"/>
  <c r="L255" i="3"/>
  <c r="K255" i="3"/>
  <c r="J255" i="3"/>
  <c r="I255" i="3"/>
  <c r="H255" i="3"/>
  <c r="G255" i="3"/>
  <c r="F255" i="3"/>
  <c r="E255" i="3"/>
  <c r="D255" i="3"/>
  <c r="C255" i="3"/>
  <c r="B255" i="3"/>
  <c r="S256" i="3"/>
  <c r="R256" i="3"/>
  <c r="Q256" i="3"/>
  <c r="P256" i="3"/>
  <c r="O256" i="3"/>
  <c r="N256" i="3"/>
  <c r="M256" i="3"/>
  <c r="L256" i="3"/>
  <c r="K256" i="3"/>
  <c r="J256" i="3"/>
  <c r="I256" i="3"/>
  <c r="H256" i="3"/>
  <c r="G256" i="3"/>
  <c r="F256" i="3"/>
  <c r="E256" i="3"/>
  <c r="D256" i="3"/>
  <c r="C256" i="3"/>
  <c r="B256" i="3"/>
  <c r="S276" i="5" l="1"/>
  <c r="R276" i="5"/>
  <c r="Q276" i="5"/>
  <c r="P276" i="5"/>
  <c r="O276" i="5"/>
  <c r="N276" i="5"/>
  <c r="M276" i="5"/>
  <c r="L276" i="5"/>
  <c r="K276" i="5"/>
  <c r="J276" i="5"/>
  <c r="I276" i="5"/>
  <c r="H276" i="5"/>
  <c r="G276" i="5"/>
  <c r="F276" i="5"/>
  <c r="E276" i="5"/>
  <c r="D276" i="5"/>
  <c r="C276" i="5"/>
  <c r="B276" i="5"/>
  <c r="S275" i="5"/>
  <c r="R275" i="5"/>
  <c r="Q275" i="5"/>
  <c r="P275" i="5"/>
  <c r="O275" i="5"/>
  <c r="N275" i="5"/>
  <c r="M275" i="5"/>
  <c r="L275" i="5"/>
  <c r="K275" i="5"/>
  <c r="J275" i="5"/>
  <c r="I275" i="5"/>
  <c r="H275" i="5"/>
  <c r="G275" i="5"/>
  <c r="F275" i="5"/>
  <c r="E275" i="5"/>
  <c r="D275" i="5"/>
  <c r="C275" i="5"/>
  <c r="B275" i="5"/>
  <c r="S274" i="5"/>
  <c r="R274" i="5"/>
  <c r="Q274" i="5"/>
  <c r="P274" i="5"/>
  <c r="O274" i="5"/>
  <c r="N274" i="5"/>
  <c r="M274" i="5"/>
  <c r="L274" i="5"/>
  <c r="K274" i="5"/>
  <c r="J274" i="5"/>
  <c r="I274" i="5"/>
  <c r="H274" i="5"/>
  <c r="G274" i="5"/>
  <c r="F274" i="5"/>
  <c r="E274" i="5"/>
  <c r="D274" i="5"/>
  <c r="C274" i="5"/>
  <c r="B274" i="5"/>
  <c r="S273" i="5"/>
  <c r="R273" i="5"/>
  <c r="Q273" i="5"/>
  <c r="P273" i="5"/>
  <c r="O273" i="5"/>
  <c r="N273" i="5"/>
  <c r="M273" i="5"/>
  <c r="L273" i="5"/>
  <c r="K273" i="5"/>
  <c r="J273" i="5"/>
  <c r="I273" i="5"/>
  <c r="H273" i="5"/>
  <c r="G273" i="5"/>
  <c r="F273" i="5"/>
  <c r="E273" i="5"/>
  <c r="D273" i="5"/>
  <c r="C273" i="5"/>
  <c r="B273" i="5"/>
  <c r="S253" i="3" l="1"/>
  <c r="R253" i="3"/>
  <c r="Q253" i="3"/>
  <c r="P253" i="3"/>
  <c r="O253" i="3"/>
  <c r="N253" i="3"/>
  <c r="M253" i="3"/>
  <c r="L253" i="3"/>
  <c r="K253" i="3"/>
  <c r="J253" i="3"/>
  <c r="I253" i="3"/>
  <c r="H253" i="3"/>
  <c r="G253" i="3"/>
  <c r="F253" i="3"/>
  <c r="E253" i="3"/>
  <c r="D253" i="3"/>
  <c r="C253" i="3"/>
  <c r="B253" i="3"/>
  <c r="S269" i="5" l="1"/>
  <c r="R269" i="5"/>
  <c r="Q269" i="5"/>
  <c r="P269" i="5"/>
  <c r="O269" i="5"/>
  <c r="N269" i="5"/>
  <c r="M269" i="5"/>
  <c r="L269" i="5"/>
  <c r="K269" i="5"/>
  <c r="J269" i="5"/>
  <c r="I269" i="5"/>
  <c r="H269" i="5"/>
  <c r="G269" i="5"/>
  <c r="F269" i="5"/>
  <c r="E269" i="5"/>
  <c r="D269" i="5"/>
  <c r="C269" i="5"/>
  <c r="B269" i="5"/>
  <c r="B267" i="3" l="1"/>
  <c r="B266" i="3" l="1"/>
  <c r="B269" i="3" s="1"/>
  <c r="B268" i="3"/>
  <c r="S265" i="5" l="1"/>
  <c r="R265" i="5"/>
  <c r="Q265" i="5"/>
  <c r="P265" i="5"/>
  <c r="O265" i="5"/>
  <c r="N265" i="5"/>
  <c r="M265" i="5"/>
  <c r="L265" i="5"/>
  <c r="K265" i="5"/>
  <c r="J265" i="5"/>
  <c r="I265" i="5"/>
  <c r="H265" i="5"/>
  <c r="G265" i="5"/>
  <c r="F265" i="5"/>
  <c r="E265" i="5"/>
  <c r="D265" i="5"/>
  <c r="C265" i="5"/>
  <c r="B265" i="5"/>
  <c r="T255" i="3" l="1"/>
  <c r="T256" i="3"/>
  <c r="T257" i="3"/>
  <c r="C261" i="5" l="1"/>
  <c r="D261" i="5"/>
  <c r="E261" i="5"/>
  <c r="F261" i="5"/>
  <c r="G261" i="5"/>
  <c r="H261" i="5"/>
  <c r="I261" i="5"/>
  <c r="J261" i="5"/>
  <c r="K261" i="5"/>
  <c r="L261" i="5"/>
  <c r="M261" i="5"/>
  <c r="N261" i="5"/>
  <c r="O261" i="5"/>
  <c r="P261" i="5"/>
  <c r="Q261" i="5"/>
  <c r="R261" i="5"/>
  <c r="S261" i="5"/>
  <c r="B261" i="5"/>
  <c r="T263" i="3" l="1"/>
  <c r="U263" i="3"/>
  <c r="T264" i="3"/>
  <c r="U264" i="3"/>
  <c r="T265" i="3"/>
  <c r="C240" i="3"/>
  <c r="D240" i="3"/>
  <c r="E240" i="3"/>
  <c r="F240" i="3"/>
  <c r="G240" i="3"/>
  <c r="H240" i="3"/>
  <c r="I240" i="3"/>
  <c r="J240" i="3"/>
  <c r="K240" i="3"/>
  <c r="L240" i="3"/>
  <c r="M240" i="3"/>
  <c r="N240" i="3"/>
  <c r="O240" i="3"/>
  <c r="P240" i="3"/>
  <c r="Q240" i="3"/>
  <c r="R240" i="3"/>
  <c r="S240" i="3"/>
  <c r="B240" i="3"/>
  <c r="T274" i="5" l="1"/>
  <c r="U274" i="5"/>
  <c r="T275" i="5"/>
  <c r="U275" i="5"/>
  <c r="T276" i="5"/>
  <c r="U276" i="5"/>
  <c r="S257" i="5"/>
  <c r="C257" i="5"/>
  <c r="D257" i="5"/>
  <c r="E257" i="5"/>
  <c r="F257" i="5"/>
  <c r="G257" i="5"/>
  <c r="H257" i="5"/>
  <c r="I257" i="5"/>
  <c r="J257" i="5"/>
  <c r="K257" i="5"/>
  <c r="L257" i="5"/>
  <c r="M257" i="5"/>
  <c r="N257" i="5"/>
  <c r="O257" i="5"/>
  <c r="P257" i="5"/>
  <c r="Q257" i="5"/>
  <c r="R257" i="5"/>
  <c r="B257" i="5"/>
  <c r="C253" i="5" l="1"/>
  <c r="D253" i="5"/>
  <c r="E253" i="5"/>
  <c r="F253" i="5"/>
  <c r="G253" i="5"/>
  <c r="H253" i="5"/>
  <c r="I253" i="5"/>
  <c r="J253" i="5"/>
  <c r="K253" i="5"/>
  <c r="L253" i="5"/>
  <c r="M253" i="5"/>
  <c r="N253" i="5"/>
  <c r="O253" i="5"/>
  <c r="P253" i="5"/>
  <c r="Q253" i="5"/>
  <c r="R253" i="5"/>
  <c r="S253" i="5"/>
  <c r="B253" i="5"/>
  <c r="C249" i="5" l="1"/>
  <c r="D249" i="5"/>
  <c r="E249" i="5"/>
  <c r="F249" i="5"/>
  <c r="G249" i="5"/>
  <c r="H249" i="5"/>
  <c r="I249" i="5"/>
  <c r="J249" i="5"/>
  <c r="K249" i="5"/>
  <c r="L249" i="5"/>
  <c r="M249" i="5"/>
  <c r="N249" i="5"/>
  <c r="O249" i="5"/>
  <c r="P249" i="5"/>
  <c r="Q249" i="5"/>
  <c r="R249" i="5"/>
  <c r="S249" i="5"/>
  <c r="B249" i="5"/>
  <c r="B245" i="5" l="1"/>
  <c r="C245" i="5"/>
  <c r="D245" i="5"/>
  <c r="E245" i="5"/>
  <c r="F245" i="5"/>
  <c r="G245" i="5"/>
  <c r="H245" i="5"/>
  <c r="I245" i="5"/>
  <c r="J245" i="5"/>
  <c r="K245" i="5"/>
  <c r="L245" i="5"/>
  <c r="M245" i="5"/>
  <c r="N245" i="5"/>
  <c r="O245" i="5"/>
  <c r="P245" i="5"/>
  <c r="Q245" i="5"/>
  <c r="R245" i="5"/>
  <c r="S245" i="5"/>
  <c r="T245" i="5" l="1"/>
  <c r="U245" i="5"/>
  <c r="U227" i="3" l="1"/>
  <c r="T227" i="3"/>
  <c r="S227" i="3"/>
  <c r="R227" i="3"/>
  <c r="Q227" i="3"/>
  <c r="P227" i="3"/>
  <c r="O227" i="3"/>
  <c r="N227" i="3"/>
  <c r="M227" i="3"/>
  <c r="L227" i="3"/>
  <c r="K227" i="3"/>
  <c r="J227" i="3"/>
  <c r="I227" i="3"/>
  <c r="H227" i="3"/>
  <c r="G227" i="3"/>
  <c r="F227" i="3"/>
  <c r="E227" i="3"/>
  <c r="D227" i="3"/>
  <c r="C227" i="3"/>
  <c r="B227" i="3"/>
  <c r="C241" i="5" l="1"/>
  <c r="D241" i="5"/>
  <c r="E241" i="5"/>
  <c r="F241" i="5"/>
  <c r="G241" i="5"/>
  <c r="H241" i="5"/>
  <c r="I241" i="5"/>
  <c r="J241" i="5"/>
  <c r="K241" i="5"/>
  <c r="L241" i="5"/>
  <c r="M241" i="5"/>
  <c r="N241" i="5"/>
  <c r="O241" i="5"/>
  <c r="P241" i="5"/>
  <c r="Q241" i="5"/>
  <c r="R241" i="5"/>
  <c r="S241" i="5"/>
  <c r="B241" i="5"/>
  <c r="I268" i="3" l="1"/>
  <c r="C267" i="3"/>
  <c r="D267" i="3"/>
  <c r="E267" i="3"/>
  <c r="F267" i="3"/>
  <c r="G267" i="3"/>
  <c r="H267" i="3"/>
  <c r="I267" i="3"/>
  <c r="J267" i="3"/>
  <c r="K267" i="3"/>
  <c r="L267" i="3"/>
  <c r="M267" i="3"/>
  <c r="N267" i="3"/>
  <c r="P267" i="3"/>
  <c r="Q267" i="3"/>
  <c r="R267" i="3"/>
  <c r="S267" i="3"/>
  <c r="G268" i="3"/>
  <c r="H268" i="3"/>
  <c r="M268" i="3"/>
  <c r="N268" i="3"/>
  <c r="L268" i="3" l="1"/>
  <c r="F268" i="3"/>
  <c r="K268" i="3"/>
  <c r="E268" i="3"/>
  <c r="O267" i="3"/>
  <c r="J268" i="3"/>
  <c r="D268" i="3"/>
  <c r="C268" i="3"/>
  <c r="C237" i="5"/>
  <c r="D237" i="5"/>
  <c r="E237" i="5"/>
  <c r="F237" i="5"/>
  <c r="G237" i="5"/>
  <c r="H237" i="5"/>
  <c r="I237" i="5"/>
  <c r="J237" i="5"/>
  <c r="K237" i="5"/>
  <c r="L237" i="5"/>
  <c r="M237" i="5"/>
  <c r="N237" i="5"/>
  <c r="O237" i="5"/>
  <c r="P237" i="5"/>
  <c r="Q237" i="5"/>
  <c r="R237" i="5"/>
  <c r="S237" i="5"/>
  <c r="B237" i="5"/>
  <c r="C233" i="5" l="1"/>
  <c r="D233" i="5"/>
  <c r="E233" i="5"/>
  <c r="F233" i="5"/>
  <c r="G233" i="5"/>
  <c r="H233" i="5"/>
  <c r="I233" i="5"/>
  <c r="J233" i="5"/>
  <c r="K233" i="5"/>
  <c r="L233" i="5"/>
  <c r="M233" i="5"/>
  <c r="N233" i="5"/>
  <c r="O233" i="5"/>
  <c r="P233" i="5"/>
  <c r="Q233" i="5"/>
  <c r="R233" i="5"/>
  <c r="S233" i="5"/>
  <c r="T233" i="5"/>
  <c r="U233" i="5"/>
  <c r="B233" i="5"/>
  <c r="C229" i="5" l="1"/>
  <c r="D229" i="5"/>
  <c r="E229" i="5"/>
  <c r="F229" i="5"/>
  <c r="G229" i="5"/>
  <c r="H229" i="5"/>
  <c r="I229" i="5"/>
  <c r="J229" i="5"/>
  <c r="K229" i="5"/>
  <c r="L229" i="5"/>
  <c r="M229" i="5"/>
  <c r="N229" i="5"/>
  <c r="O229" i="5"/>
  <c r="P229" i="5"/>
  <c r="Q229" i="5"/>
  <c r="R229" i="5"/>
  <c r="S229" i="5"/>
  <c r="B229" i="5"/>
  <c r="C214" i="3" l="1"/>
  <c r="D214" i="3"/>
  <c r="E214" i="3"/>
  <c r="F214" i="3"/>
  <c r="G214" i="3"/>
  <c r="H214" i="3"/>
  <c r="I214" i="3"/>
  <c r="J214" i="3"/>
  <c r="K214" i="3"/>
  <c r="L214" i="3"/>
  <c r="M214" i="3"/>
  <c r="N214" i="3"/>
  <c r="O214" i="3"/>
  <c r="P214" i="3"/>
  <c r="Q214" i="3"/>
  <c r="R214" i="3"/>
  <c r="S214" i="3"/>
  <c r="T214" i="3"/>
  <c r="U214" i="3"/>
  <c r="B214" i="3"/>
  <c r="R225" i="5" l="1"/>
  <c r="S225" i="5"/>
  <c r="M225" i="5"/>
  <c r="N225" i="5"/>
  <c r="C191" i="5" l="1"/>
  <c r="D191" i="5"/>
  <c r="E191" i="5"/>
  <c r="F191" i="5"/>
  <c r="G191" i="5"/>
  <c r="H191" i="5"/>
  <c r="I191" i="5"/>
  <c r="J191" i="5"/>
  <c r="K191" i="5"/>
  <c r="L191" i="5"/>
  <c r="M191" i="5"/>
  <c r="N191" i="5"/>
  <c r="O191" i="5"/>
  <c r="P191" i="5"/>
  <c r="Q191" i="5"/>
  <c r="R191" i="5"/>
  <c r="S191" i="5"/>
  <c r="B196" i="5"/>
  <c r="B199" i="5"/>
  <c r="B200" i="5" s="1"/>
  <c r="B201" i="5"/>
  <c r="B202" i="5"/>
  <c r="B208" i="5"/>
  <c r="B213" i="5"/>
  <c r="B217" i="5"/>
  <c r="B221" i="5"/>
  <c r="B225" i="5"/>
  <c r="B191" i="5"/>
  <c r="C208" i="5"/>
  <c r="D208" i="5"/>
  <c r="E208" i="5"/>
  <c r="F208" i="5"/>
  <c r="G208" i="5"/>
  <c r="H208" i="5"/>
  <c r="I208" i="5"/>
  <c r="J208" i="5"/>
  <c r="K208" i="5"/>
  <c r="L208" i="5"/>
  <c r="M208" i="5"/>
  <c r="N208" i="5"/>
  <c r="O208" i="5"/>
  <c r="P208" i="5"/>
  <c r="Q208" i="5"/>
  <c r="R208" i="5"/>
  <c r="S208" i="5"/>
  <c r="T208" i="5"/>
  <c r="U208" i="5"/>
  <c r="C225" i="5"/>
  <c r="D225" i="5"/>
  <c r="E225" i="5"/>
  <c r="F225" i="5"/>
  <c r="G225" i="5"/>
  <c r="H225" i="5"/>
  <c r="I225" i="5"/>
  <c r="J225" i="5"/>
  <c r="K225" i="5"/>
  <c r="L225" i="5"/>
  <c r="O225" i="5"/>
  <c r="P225" i="5"/>
  <c r="Q225" i="5"/>
  <c r="W225" i="5" l="1"/>
  <c r="V213" i="5"/>
  <c r="V225" i="5"/>
  <c r="V217" i="5"/>
  <c r="B204" i="5"/>
  <c r="V221" i="5" s="1"/>
  <c r="C187" i="5"/>
  <c r="D187" i="5"/>
  <c r="E187" i="5"/>
  <c r="F187" i="5"/>
  <c r="G187" i="5"/>
  <c r="H187" i="5"/>
  <c r="I187" i="5"/>
  <c r="J187" i="5"/>
  <c r="K187" i="5"/>
  <c r="L187" i="5"/>
  <c r="M187" i="5"/>
  <c r="N187" i="5"/>
  <c r="O187" i="5"/>
  <c r="P187" i="5"/>
  <c r="Q187" i="5"/>
  <c r="R187" i="5"/>
  <c r="S187" i="5"/>
  <c r="B187" i="5"/>
  <c r="C204" i="5"/>
  <c r="D204" i="5"/>
  <c r="E204" i="5"/>
  <c r="F204" i="5"/>
  <c r="G204" i="5"/>
  <c r="H204" i="5"/>
  <c r="I204" i="5"/>
  <c r="J204" i="5"/>
  <c r="K204" i="5"/>
  <c r="L204" i="5"/>
  <c r="M204" i="5"/>
  <c r="N204" i="5"/>
  <c r="O204" i="5"/>
  <c r="P204" i="5"/>
  <c r="Q204" i="5"/>
  <c r="R204" i="5"/>
  <c r="S204" i="5"/>
  <c r="T204" i="5"/>
  <c r="U204" i="5"/>
  <c r="C221" i="5"/>
  <c r="D221" i="5"/>
  <c r="E221" i="5"/>
  <c r="F221" i="5"/>
  <c r="G221" i="5"/>
  <c r="H221" i="5"/>
  <c r="I221" i="5"/>
  <c r="J221" i="5"/>
  <c r="K221" i="5"/>
  <c r="L221" i="5"/>
  <c r="M221" i="5"/>
  <c r="N221" i="5"/>
  <c r="O221" i="5"/>
  <c r="P221" i="5"/>
  <c r="Q221" i="5"/>
  <c r="R221" i="5"/>
  <c r="S221" i="5"/>
  <c r="S285" i="5"/>
  <c r="R285" i="5"/>
  <c r="Q285" i="5"/>
  <c r="P285" i="5"/>
  <c r="O285" i="5"/>
  <c r="N285" i="5"/>
  <c r="M285" i="5"/>
  <c r="L285" i="5"/>
  <c r="K285" i="5"/>
  <c r="J285" i="5"/>
  <c r="I285" i="5"/>
  <c r="H285" i="5"/>
  <c r="G285" i="5"/>
  <c r="F285" i="5"/>
  <c r="E285" i="5"/>
  <c r="D285" i="5"/>
  <c r="C285" i="5"/>
  <c r="B285" i="5"/>
  <c r="U284" i="5"/>
  <c r="T284" i="5"/>
  <c r="U282" i="5"/>
  <c r="T282" i="5"/>
  <c r="S217" i="5"/>
  <c r="R217" i="5"/>
  <c r="Q217" i="5"/>
  <c r="P217" i="5"/>
  <c r="O217" i="5"/>
  <c r="N217" i="5"/>
  <c r="M217" i="5"/>
  <c r="L217" i="5"/>
  <c r="K217" i="5"/>
  <c r="J217" i="5"/>
  <c r="I217" i="5"/>
  <c r="H217" i="5"/>
  <c r="G217" i="5"/>
  <c r="F217" i="5"/>
  <c r="E217" i="5"/>
  <c r="D217" i="5"/>
  <c r="C217" i="5"/>
  <c r="S213" i="5"/>
  <c r="R213" i="5"/>
  <c r="Q213" i="5"/>
  <c r="P213" i="5"/>
  <c r="O213" i="5"/>
  <c r="N213" i="5"/>
  <c r="M213" i="5"/>
  <c r="L213" i="5"/>
  <c r="K213" i="5"/>
  <c r="J213" i="5"/>
  <c r="I213" i="5"/>
  <c r="H213" i="5"/>
  <c r="G213" i="5"/>
  <c r="F213" i="5"/>
  <c r="E213" i="5"/>
  <c r="D213" i="5"/>
  <c r="C213" i="5"/>
  <c r="N200" i="5"/>
  <c r="M200" i="5"/>
  <c r="L200" i="5"/>
  <c r="K200" i="5"/>
  <c r="J200" i="5"/>
  <c r="I200" i="5"/>
  <c r="H200" i="5"/>
  <c r="G200" i="5"/>
  <c r="F200" i="5"/>
  <c r="E200" i="5"/>
  <c r="D200" i="5"/>
  <c r="C200" i="5"/>
  <c r="S199" i="5"/>
  <c r="S200" i="5" s="1"/>
  <c r="R199" i="5"/>
  <c r="R200" i="5" s="1"/>
  <c r="Q199" i="5"/>
  <c r="Q200" i="5" s="1"/>
  <c r="P199" i="5"/>
  <c r="P200" i="5" s="1"/>
  <c r="O199" i="5"/>
  <c r="T199" i="5" s="1"/>
  <c r="T283" i="5" s="1"/>
  <c r="S196" i="5"/>
  <c r="R196" i="5"/>
  <c r="Q196" i="5"/>
  <c r="P196" i="5"/>
  <c r="O196" i="5"/>
  <c r="N196" i="5"/>
  <c r="M196" i="5"/>
  <c r="L196" i="5"/>
  <c r="K196" i="5"/>
  <c r="J196" i="5"/>
  <c r="I196" i="5"/>
  <c r="H196" i="5"/>
  <c r="G196" i="5"/>
  <c r="F196" i="5"/>
  <c r="E196" i="5"/>
  <c r="D196" i="5"/>
  <c r="C196" i="5"/>
  <c r="B283" i="5"/>
  <c r="S183" i="5"/>
  <c r="R183" i="5"/>
  <c r="Q183" i="5"/>
  <c r="P183" i="5"/>
  <c r="O183" i="5"/>
  <c r="N183" i="5"/>
  <c r="M183" i="5"/>
  <c r="L183" i="5"/>
  <c r="K183" i="5"/>
  <c r="J183" i="5"/>
  <c r="I183" i="5"/>
  <c r="H183" i="5"/>
  <c r="G183" i="5"/>
  <c r="F183" i="5"/>
  <c r="E183" i="5"/>
  <c r="D183" i="5"/>
  <c r="C183" i="5"/>
  <c r="B183" i="5"/>
  <c r="S179" i="5"/>
  <c r="S284" i="5" s="1"/>
  <c r="R179" i="5"/>
  <c r="R284" i="5" s="1"/>
  <c r="Q179" i="5"/>
  <c r="Q284" i="5" s="1"/>
  <c r="P179" i="5"/>
  <c r="P284" i="5" s="1"/>
  <c r="O179" i="5"/>
  <c r="O284" i="5" s="1"/>
  <c r="N179" i="5"/>
  <c r="M179" i="5"/>
  <c r="M284" i="5" s="1"/>
  <c r="L179" i="5"/>
  <c r="L284" i="5" s="1"/>
  <c r="K179" i="5"/>
  <c r="K284" i="5" s="1"/>
  <c r="J179" i="5"/>
  <c r="J284" i="5" s="1"/>
  <c r="I179" i="5"/>
  <c r="I284" i="5" s="1"/>
  <c r="H179" i="5"/>
  <c r="G179" i="5"/>
  <c r="G284" i="5" s="1"/>
  <c r="F179" i="5"/>
  <c r="F284" i="5" s="1"/>
  <c r="E179" i="5"/>
  <c r="E284" i="5" s="1"/>
  <c r="D179" i="5"/>
  <c r="D284" i="5" s="1"/>
  <c r="C179" i="5"/>
  <c r="C284" i="5" s="1"/>
  <c r="B179" i="5"/>
  <c r="S175" i="5"/>
  <c r="R175" i="5"/>
  <c r="Q175" i="5"/>
  <c r="P175" i="5"/>
  <c r="O175" i="5"/>
  <c r="N175" i="5"/>
  <c r="M175" i="5"/>
  <c r="L175" i="5"/>
  <c r="K175" i="5"/>
  <c r="J175" i="5"/>
  <c r="I175" i="5"/>
  <c r="H175" i="5"/>
  <c r="G175" i="5"/>
  <c r="F175" i="5"/>
  <c r="E175" i="5"/>
  <c r="D175" i="5"/>
  <c r="C175" i="5"/>
  <c r="B175" i="5"/>
  <c r="U175" i="5" s="1"/>
  <c r="S162" i="5"/>
  <c r="R162" i="5"/>
  <c r="Q162" i="5"/>
  <c r="P162" i="5"/>
  <c r="O162" i="5"/>
  <c r="N162" i="5"/>
  <c r="M162" i="5"/>
  <c r="L162" i="5"/>
  <c r="K162" i="5"/>
  <c r="J162" i="5"/>
  <c r="I162" i="5"/>
  <c r="H162" i="5"/>
  <c r="G162" i="5"/>
  <c r="F162" i="5"/>
  <c r="E162" i="5"/>
  <c r="D162" i="5"/>
  <c r="C162" i="5"/>
  <c r="B162" i="5"/>
  <c r="U162" i="5" s="1"/>
  <c r="U161" i="5"/>
  <c r="U160" i="5"/>
  <c r="U159" i="5"/>
  <c r="U158" i="5"/>
  <c r="U157" i="5"/>
  <c r="U156" i="5"/>
  <c r="U155" i="5"/>
  <c r="U154" i="5"/>
  <c r="U153" i="5"/>
  <c r="U152" i="5"/>
  <c r="U151" i="5"/>
  <c r="U150" i="5"/>
  <c r="S149" i="5"/>
  <c r="R149" i="5"/>
  <c r="Q149" i="5"/>
  <c r="P149" i="5"/>
  <c r="O149" i="5"/>
  <c r="N149" i="5"/>
  <c r="M149" i="5"/>
  <c r="L149" i="5"/>
  <c r="K149" i="5"/>
  <c r="J149" i="5"/>
  <c r="I149" i="5"/>
  <c r="H149" i="5"/>
  <c r="G149" i="5"/>
  <c r="F149" i="5"/>
  <c r="E149" i="5"/>
  <c r="D149" i="5"/>
  <c r="C149" i="5"/>
  <c r="B149" i="5"/>
  <c r="U149" i="5" s="1"/>
  <c r="U148" i="5"/>
  <c r="U147" i="5"/>
  <c r="U146" i="5"/>
  <c r="U145" i="5"/>
  <c r="U144" i="5"/>
  <c r="U143" i="5"/>
  <c r="U142" i="5"/>
  <c r="U141" i="5"/>
  <c r="U140" i="5"/>
  <c r="U139" i="5"/>
  <c r="U138" i="5"/>
  <c r="U137" i="5"/>
  <c r="S136" i="5"/>
  <c r="R136" i="5"/>
  <c r="Q136" i="5"/>
  <c r="P136" i="5"/>
  <c r="O136" i="5"/>
  <c r="N136" i="5"/>
  <c r="M136" i="5"/>
  <c r="L136" i="5"/>
  <c r="K136" i="5"/>
  <c r="J136" i="5"/>
  <c r="I136" i="5"/>
  <c r="H136" i="5"/>
  <c r="G136" i="5"/>
  <c r="F136" i="5"/>
  <c r="E136" i="5"/>
  <c r="D136" i="5"/>
  <c r="C136" i="5"/>
  <c r="B136" i="5"/>
  <c r="U136" i="5" s="1"/>
  <c r="U135" i="5"/>
  <c r="U134" i="5"/>
  <c r="U133" i="5"/>
  <c r="U132" i="5"/>
  <c r="U131" i="5"/>
  <c r="U130" i="5"/>
  <c r="U129" i="5"/>
  <c r="U128" i="5"/>
  <c r="U127" i="5"/>
  <c r="U126" i="5"/>
  <c r="U125" i="5"/>
  <c r="U124" i="5"/>
  <c r="N123" i="5"/>
  <c r="M123" i="5"/>
  <c r="L123" i="5"/>
  <c r="K123" i="5"/>
  <c r="J123" i="5"/>
  <c r="I123" i="5"/>
  <c r="H123" i="5"/>
  <c r="G123" i="5"/>
  <c r="F123" i="5"/>
  <c r="E123" i="5"/>
  <c r="D123" i="5"/>
  <c r="C123" i="5"/>
  <c r="U122" i="5"/>
  <c r="S121" i="5"/>
  <c r="R121" i="5"/>
  <c r="Q121" i="5"/>
  <c r="P121" i="5"/>
  <c r="O121" i="5"/>
  <c r="B121" i="5"/>
  <c r="S120" i="5"/>
  <c r="R120" i="5"/>
  <c r="Q120" i="5"/>
  <c r="P120" i="5"/>
  <c r="O120" i="5"/>
  <c r="B120" i="5"/>
  <c r="U120" i="5" s="1"/>
  <c r="U119" i="5"/>
  <c r="S119" i="5"/>
  <c r="R119" i="5"/>
  <c r="Q119" i="5"/>
  <c r="P119" i="5"/>
  <c r="O119" i="5"/>
  <c r="U118" i="5"/>
  <c r="U117" i="5"/>
  <c r="U116" i="5"/>
  <c r="U115" i="5"/>
  <c r="U114" i="5"/>
  <c r="U113" i="5"/>
  <c r="U112" i="5"/>
  <c r="U111" i="5"/>
  <c r="S110" i="5"/>
  <c r="R110" i="5"/>
  <c r="Q110" i="5"/>
  <c r="O110" i="5"/>
  <c r="N110" i="5"/>
  <c r="M110" i="5"/>
  <c r="L110" i="5"/>
  <c r="K110" i="5"/>
  <c r="J110" i="5"/>
  <c r="I110" i="5"/>
  <c r="H110" i="5"/>
  <c r="G110" i="5"/>
  <c r="F110" i="5"/>
  <c r="E110" i="5"/>
  <c r="D110" i="5"/>
  <c r="C110" i="5"/>
  <c r="B110" i="5"/>
  <c r="U110" i="5" s="1"/>
  <c r="U109" i="5"/>
  <c r="U108" i="5"/>
  <c r="U107" i="5"/>
  <c r="U106" i="5"/>
  <c r="U105" i="5"/>
  <c r="U104" i="5"/>
  <c r="U103" i="5"/>
  <c r="U102" i="5"/>
  <c r="U101" i="5"/>
  <c r="U100" i="5"/>
  <c r="U99" i="5"/>
  <c r="U98" i="5"/>
  <c r="U97" i="5"/>
  <c r="U96" i="5"/>
  <c r="U95" i="5"/>
  <c r="U94" i="5"/>
  <c r="U93" i="5"/>
  <c r="U92" i="5"/>
  <c r="U91" i="5"/>
  <c r="U90" i="5"/>
  <c r="U89" i="5"/>
  <c r="U88" i="5"/>
  <c r="U87" i="5"/>
  <c r="U86" i="5"/>
  <c r="U85" i="5"/>
  <c r="U84" i="5"/>
  <c r="U83" i="5"/>
  <c r="U82" i="5"/>
  <c r="U81" i="5"/>
  <c r="U80" i="5"/>
  <c r="U79" i="5"/>
  <c r="U78" i="5"/>
  <c r="U77" i="5"/>
  <c r="U76" i="5"/>
  <c r="U75" i="5"/>
  <c r="U74" i="5"/>
  <c r="U73" i="5"/>
  <c r="U72" i="5"/>
  <c r="U71" i="5"/>
  <c r="U70" i="5"/>
  <c r="U69" i="5"/>
  <c r="U68" i="5"/>
  <c r="U67" i="5"/>
  <c r="U66" i="5"/>
  <c r="U65" i="5"/>
  <c r="U64" i="5"/>
  <c r="U63" i="5"/>
  <c r="U62" i="5"/>
  <c r="U61" i="5"/>
  <c r="U60" i="5"/>
  <c r="U59" i="5"/>
  <c r="U58" i="5"/>
  <c r="U57" i="5"/>
  <c r="U56" i="5"/>
  <c r="U55" i="5"/>
  <c r="U54" i="5"/>
  <c r="U53" i="5"/>
  <c r="U52" i="5"/>
  <c r="U51" i="5"/>
  <c r="U50" i="5"/>
  <c r="U49" i="5"/>
  <c r="U48" i="5"/>
  <c r="U47" i="5"/>
  <c r="U46" i="5"/>
  <c r="W221" i="5" l="1"/>
  <c r="K192" i="5"/>
  <c r="U199" i="5"/>
  <c r="U283" i="5" s="1"/>
  <c r="G283" i="5"/>
  <c r="G300" i="5" s="1"/>
  <c r="M283" i="5"/>
  <c r="M300" i="5" s="1"/>
  <c r="H282" i="5"/>
  <c r="N282" i="5"/>
  <c r="N295" i="5" s="1"/>
  <c r="H283" i="5"/>
  <c r="N283" i="5"/>
  <c r="I282" i="5"/>
  <c r="I293" i="5" s="1"/>
  <c r="O282" i="5"/>
  <c r="O298" i="5" s="1"/>
  <c r="P282" i="5"/>
  <c r="P293" i="5" s="1"/>
  <c r="E282" i="5"/>
  <c r="E295" i="5" s="1"/>
  <c r="K282" i="5"/>
  <c r="K294" i="5" s="1"/>
  <c r="Q282" i="5"/>
  <c r="Q295" i="5" s="1"/>
  <c r="D282" i="5"/>
  <c r="D293" i="5" s="1"/>
  <c r="E283" i="5"/>
  <c r="E286" i="5" s="1"/>
  <c r="K283" i="5"/>
  <c r="K300" i="5" s="1"/>
  <c r="F282" i="5"/>
  <c r="F297" i="5" s="1"/>
  <c r="L282" i="5"/>
  <c r="L293" i="5" s="1"/>
  <c r="R282" i="5"/>
  <c r="R298" i="5" s="1"/>
  <c r="J282" i="5"/>
  <c r="J298" i="5" s="1"/>
  <c r="F283" i="5"/>
  <c r="F300" i="5" s="1"/>
  <c r="F301" i="5" s="1"/>
  <c r="L283" i="5"/>
  <c r="L300" i="5" s="1"/>
  <c r="G282" i="5"/>
  <c r="G297" i="5" s="1"/>
  <c r="M282" i="5"/>
  <c r="M297" i="5" s="1"/>
  <c r="S282" i="5"/>
  <c r="S294" i="5" s="1"/>
  <c r="Q192" i="5"/>
  <c r="E192" i="5"/>
  <c r="B192" i="5"/>
  <c r="N192" i="5"/>
  <c r="R283" i="5"/>
  <c r="S283" i="5"/>
  <c r="B209" i="5"/>
  <c r="G209" i="5"/>
  <c r="W217" i="5"/>
  <c r="C282" i="5"/>
  <c r="C292" i="5" s="1"/>
  <c r="W213" i="5"/>
  <c r="Q283" i="5"/>
  <c r="H192" i="5"/>
  <c r="M209" i="5"/>
  <c r="R123" i="5"/>
  <c r="P123" i="5"/>
  <c r="Q209" i="5"/>
  <c r="E209" i="5"/>
  <c r="K209" i="5"/>
  <c r="T287" i="5"/>
  <c r="C209" i="5"/>
  <c r="I209" i="5"/>
  <c r="U287" i="5"/>
  <c r="B123" i="5"/>
  <c r="U123" i="5" s="1"/>
  <c r="Q300" i="5"/>
  <c r="D209" i="5"/>
  <c r="J209" i="5"/>
  <c r="P209" i="5"/>
  <c r="O123" i="5"/>
  <c r="S123" i="5"/>
  <c r="G298" i="5"/>
  <c r="G296" i="5"/>
  <c r="G292" i="5"/>
  <c r="G290" i="5"/>
  <c r="G293" i="5"/>
  <c r="G291" i="5"/>
  <c r="G286" i="5"/>
  <c r="M298" i="5"/>
  <c r="M291" i="5"/>
  <c r="M290" i="5"/>
  <c r="S296" i="5"/>
  <c r="I296" i="5"/>
  <c r="I292" i="5"/>
  <c r="I290" i="5"/>
  <c r="S209" i="5"/>
  <c r="U121" i="5"/>
  <c r="M192" i="5"/>
  <c r="G192" i="5"/>
  <c r="S192" i="5"/>
  <c r="J294" i="5"/>
  <c r="J287" i="5"/>
  <c r="C283" i="5"/>
  <c r="C300" i="5" s="1"/>
  <c r="O283" i="5"/>
  <c r="O300" i="5" s="1"/>
  <c r="U286" i="5"/>
  <c r="E288" i="5"/>
  <c r="Q288" i="5"/>
  <c r="E293" i="5"/>
  <c r="Q293" i="5"/>
  <c r="F298" i="5"/>
  <c r="F296" i="5"/>
  <c r="F294" i="5"/>
  <c r="F293" i="5"/>
  <c r="F290" i="5"/>
  <c r="F288" i="5"/>
  <c r="R294" i="5"/>
  <c r="K297" i="5"/>
  <c r="I192" i="5"/>
  <c r="O200" i="5"/>
  <c r="O209" i="5" s="1"/>
  <c r="E297" i="5"/>
  <c r="S300" i="5"/>
  <c r="E287" i="5"/>
  <c r="I283" i="5"/>
  <c r="I300" i="5" s="1"/>
  <c r="E290" i="5"/>
  <c r="K291" i="5"/>
  <c r="E294" i="5"/>
  <c r="K295" i="5"/>
  <c r="Q123" i="5"/>
  <c r="C192" i="5"/>
  <c r="O192" i="5"/>
  <c r="H295" i="5"/>
  <c r="H288" i="5"/>
  <c r="N298" i="5"/>
  <c r="N296" i="5"/>
  <c r="N294" i="5"/>
  <c r="N292" i="5"/>
  <c r="N291" i="5"/>
  <c r="D192" i="5"/>
  <c r="J192" i="5"/>
  <c r="P192" i="5"/>
  <c r="F209" i="5"/>
  <c r="L209" i="5"/>
  <c r="R209" i="5"/>
  <c r="D283" i="5"/>
  <c r="D300" i="5" s="1"/>
  <c r="J283" i="5"/>
  <c r="J300" i="5" s="1"/>
  <c r="P283" i="5"/>
  <c r="P300" i="5" s="1"/>
  <c r="B284" i="5"/>
  <c r="H284" i="5"/>
  <c r="H287" i="5" s="1"/>
  <c r="N284" i="5"/>
  <c r="F192" i="5"/>
  <c r="L192" i="5"/>
  <c r="R192" i="5"/>
  <c r="H209" i="5"/>
  <c r="N209" i="5"/>
  <c r="T286" i="5"/>
  <c r="P288" i="5" l="1"/>
  <c r="D287" i="5"/>
  <c r="L290" i="5"/>
  <c r="P295" i="5"/>
  <c r="D294" i="5"/>
  <c r="L295" i="5"/>
  <c r="D295" i="5"/>
  <c r="L287" i="5"/>
  <c r="L296" i="5"/>
  <c r="K292" i="5"/>
  <c r="K287" i="5"/>
  <c r="M292" i="5"/>
  <c r="N287" i="5"/>
  <c r="N290" i="5"/>
  <c r="N297" i="5"/>
  <c r="K288" i="5"/>
  <c r="L288" i="5"/>
  <c r="L297" i="5"/>
  <c r="F287" i="5"/>
  <c r="F295" i="5"/>
  <c r="E291" i="5"/>
  <c r="D288" i="5"/>
  <c r="I295" i="5"/>
  <c r="M288" i="5"/>
  <c r="G288" i="5"/>
  <c r="G294" i="5"/>
  <c r="L291" i="5"/>
  <c r="M293" i="5"/>
  <c r="N293" i="5"/>
  <c r="E292" i="5"/>
  <c r="L294" i="5"/>
  <c r="K296" i="5"/>
  <c r="F292" i="5"/>
  <c r="J293" i="5"/>
  <c r="O290" i="5"/>
  <c r="M287" i="5"/>
  <c r="M295" i="5"/>
  <c r="G287" i="5"/>
  <c r="N286" i="5"/>
  <c r="M301" i="5"/>
  <c r="G301" i="5"/>
  <c r="K286" i="5"/>
  <c r="J288" i="5"/>
  <c r="D290" i="5"/>
  <c r="O291" i="5"/>
  <c r="F286" i="5"/>
  <c r="O288" i="5"/>
  <c r="O292" i="5"/>
  <c r="J301" i="5"/>
  <c r="J295" i="5"/>
  <c r="D296" i="5"/>
  <c r="O294" i="5"/>
  <c r="I294" i="5"/>
  <c r="I287" i="5"/>
  <c r="D301" i="5"/>
  <c r="Q296" i="5"/>
  <c r="O301" i="5"/>
  <c r="J290" i="5"/>
  <c r="J296" i="5"/>
  <c r="D291" i="5"/>
  <c r="D297" i="5"/>
  <c r="O293" i="5"/>
  <c r="O296" i="5"/>
  <c r="I288" i="5"/>
  <c r="I297" i="5"/>
  <c r="E300" i="5"/>
  <c r="E301" i="5" s="1"/>
  <c r="R286" i="5"/>
  <c r="K293" i="5"/>
  <c r="I301" i="5"/>
  <c r="L292" i="5"/>
  <c r="L298" i="5"/>
  <c r="K298" i="5"/>
  <c r="J291" i="5"/>
  <c r="J297" i="5"/>
  <c r="D292" i="5"/>
  <c r="D298" i="5"/>
  <c r="O295" i="5"/>
  <c r="O297" i="5"/>
  <c r="I291" i="5"/>
  <c r="I298" i="5"/>
  <c r="M294" i="5"/>
  <c r="M296" i="5"/>
  <c r="N288" i="5"/>
  <c r="Q292" i="5"/>
  <c r="E296" i="5"/>
  <c r="E298" i="5"/>
  <c r="R287" i="5"/>
  <c r="F291" i="5"/>
  <c r="K290" i="5"/>
  <c r="J292" i="5"/>
  <c r="O287" i="5"/>
  <c r="S293" i="5"/>
  <c r="M286" i="5"/>
  <c r="G295" i="5"/>
  <c r="L301" i="5"/>
  <c r="K301" i="5"/>
  <c r="H286" i="5"/>
  <c r="R288" i="5"/>
  <c r="P290" i="5"/>
  <c r="H292" i="5"/>
  <c r="P298" i="5"/>
  <c r="Q286" i="5"/>
  <c r="H294" i="5"/>
  <c r="L286" i="5"/>
  <c r="R293" i="5"/>
  <c r="P287" i="5"/>
  <c r="P294" i="5"/>
  <c r="S291" i="5"/>
  <c r="S295" i="5"/>
  <c r="H290" i="5"/>
  <c r="Q297" i="5"/>
  <c r="R295" i="5"/>
  <c r="S287" i="5"/>
  <c r="S297" i="5"/>
  <c r="P301" i="5"/>
  <c r="H291" i="5"/>
  <c r="H297" i="5"/>
  <c r="Q287" i="5"/>
  <c r="Q298" i="5"/>
  <c r="R290" i="5"/>
  <c r="R296" i="5"/>
  <c r="P291" i="5"/>
  <c r="P297" i="5"/>
  <c r="C294" i="5"/>
  <c r="S290" i="5"/>
  <c r="S298" i="5"/>
  <c r="Q301" i="5"/>
  <c r="Q294" i="5"/>
  <c r="R297" i="5"/>
  <c r="P292" i="5"/>
  <c r="S286" i="5"/>
  <c r="S292" i="5"/>
  <c r="H296" i="5"/>
  <c r="P296" i="5"/>
  <c r="H298" i="5"/>
  <c r="Q290" i="5"/>
  <c r="R291" i="5"/>
  <c r="Q291" i="5"/>
  <c r="H293" i="5"/>
  <c r="S301" i="5"/>
  <c r="R292" i="5"/>
  <c r="S288" i="5"/>
  <c r="C293" i="5"/>
  <c r="C295" i="5"/>
  <c r="C297" i="5"/>
  <c r="R300" i="5"/>
  <c r="R301" i="5" s="1"/>
  <c r="C287" i="5"/>
  <c r="C298" i="5"/>
  <c r="C296" i="5"/>
  <c r="C288" i="5"/>
  <c r="C290" i="5"/>
  <c r="C301" i="5"/>
  <c r="C291" i="5"/>
  <c r="N300" i="5"/>
  <c r="N301" i="5" s="1"/>
  <c r="O286" i="5"/>
  <c r="B300" i="5"/>
  <c r="H300" i="5"/>
  <c r="H301" i="5" s="1"/>
  <c r="I286" i="5"/>
  <c r="D286" i="5"/>
  <c r="P286" i="5"/>
  <c r="C286" i="5"/>
  <c r="J286" i="5"/>
  <c r="B196" i="3" l="1"/>
  <c r="B195" i="3" l="1"/>
  <c r="S194" i="3" l="1"/>
  <c r="R194" i="3"/>
  <c r="Q194" i="3"/>
  <c r="P194" i="3"/>
  <c r="O194" i="3"/>
  <c r="U194" i="3" l="1"/>
  <c r="B194" i="3"/>
  <c r="T194" i="3" l="1"/>
  <c r="B282" i="5" l="1"/>
  <c r="C175" i="3"/>
  <c r="C266" i="3"/>
  <c r="C188" i="3" l="1"/>
  <c r="B297" i="5"/>
  <c r="B291" i="5"/>
  <c r="B296" i="5"/>
  <c r="B290" i="5"/>
  <c r="B295" i="5"/>
  <c r="B288" i="5"/>
  <c r="B294" i="5"/>
  <c r="B286" i="5"/>
  <c r="B293" i="5"/>
  <c r="B298" i="5"/>
  <c r="B292" i="5"/>
  <c r="B287" i="5"/>
  <c r="B301" i="5"/>
  <c r="S175" i="3"/>
  <c r="R175" i="3"/>
  <c r="Q175" i="3"/>
  <c r="P175" i="3"/>
  <c r="O175" i="3"/>
  <c r="N175" i="3"/>
  <c r="M175" i="3"/>
  <c r="L175" i="3"/>
  <c r="K175" i="3"/>
  <c r="J175" i="3"/>
  <c r="I175" i="3"/>
  <c r="H175" i="3"/>
  <c r="G175" i="3"/>
  <c r="F175" i="3"/>
  <c r="E175" i="3"/>
  <c r="D175" i="3"/>
  <c r="B175" i="3"/>
  <c r="K188" i="3" l="1"/>
  <c r="L188" i="3"/>
  <c r="E188" i="3"/>
  <c r="S188" i="3"/>
  <c r="N188" i="3"/>
  <c r="D188" i="3"/>
  <c r="Q188" i="3"/>
  <c r="H188" i="3"/>
  <c r="M188" i="3"/>
  <c r="U175" i="3"/>
  <c r="B188" i="3"/>
  <c r="P188" i="3"/>
  <c r="R188" i="3"/>
  <c r="G188" i="3"/>
  <c r="I188" i="3"/>
  <c r="O188" i="3"/>
  <c r="F188" i="3"/>
  <c r="J188" i="3"/>
  <c r="S266" i="3"/>
  <c r="S269" i="3" s="1"/>
  <c r="R266" i="3"/>
  <c r="R269" i="3" s="1"/>
  <c r="Q266" i="3"/>
  <c r="Q269" i="3" s="1"/>
  <c r="P266" i="3"/>
  <c r="P269" i="3" s="1"/>
  <c r="O266" i="3"/>
  <c r="O269" i="3" s="1"/>
  <c r="N266" i="3"/>
  <c r="N269" i="3" s="1"/>
  <c r="M266" i="3"/>
  <c r="M269" i="3" s="1"/>
  <c r="L266" i="3"/>
  <c r="L269" i="3" s="1"/>
  <c r="K266" i="3"/>
  <c r="K269" i="3" s="1"/>
  <c r="J266" i="3"/>
  <c r="J269" i="3" s="1"/>
  <c r="I266" i="3"/>
  <c r="I269" i="3" s="1"/>
  <c r="H266" i="3"/>
  <c r="H269" i="3" s="1"/>
  <c r="G266" i="3"/>
  <c r="G269" i="3" s="1"/>
  <c r="F266" i="3"/>
  <c r="F269" i="3" s="1"/>
  <c r="E266" i="3"/>
  <c r="E269" i="3" s="1"/>
  <c r="D266" i="3"/>
  <c r="D269" i="3" s="1"/>
  <c r="C269" i="3"/>
  <c r="S279" i="3" l="1"/>
  <c r="R279" i="3"/>
  <c r="Q279" i="3"/>
  <c r="P279" i="3"/>
  <c r="O279" i="3"/>
  <c r="N279" i="3"/>
  <c r="M279" i="3"/>
  <c r="L279" i="3"/>
  <c r="K279" i="3"/>
  <c r="J279" i="3"/>
  <c r="I279" i="3"/>
  <c r="H279" i="3"/>
  <c r="G279" i="3"/>
  <c r="F279" i="3"/>
  <c r="E279" i="3"/>
  <c r="D279" i="3"/>
  <c r="C279" i="3"/>
  <c r="B279" i="3"/>
  <c r="D281" i="3" l="1"/>
  <c r="D282" i="3" s="1"/>
  <c r="F281" i="3"/>
  <c r="F282" i="3" s="1"/>
  <c r="H281" i="3"/>
  <c r="H282" i="3" s="1"/>
  <c r="J281" i="3"/>
  <c r="J282" i="3" s="1"/>
  <c r="L281" i="3"/>
  <c r="L282" i="3" s="1"/>
  <c r="N281" i="3"/>
  <c r="N282" i="3" s="1"/>
  <c r="E275" i="3"/>
  <c r="E278" i="3"/>
  <c r="E277" i="3"/>
  <c r="E276" i="3"/>
  <c r="E274" i="3"/>
  <c r="E273" i="3"/>
  <c r="E272" i="3"/>
  <c r="E271" i="3"/>
  <c r="G275" i="3"/>
  <c r="G278" i="3"/>
  <c r="G277" i="3"/>
  <c r="G276" i="3"/>
  <c r="G274" i="3"/>
  <c r="G273" i="3"/>
  <c r="G272" i="3"/>
  <c r="G271" i="3"/>
  <c r="K275" i="3"/>
  <c r="K278" i="3"/>
  <c r="K277" i="3"/>
  <c r="K276" i="3"/>
  <c r="K274" i="3"/>
  <c r="K273" i="3"/>
  <c r="K272" i="3"/>
  <c r="K271" i="3"/>
  <c r="M275" i="3"/>
  <c r="M278" i="3"/>
  <c r="M277" i="3"/>
  <c r="M276" i="3"/>
  <c r="M274" i="3"/>
  <c r="M273" i="3"/>
  <c r="M272" i="3"/>
  <c r="M271" i="3"/>
  <c r="Q275" i="3"/>
  <c r="Q278" i="3"/>
  <c r="Q277" i="3"/>
  <c r="Q276" i="3"/>
  <c r="Q274" i="3"/>
  <c r="Q273" i="3"/>
  <c r="Q272" i="3"/>
  <c r="Q271" i="3"/>
  <c r="S275" i="3"/>
  <c r="S278" i="3"/>
  <c r="S277" i="3"/>
  <c r="S276" i="3"/>
  <c r="S274" i="3"/>
  <c r="S273" i="3"/>
  <c r="S272" i="3"/>
  <c r="S271" i="3"/>
  <c r="B275" i="3"/>
  <c r="B278" i="3"/>
  <c r="B277" i="3"/>
  <c r="B276" i="3"/>
  <c r="B274" i="3"/>
  <c r="B273" i="3"/>
  <c r="B272" i="3"/>
  <c r="B271" i="3"/>
  <c r="D275" i="3"/>
  <c r="D278" i="3"/>
  <c r="D277" i="3"/>
  <c r="D276" i="3"/>
  <c r="D274" i="3"/>
  <c r="D273" i="3"/>
  <c r="D272" i="3"/>
  <c r="D271" i="3"/>
  <c r="F275" i="3"/>
  <c r="F278" i="3"/>
  <c r="F277" i="3"/>
  <c r="F276" i="3"/>
  <c r="F274" i="3"/>
  <c r="F273" i="3"/>
  <c r="F272" i="3"/>
  <c r="F271" i="3"/>
  <c r="H275" i="3"/>
  <c r="H278" i="3"/>
  <c r="H277" i="3"/>
  <c r="H276" i="3"/>
  <c r="H274" i="3"/>
  <c r="H273" i="3"/>
  <c r="H272" i="3"/>
  <c r="H271" i="3"/>
  <c r="J275" i="3"/>
  <c r="J278" i="3"/>
  <c r="J277" i="3"/>
  <c r="J276" i="3"/>
  <c r="J274" i="3"/>
  <c r="J273" i="3"/>
  <c r="J272" i="3"/>
  <c r="J271" i="3"/>
  <c r="L275" i="3"/>
  <c r="L278" i="3"/>
  <c r="L277" i="3"/>
  <c r="L276" i="3"/>
  <c r="L274" i="3"/>
  <c r="L273" i="3"/>
  <c r="L272" i="3"/>
  <c r="L271" i="3"/>
  <c r="N275" i="3"/>
  <c r="N278" i="3"/>
  <c r="N277" i="3"/>
  <c r="N276" i="3"/>
  <c r="N274" i="3"/>
  <c r="N273" i="3"/>
  <c r="N272" i="3"/>
  <c r="N271" i="3"/>
  <c r="P275" i="3"/>
  <c r="P278" i="3"/>
  <c r="P277" i="3"/>
  <c r="P276" i="3"/>
  <c r="P274" i="3"/>
  <c r="P273" i="3"/>
  <c r="P272" i="3"/>
  <c r="P271" i="3"/>
  <c r="R275" i="3"/>
  <c r="R278" i="3"/>
  <c r="R277" i="3"/>
  <c r="R276" i="3"/>
  <c r="R274" i="3"/>
  <c r="R273" i="3"/>
  <c r="R272" i="3"/>
  <c r="R271" i="3"/>
  <c r="C281" i="3"/>
  <c r="C282" i="3" s="1"/>
  <c r="E281" i="3"/>
  <c r="E282" i="3" s="1"/>
  <c r="G281" i="3"/>
  <c r="G282" i="3" s="1"/>
  <c r="I281" i="3"/>
  <c r="I282" i="3" s="1"/>
  <c r="K281" i="3"/>
  <c r="K282" i="3" s="1"/>
  <c r="M281" i="3"/>
  <c r="M282" i="3" s="1"/>
  <c r="C275" i="3"/>
  <c r="C278" i="3"/>
  <c r="C277" i="3"/>
  <c r="C276" i="3"/>
  <c r="C274" i="3"/>
  <c r="C273" i="3"/>
  <c r="C272" i="3"/>
  <c r="C271" i="3"/>
  <c r="I275" i="3"/>
  <c r="I278" i="3"/>
  <c r="I277" i="3"/>
  <c r="I276" i="3"/>
  <c r="I274" i="3"/>
  <c r="I273" i="3"/>
  <c r="I272" i="3"/>
  <c r="I271" i="3"/>
  <c r="O275" i="3"/>
  <c r="O278" i="3"/>
  <c r="O277" i="3"/>
  <c r="O276" i="3"/>
  <c r="O274" i="3"/>
  <c r="O273" i="3"/>
  <c r="O272" i="3"/>
  <c r="O271" i="3"/>
  <c r="S162" i="3" l="1"/>
  <c r="S201" i="3" s="1"/>
  <c r="R162" i="3"/>
  <c r="R201" i="3" s="1"/>
  <c r="Q162" i="3"/>
  <c r="Q201" i="3" s="1"/>
  <c r="P162" i="3"/>
  <c r="P201" i="3" s="1"/>
  <c r="O162" i="3"/>
  <c r="O201" i="3" s="1"/>
  <c r="N162" i="3"/>
  <c r="N201" i="3" s="1"/>
  <c r="M162" i="3"/>
  <c r="M201" i="3" s="1"/>
  <c r="L162" i="3"/>
  <c r="L201" i="3" s="1"/>
  <c r="K162" i="3"/>
  <c r="K201" i="3" s="1"/>
  <c r="J162" i="3"/>
  <c r="J201" i="3" s="1"/>
  <c r="I162" i="3"/>
  <c r="I201" i="3" s="1"/>
  <c r="H162" i="3"/>
  <c r="H201" i="3" s="1"/>
  <c r="G162" i="3"/>
  <c r="G201" i="3" s="1"/>
  <c r="F162" i="3"/>
  <c r="F201" i="3" s="1"/>
  <c r="E162" i="3"/>
  <c r="E201" i="3" s="1"/>
  <c r="D162" i="3"/>
  <c r="D201" i="3" s="1"/>
  <c r="C162" i="3"/>
  <c r="C201" i="3" s="1"/>
  <c r="B162" i="3"/>
  <c r="U162" i="3" l="1"/>
  <c r="B201" i="3"/>
  <c r="U161" i="3"/>
  <c r="T267" i="3" l="1"/>
  <c r="T268" i="3"/>
  <c r="U160" i="3" l="1"/>
  <c r="U159" i="3"/>
  <c r="U158" i="3"/>
  <c r="U157" i="3"/>
  <c r="U156" i="3"/>
  <c r="U155" i="3"/>
  <c r="U154" i="3"/>
  <c r="U153" i="3"/>
  <c r="U152" i="3"/>
  <c r="U151" i="3"/>
  <c r="U150" i="3"/>
  <c r="U148" i="3"/>
  <c r="U147" i="3"/>
  <c r="U146" i="3"/>
  <c r="U145" i="3"/>
  <c r="U144" i="3"/>
  <c r="U143" i="3"/>
  <c r="U142" i="3"/>
  <c r="U141" i="3"/>
  <c r="U140" i="3"/>
  <c r="U139" i="3"/>
  <c r="U138" i="3"/>
  <c r="U137" i="3"/>
  <c r="U135" i="3"/>
  <c r="U134" i="3"/>
  <c r="U133" i="3"/>
  <c r="U132" i="3"/>
  <c r="U131" i="3"/>
  <c r="U130" i="3"/>
  <c r="U129" i="3"/>
  <c r="U128" i="3"/>
  <c r="U127" i="3"/>
  <c r="U126" i="3"/>
  <c r="U125" i="3"/>
  <c r="U124" i="3"/>
  <c r="U122" i="3"/>
  <c r="U119" i="3"/>
  <c r="U118" i="3"/>
  <c r="U117" i="3"/>
  <c r="U116" i="3"/>
  <c r="U115" i="3"/>
  <c r="U114" i="3"/>
  <c r="U113" i="3"/>
  <c r="U112" i="3"/>
  <c r="U111" i="3"/>
  <c r="U109" i="3"/>
  <c r="U108" i="3"/>
  <c r="U107" i="3"/>
  <c r="U106" i="3"/>
  <c r="U105" i="3"/>
  <c r="U104" i="3"/>
  <c r="U103" i="3"/>
  <c r="U102" i="3"/>
  <c r="U101" i="3"/>
  <c r="U100" i="3"/>
  <c r="U99" i="3"/>
  <c r="U98" i="3"/>
  <c r="U97" i="3"/>
  <c r="U96" i="3"/>
  <c r="U95" i="3"/>
  <c r="U94" i="3"/>
  <c r="U93" i="3"/>
  <c r="U92" i="3"/>
  <c r="U91" i="3"/>
  <c r="U90" i="3"/>
  <c r="U89" i="3"/>
  <c r="U88" i="3"/>
  <c r="U87" i="3"/>
  <c r="U86" i="3"/>
  <c r="U85" i="3"/>
  <c r="U84" i="3"/>
  <c r="U83" i="3"/>
  <c r="U82" i="3"/>
  <c r="U81" i="3"/>
  <c r="U80" i="3"/>
  <c r="U79" i="3"/>
  <c r="U78" i="3"/>
  <c r="U77" i="3"/>
  <c r="U76" i="3"/>
  <c r="U75" i="3"/>
  <c r="U74" i="3"/>
  <c r="U73" i="3"/>
  <c r="U72" i="3"/>
  <c r="U71" i="3"/>
  <c r="U70" i="3"/>
  <c r="U69" i="3"/>
  <c r="U68" i="3"/>
  <c r="U67" i="3"/>
  <c r="U66" i="3"/>
  <c r="U65" i="3"/>
  <c r="U64" i="3"/>
  <c r="U63" i="3"/>
  <c r="U62" i="3"/>
  <c r="U61" i="3"/>
  <c r="U60" i="3"/>
  <c r="U59" i="3"/>
  <c r="U265" i="3" s="1"/>
  <c r="U58" i="3"/>
  <c r="U57" i="3"/>
  <c r="U56" i="3"/>
  <c r="U55" i="3"/>
  <c r="U54" i="3"/>
  <c r="U53" i="3"/>
  <c r="U52" i="3"/>
  <c r="U51" i="3"/>
  <c r="U50" i="3"/>
  <c r="U49" i="3"/>
  <c r="U48" i="3"/>
  <c r="U47" i="3"/>
  <c r="U46" i="3"/>
  <c r="U255" i="3" l="1"/>
  <c r="U256" i="3"/>
  <c r="U268" i="3"/>
  <c r="U267" i="3"/>
  <c r="P149" i="3" l="1"/>
  <c r="K149" i="3"/>
  <c r="J149" i="3"/>
  <c r="I149" i="3"/>
  <c r="I123" i="3" s="1"/>
  <c r="H149" i="3"/>
  <c r="H123" i="3" s="1"/>
  <c r="S121" i="3"/>
  <c r="R121" i="3"/>
  <c r="Q121" i="3"/>
  <c r="P121" i="3"/>
  <c r="O121" i="3"/>
  <c r="B121" i="3"/>
  <c r="U121" i="3" s="1"/>
  <c r="S120" i="3"/>
  <c r="R120" i="3"/>
  <c r="Q120" i="3"/>
  <c r="P120" i="3"/>
  <c r="O120" i="3"/>
  <c r="B120" i="3"/>
  <c r="S119" i="3"/>
  <c r="R119" i="3"/>
  <c r="Q119" i="3"/>
  <c r="P119" i="3"/>
  <c r="O119" i="3"/>
  <c r="S110" i="3"/>
  <c r="S149" i="3" s="1"/>
  <c r="R110" i="3"/>
  <c r="R149" i="3" s="1"/>
  <c r="Q110" i="3"/>
  <c r="Q149" i="3" s="1"/>
  <c r="O110" i="3"/>
  <c r="O149" i="3" s="1"/>
  <c r="N110" i="3"/>
  <c r="M110" i="3"/>
  <c r="L110" i="3"/>
  <c r="K110" i="3"/>
  <c r="J110" i="3"/>
  <c r="I110" i="3"/>
  <c r="I136" i="3" s="1"/>
  <c r="H110" i="3"/>
  <c r="H136" i="3" s="1"/>
  <c r="G110" i="3"/>
  <c r="G149" i="3" s="1"/>
  <c r="F110" i="3"/>
  <c r="F149" i="3" s="1"/>
  <c r="E110" i="3"/>
  <c r="E149" i="3" s="1"/>
  <c r="D110" i="3"/>
  <c r="D149" i="3" s="1"/>
  <c r="C110" i="3"/>
  <c r="C149" i="3" s="1"/>
  <c r="B110" i="3"/>
  <c r="U110" i="3" s="1"/>
  <c r="F123" i="3" l="1"/>
  <c r="F136" i="3"/>
  <c r="E123" i="3"/>
  <c r="E136" i="3" s="1"/>
  <c r="G123" i="3"/>
  <c r="G136" i="3" s="1"/>
  <c r="M136" i="3"/>
  <c r="C123" i="3"/>
  <c r="C136" i="3" s="1"/>
  <c r="K136" i="3"/>
  <c r="O136" i="3"/>
  <c r="D123" i="3"/>
  <c r="D136" i="3"/>
  <c r="O268" i="3"/>
  <c r="O281" i="3"/>
  <c r="O282" i="3" s="1"/>
  <c r="L149" i="3"/>
  <c r="L123" i="3" s="1"/>
  <c r="L136" i="3" s="1"/>
  <c r="R268" i="3"/>
  <c r="R281" i="3"/>
  <c r="R282" i="3" s="1"/>
  <c r="S136" i="3"/>
  <c r="M149" i="3"/>
  <c r="B281" i="3"/>
  <c r="B282" i="3" s="1"/>
  <c r="Q268" i="3"/>
  <c r="Q281" i="3"/>
  <c r="Q282" i="3" s="1"/>
  <c r="B149" i="3"/>
  <c r="N149" i="3"/>
  <c r="P268" i="3"/>
  <c r="P281" i="3"/>
  <c r="P282" i="3" s="1"/>
  <c r="S268" i="3"/>
  <c r="S281" i="3"/>
  <c r="S282" i="3" s="1"/>
  <c r="J123" i="3"/>
  <c r="J136" i="3" s="1"/>
  <c r="K123" i="3"/>
  <c r="M123" i="3"/>
  <c r="U120" i="3"/>
  <c r="U257" i="3" s="1"/>
  <c r="R123" i="3"/>
  <c r="R136" i="3" s="1"/>
  <c r="O123" i="3"/>
  <c r="S123" i="3"/>
  <c r="P123" i="3"/>
  <c r="P136" i="3" s="1"/>
  <c r="B123" i="3"/>
  <c r="U123" i="3" s="1"/>
  <c r="Q123" i="3"/>
  <c r="Q136" i="3" s="1"/>
  <c r="U149" i="3" l="1"/>
  <c r="B136" i="3"/>
  <c r="U136" i="3" s="1"/>
  <c r="N123" i="3"/>
  <c r="N136" i="3" s="1"/>
</calcChain>
</file>

<file path=xl/sharedStrings.xml><?xml version="1.0" encoding="utf-8"?>
<sst xmlns="http://schemas.openxmlformats.org/spreadsheetml/2006/main" count="713" uniqueCount="363">
  <si>
    <t>합계</t>
  </si>
  <si>
    <t>공공</t>
  </si>
  <si>
    <t>민간</t>
  </si>
  <si>
    <t>토목</t>
  </si>
  <si>
    <t>건축</t>
  </si>
  <si>
    <t>주거용</t>
  </si>
  <si>
    <t>비주거용</t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</si>
  <si>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</si>
  <si>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</si>
  <si>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</si>
  <si>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</si>
  <si>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</si>
  <si>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</si>
  <si>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</si>
  <si>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</si>
  <si>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</si>
  <si>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2005.  2</t>
  </si>
  <si>
    <t>2005.  3</t>
  </si>
  <si>
    <t>2005.  4</t>
  </si>
  <si>
    <t>2005.  5</t>
  </si>
  <si>
    <t>2005.  6</t>
  </si>
  <si>
    <t>2005.  7</t>
  </si>
  <si>
    <t>2005.  8</t>
  </si>
  <si>
    <t>2005.  9</t>
  </si>
  <si>
    <t>2005.  10</t>
  </si>
  <si>
    <t>2005.  11</t>
  </si>
  <si>
    <t>2005.  12</t>
  </si>
  <si>
    <t>2006.  3</t>
  </si>
  <si>
    <t>2006.  4</t>
  </si>
  <si>
    <t>2006.  5</t>
  </si>
  <si>
    <t>2006. 8</t>
  </si>
  <si>
    <t>2006. 9</t>
  </si>
  <si>
    <t>2006. 10</t>
  </si>
  <si>
    <t>2006. 11</t>
  </si>
  <si>
    <t>2006. 12</t>
  </si>
  <si>
    <t>2007. 2</t>
  </si>
  <si>
    <t>2007. 3</t>
  </si>
  <si>
    <t>2007. 4</t>
  </si>
  <si>
    <t>2007. 5</t>
  </si>
  <si>
    <t>2007. 6</t>
  </si>
  <si>
    <t>2007. 10</t>
  </si>
  <si>
    <t>-</t>
  </si>
  <si>
    <t>2008. 6</t>
  </si>
  <si>
    <t>2008. 8</t>
  </si>
  <si>
    <t>2008. 9</t>
  </si>
  <si>
    <t>2008. 10</t>
  </si>
  <si>
    <t>2008. 11</t>
  </si>
  <si>
    <t>2008. 12</t>
  </si>
  <si>
    <t>2009. 2</t>
  </si>
  <si>
    <t>2009. 3</t>
  </si>
  <si>
    <t>2009. 10</t>
  </si>
  <si>
    <t>2009. 12</t>
  </si>
  <si>
    <t>2010. 8</t>
  </si>
  <si>
    <t>2010. 9</t>
  </si>
  <si>
    <t>2011. 1</t>
  </si>
  <si>
    <t>2011. 2</t>
  </si>
  <si>
    <t>2011. 3</t>
  </si>
  <si>
    <t>2011. 7</t>
  </si>
  <si>
    <t>2011. 8</t>
  </si>
  <si>
    <t>2011. 9</t>
  </si>
  <si>
    <t>2011.11</t>
  </si>
  <si>
    <t>2011년 계</t>
  </si>
  <si>
    <t>2012. 5</t>
  </si>
  <si>
    <t>2012. 10</t>
  </si>
  <si>
    <t>2012. 11</t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</si>
  <si>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</si>
  <si>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</si>
  <si>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</si>
  <si>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 xml:space="preserve"> 2004.  1</t>
    <phoneticPr fontId="13" type="noConversion"/>
  </si>
  <si>
    <t>2004. 2</t>
    <phoneticPr fontId="13" type="noConversion"/>
  </si>
  <si>
    <t>2004.  12</t>
    <phoneticPr fontId="13" type="noConversion"/>
  </si>
  <si>
    <t xml:space="preserve">2004년 계 </t>
    <phoneticPr fontId="13" type="noConversion"/>
  </si>
  <si>
    <t>2005.  1</t>
    <phoneticPr fontId="13" type="noConversion"/>
  </si>
  <si>
    <t xml:space="preserve">2005년 계 </t>
    <phoneticPr fontId="13" type="noConversion"/>
  </si>
  <si>
    <t>2006.  1</t>
    <phoneticPr fontId="13" type="noConversion"/>
  </si>
  <si>
    <t>2006.  2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</si>
  <si>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</si>
  <si>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</si>
  <si>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</si>
  <si>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</si>
  <si>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</si>
  <si>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</si>
  <si>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</si>
  <si>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</si>
  <si>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</si>
  <si>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</si>
  <si>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</si>
  <si>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</si>
  <si>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2008. 3</t>
    <phoneticPr fontId="13" type="noConversion"/>
  </si>
  <si>
    <t>2008. 4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</si>
  <si>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</si>
  <si>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</si>
  <si>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</si>
  <si>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</si>
  <si>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</si>
  <si>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</si>
  <si>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</si>
  <si>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</si>
  <si>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</si>
  <si>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</si>
  <si>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</si>
  <si>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</si>
  <si>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</si>
  <si>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</si>
  <si>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</si>
  <si>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</si>
  <si>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</si>
  <si>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</si>
  <si>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</si>
  <si>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</si>
  <si>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</si>
  <si>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</si>
  <si>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</si>
  <si>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</si>
  <si>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2011. 5</t>
    <phoneticPr fontId="13" type="noConversion"/>
  </si>
  <si>
    <t>2011. 6</t>
    <phoneticPr fontId="13" type="noConversion"/>
  </si>
  <si>
    <t>2011.10</t>
    <phoneticPr fontId="13" type="noConversion"/>
  </si>
  <si>
    <t>2011.12</t>
    <phoneticPr fontId="13" type="noConversion"/>
  </si>
  <si>
    <t>2012. 1</t>
    <phoneticPr fontId="13" type="noConversion"/>
  </si>
  <si>
    <t>2012. 2</t>
    <phoneticPr fontId="13" type="noConversion"/>
  </si>
  <si>
    <t>2012. 3</t>
    <phoneticPr fontId="13" type="noConversion"/>
  </si>
  <si>
    <t>2012. 4</t>
    <phoneticPr fontId="13" type="noConversion"/>
  </si>
  <si>
    <t>2012. 6</t>
    <phoneticPr fontId="13" type="noConversion"/>
  </si>
  <si>
    <t>2012. 7</t>
    <phoneticPr fontId="13" type="noConversion"/>
  </si>
  <si>
    <t>2012. 8</t>
    <phoneticPr fontId="13" type="noConversion"/>
  </si>
  <si>
    <t>2012. 9</t>
    <phoneticPr fontId="13" type="noConversion"/>
  </si>
  <si>
    <t>2012. 12</t>
    <phoneticPr fontId="13" type="noConversion"/>
  </si>
  <si>
    <t>2012년 계</t>
    <phoneticPr fontId="13" type="noConversion"/>
  </si>
  <si>
    <t>2013. 1</t>
    <phoneticPr fontId="13" type="noConversion"/>
  </si>
  <si>
    <t>2013. 2</t>
    <phoneticPr fontId="13" type="noConversion"/>
  </si>
  <si>
    <t>2013. 3</t>
    <phoneticPr fontId="13" type="noConversion"/>
  </si>
  <si>
    <t xml:space="preserve"> 2013. 4</t>
    <phoneticPr fontId="13" type="noConversion"/>
  </si>
  <si>
    <t>2013. 5</t>
    <phoneticPr fontId="13" type="noConversion"/>
  </si>
  <si>
    <t>2013. 6</t>
    <phoneticPr fontId="13" type="noConversion"/>
  </si>
  <si>
    <t>2013. 7</t>
    <phoneticPr fontId="13" type="noConversion"/>
  </si>
  <si>
    <t>2013. 8</t>
    <phoneticPr fontId="13" type="noConversion"/>
  </si>
  <si>
    <t>2013. 9</t>
    <phoneticPr fontId="13" type="noConversion"/>
  </si>
  <si>
    <t>2013. 10</t>
    <phoneticPr fontId="13" type="noConversion"/>
  </si>
  <si>
    <t>2013. 11</t>
    <phoneticPr fontId="13" type="noConversion"/>
  </si>
  <si>
    <t>2013. 12</t>
    <phoneticPr fontId="13" type="noConversion"/>
  </si>
  <si>
    <t>2013년 계</t>
    <phoneticPr fontId="13" type="noConversion"/>
  </si>
  <si>
    <t>2014. 1</t>
    <phoneticPr fontId="13" type="noConversion"/>
  </si>
  <si>
    <t>2014. 2</t>
    <phoneticPr fontId="13" type="noConversion"/>
  </si>
  <si>
    <t>2014. 3</t>
    <phoneticPr fontId="13" type="noConversion"/>
  </si>
  <si>
    <t>2014. 4</t>
    <phoneticPr fontId="13" type="noConversion"/>
  </si>
  <si>
    <t>2014. 5</t>
    <phoneticPr fontId="13" type="noConversion"/>
  </si>
  <si>
    <t>2014. 6</t>
    <phoneticPr fontId="13" type="noConversion"/>
  </si>
  <si>
    <t>2014. 7</t>
    <phoneticPr fontId="13" type="noConversion"/>
  </si>
  <si>
    <t>2014. 8</t>
    <phoneticPr fontId="13" type="noConversion"/>
  </si>
  <si>
    <t>2014. 9</t>
    <phoneticPr fontId="13" type="noConversion"/>
  </si>
  <si>
    <t>2014. 10</t>
    <phoneticPr fontId="13" type="noConversion"/>
  </si>
  <si>
    <t>2014. 11</t>
    <phoneticPr fontId="13" type="noConversion"/>
  </si>
  <si>
    <t>2014. 12</t>
    <phoneticPr fontId="13" type="noConversion"/>
  </si>
  <si>
    <t>2014년 계</t>
    <phoneticPr fontId="13" type="noConversion"/>
  </si>
  <si>
    <t>2015. 2</t>
    <phoneticPr fontId="13" type="noConversion"/>
  </si>
  <si>
    <t>전월대비</t>
    <phoneticPr fontId="13" type="noConversion"/>
  </si>
  <si>
    <t>전년동월비</t>
    <phoneticPr fontId="13" type="noConversion"/>
  </si>
  <si>
    <t>2015. 3</t>
  </si>
  <si>
    <t>2015. 4</t>
  </si>
  <si>
    <t>2015. 5</t>
    <phoneticPr fontId="12" type="noConversion"/>
  </si>
  <si>
    <t>2015. 6</t>
    <phoneticPr fontId="12" type="noConversion"/>
  </si>
  <si>
    <t>전년동기대비(%)</t>
    <phoneticPr fontId="12" type="noConversion"/>
  </si>
  <si>
    <t>전전년동기대비</t>
    <phoneticPr fontId="12" type="noConversion"/>
  </si>
  <si>
    <t>2015. 7</t>
    <phoneticPr fontId="12" type="noConversion"/>
  </si>
  <si>
    <t>2015. 8</t>
    <phoneticPr fontId="12" type="noConversion"/>
  </si>
  <si>
    <t>2015. 9</t>
    <phoneticPr fontId="12" type="noConversion"/>
  </si>
  <si>
    <t>2015. 10</t>
    <phoneticPr fontId="12" type="noConversion"/>
  </si>
  <si>
    <t>2015. 11</t>
    <phoneticPr fontId="12" type="noConversion"/>
  </si>
  <si>
    <t>(단위 :억원,%)</t>
  </si>
  <si>
    <t>2015. 12</t>
    <phoneticPr fontId="12" type="noConversion"/>
  </si>
  <si>
    <t>* 디플레이터는 한국은행이 발표하는 건설투자 디플레이터 적용(국내총생산에 대한 지출 디플레이터)</t>
    <phoneticPr fontId="12" type="noConversion"/>
  </si>
  <si>
    <t>10.2.3.2</t>
    <phoneticPr fontId="12" type="noConversion"/>
  </si>
  <si>
    <t>불변금액
디플레이터적용
(2010=100)</t>
    <phoneticPr fontId="12" type="noConversion"/>
  </si>
  <si>
    <t>2015년 계</t>
    <phoneticPr fontId="13" type="noConversion"/>
  </si>
  <si>
    <t>2015. 1</t>
    <phoneticPr fontId="13" type="noConversion"/>
  </si>
  <si>
    <t>2016. 1</t>
    <phoneticPr fontId="12" type="noConversion"/>
  </si>
  <si>
    <t>2016. 2</t>
    <phoneticPr fontId="12" type="noConversion"/>
  </si>
  <si>
    <t>2016. 3</t>
    <phoneticPr fontId="12" type="noConversion"/>
  </si>
  <si>
    <t>2016. 4</t>
    <phoneticPr fontId="12" type="noConversion"/>
  </si>
  <si>
    <t>2016. 5</t>
    <phoneticPr fontId="12" type="noConversion"/>
  </si>
  <si>
    <t>2016. 6</t>
    <phoneticPr fontId="12" type="noConversion"/>
  </si>
  <si>
    <t>12년대비</t>
    <phoneticPr fontId="12" type="noConversion"/>
  </si>
  <si>
    <t>11년대비</t>
    <phoneticPr fontId="12" type="noConversion"/>
  </si>
  <si>
    <t>10년대비</t>
    <phoneticPr fontId="12" type="noConversion"/>
  </si>
  <si>
    <t>09년대비</t>
    <phoneticPr fontId="12" type="noConversion"/>
  </si>
  <si>
    <t>08년대비</t>
    <phoneticPr fontId="12" type="noConversion"/>
  </si>
  <si>
    <t>07년대비</t>
    <phoneticPr fontId="12" type="noConversion"/>
  </si>
  <si>
    <t>06년대비</t>
    <phoneticPr fontId="12" type="noConversion"/>
  </si>
  <si>
    <t>05년대비</t>
    <phoneticPr fontId="12" type="noConversion"/>
  </si>
  <si>
    <t>04년대비</t>
    <phoneticPr fontId="12" type="noConversion"/>
  </si>
  <si>
    <t>최근3년평균(13~15년)</t>
    <phoneticPr fontId="12" type="noConversion"/>
  </si>
  <si>
    <t>16.상대비 3년평균 비율</t>
    <phoneticPr fontId="12" type="noConversion"/>
  </si>
  <si>
    <t>2016. 7</t>
    <phoneticPr fontId="12" type="noConversion"/>
  </si>
  <si>
    <t>13.7월 누적</t>
    <phoneticPr fontId="12" type="noConversion"/>
  </si>
  <si>
    <t>13년대비</t>
    <phoneticPr fontId="12" type="noConversion"/>
  </si>
  <si>
    <t>2016. 8</t>
    <phoneticPr fontId="12" type="noConversion"/>
  </si>
  <si>
    <t>2016. 9</t>
    <phoneticPr fontId="12" type="noConversion"/>
  </si>
  <si>
    <t>2016. 10</t>
    <phoneticPr fontId="12" type="noConversion"/>
  </si>
  <si>
    <t>2016. 11</t>
    <phoneticPr fontId="12" type="noConversion"/>
  </si>
  <si>
    <t>2016. 12</t>
    <phoneticPr fontId="12" type="noConversion"/>
  </si>
  <si>
    <t>2016년 계</t>
    <phoneticPr fontId="13" type="noConversion"/>
  </si>
  <si>
    <t>2017. 1</t>
    <phoneticPr fontId="12" type="noConversion"/>
  </si>
  <si>
    <t>2017. 2</t>
    <phoneticPr fontId="12" type="noConversion"/>
  </si>
  <si>
    <t>2017.10</t>
    <phoneticPr fontId="12" type="noConversion"/>
  </si>
  <si>
    <t>2017.11</t>
    <phoneticPr fontId="12" type="noConversion"/>
  </si>
  <si>
    <t>2017.12</t>
    <phoneticPr fontId="12" type="noConversion"/>
  </si>
  <si>
    <t>2017년 계</t>
    <phoneticPr fontId="13" type="noConversion"/>
  </si>
  <si>
    <t>2018. 1</t>
    <phoneticPr fontId="13" type="noConversion"/>
  </si>
  <si>
    <t>2018. 2</t>
    <phoneticPr fontId="13" type="noConversion"/>
  </si>
  <si>
    <t>2018. 3</t>
    <phoneticPr fontId="13" type="noConversion"/>
  </si>
  <si>
    <t>2018. 4</t>
    <phoneticPr fontId="13" type="noConversion"/>
  </si>
  <si>
    <t>2018. 5</t>
    <phoneticPr fontId="13" type="noConversion"/>
  </si>
  <si>
    <t>2018. 6</t>
    <phoneticPr fontId="13" type="noConversion"/>
  </si>
  <si>
    <t>2018. 7</t>
  </si>
  <si>
    <t>2018. 8</t>
    <phoneticPr fontId="13" type="noConversion"/>
  </si>
  <si>
    <t>2018. 9</t>
    <phoneticPr fontId="13" type="noConversion"/>
  </si>
  <si>
    <t>2018. 10</t>
    <phoneticPr fontId="13" type="noConversion"/>
  </si>
  <si>
    <t>2018. 11</t>
    <phoneticPr fontId="13" type="noConversion"/>
  </si>
  <si>
    <t>2018. 12</t>
    <phoneticPr fontId="13" type="noConversion"/>
  </si>
  <si>
    <t>2019. 1</t>
    <phoneticPr fontId="13" type="noConversion"/>
  </si>
  <si>
    <t>2018년 계</t>
    <phoneticPr fontId="13" type="noConversion"/>
  </si>
  <si>
    <t>2019. 2</t>
    <phoneticPr fontId="13" type="noConversion"/>
  </si>
  <si>
    <t>2019. 3</t>
    <phoneticPr fontId="13" type="noConversion"/>
  </si>
  <si>
    <t>2019. 4</t>
    <phoneticPr fontId="13" type="noConversion"/>
  </si>
  <si>
    <t>2019. 5</t>
    <phoneticPr fontId="13" type="noConversion"/>
  </si>
  <si>
    <t>2019. 6</t>
    <phoneticPr fontId="13" type="noConversion"/>
  </si>
  <si>
    <t>2019. 7</t>
    <phoneticPr fontId="13" type="noConversion"/>
  </si>
  <si>
    <t>2019. 8</t>
    <phoneticPr fontId="13" type="noConversion"/>
  </si>
  <si>
    <t>2019. 9</t>
    <phoneticPr fontId="13" type="noConversion"/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</si>
  <si>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</si>
  <si>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</si>
  <si>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</si>
  <si>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>2004. 2</t>
    <phoneticPr fontId="13" type="noConversion"/>
  </si>
  <si>
    <t xml:space="preserve">2004년 계 </t>
    <phoneticPr fontId="13" type="noConversion"/>
  </si>
  <si>
    <t>2005.  1</t>
    <phoneticPr fontId="13" type="noConversion"/>
  </si>
  <si>
    <t>2006.  1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</si>
  <si>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</si>
  <si>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</si>
  <si>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</si>
  <si>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</si>
  <si>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</si>
  <si>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</si>
  <si>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</si>
  <si>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</si>
  <si>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</si>
  <si>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</si>
  <si>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</si>
  <si>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</si>
  <si>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</si>
  <si>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</si>
  <si>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</si>
  <si>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</si>
  <si>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</si>
  <si>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</si>
  <si>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</si>
  <si>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</si>
  <si>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</si>
  <si>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</si>
  <si>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</si>
  <si>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</si>
  <si>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</si>
  <si>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</si>
  <si>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</si>
  <si>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</si>
  <si>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</si>
  <si>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</si>
  <si>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</si>
  <si>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</si>
  <si>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</si>
  <si>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</si>
  <si>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</si>
  <si>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</si>
  <si>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2017.1분기</t>
    <phoneticPr fontId="13" type="noConversion"/>
  </si>
  <si>
    <t>2017.2분기</t>
    <phoneticPr fontId="13" type="noConversion"/>
  </si>
  <si>
    <t>2018.1분기</t>
    <phoneticPr fontId="13" type="noConversion"/>
  </si>
  <si>
    <t>2018.2분기</t>
    <phoneticPr fontId="13" type="noConversion"/>
  </si>
  <si>
    <t>2019.1분기</t>
    <phoneticPr fontId="13" type="noConversion"/>
  </si>
  <si>
    <t>2019.2분기</t>
    <phoneticPr fontId="13" type="noConversion"/>
  </si>
  <si>
    <t>전분기대비</t>
    <phoneticPr fontId="13" type="noConversion"/>
  </si>
  <si>
    <t>연도별 6월 누계수주액 분석</t>
    <phoneticPr fontId="13" type="noConversion"/>
  </si>
  <si>
    <t>19.6월누적</t>
    <phoneticPr fontId="12" type="noConversion"/>
  </si>
  <si>
    <t>18.6월 누적</t>
    <phoneticPr fontId="12" type="noConversion"/>
  </si>
  <si>
    <t>17.6월 누적</t>
    <phoneticPr fontId="12" type="noConversion"/>
  </si>
  <si>
    <t>2019.3분기</t>
    <phoneticPr fontId="13" type="noConversion"/>
  </si>
  <si>
    <t>2018.3분기</t>
    <phoneticPr fontId="12" type="noConversion"/>
  </si>
  <si>
    <t>2017.3분기</t>
    <phoneticPr fontId="13" type="noConversion"/>
  </si>
  <si>
    <t>2019. 10</t>
    <phoneticPr fontId="13" type="noConversion"/>
  </si>
  <si>
    <t>2019. 11</t>
  </si>
  <si>
    <t>2019. 12</t>
    <phoneticPr fontId="13" type="noConversion"/>
  </si>
  <si>
    <t>2019. 10</t>
  </si>
  <si>
    <t>2019. 12</t>
  </si>
  <si>
    <t>2019.4분기</t>
    <phoneticPr fontId="13" type="noConversion"/>
  </si>
  <si>
    <t>2018.4분기</t>
    <phoneticPr fontId="12" type="noConversion"/>
  </si>
  <si>
    <t>2017.4분기</t>
    <phoneticPr fontId="13" type="noConversion"/>
  </si>
  <si>
    <t>2020. 1</t>
    <phoneticPr fontId="13" type="noConversion"/>
  </si>
  <si>
    <t>2019년 계</t>
    <phoneticPr fontId="13" type="noConversion"/>
  </si>
  <si>
    <t>2020. 2</t>
  </si>
  <si>
    <t>2020. 3</t>
    <phoneticPr fontId="13" type="noConversion"/>
  </si>
  <si>
    <t>2020.1분기</t>
    <phoneticPr fontId="13" type="noConversion"/>
  </si>
  <si>
    <t>2020. 4</t>
  </si>
  <si>
    <t>2020. 5</t>
  </si>
  <si>
    <t>2020. 6</t>
    <phoneticPr fontId="13" type="noConversion"/>
  </si>
  <si>
    <t>2020.2분기</t>
    <phoneticPr fontId="13" type="noConversion"/>
  </si>
  <si>
    <t>2020. 7</t>
  </si>
  <si>
    <t>2020. 8</t>
  </si>
  <si>
    <t>2020. 9</t>
  </si>
  <si>
    <t>2020.3분기</t>
    <phoneticPr fontId="13" type="noConversion"/>
  </si>
  <si>
    <t>2020. 10</t>
  </si>
  <si>
    <t>2020. 11</t>
  </si>
  <si>
    <t>2020. 12</t>
  </si>
  <si>
    <t>2020.4분기</t>
    <phoneticPr fontId="13" type="noConversion"/>
  </si>
  <si>
    <t>2021. 1</t>
    <phoneticPr fontId="13" type="noConversion"/>
  </si>
  <si>
    <t>2021. 2</t>
    <phoneticPr fontId="13" type="noConversion"/>
  </si>
  <si>
    <t>2020년 계</t>
    <phoneticPr fontId="13" type="noConversion"/>
  </si>
  <si>
    <t>2021. 3</t>
  </si>
  <si>
    <t>2021. 1</t>
  </si>
  <si>
    <t>2021. 2</t>
  </si>
  <si>
    <t>2021.1분기</t>
    <phoneticPr fontId="13" type="noConversion"/>
  </si>
  <si>
    <t>2021. 4</t>
  </si>
  <si>
    <t>2021. 5</t>
    <phoneticPr fontId="13" type="noConversion"/>
  </si>
  <si>
    <t>2021. 6</t>
  </si>
  <si>
    <t>2021.2분기</t>
    <phoneticPr fontId="13" type="noConversion"/>
  </si>
  <si>
    <t>2021. 5</t>
  </si>
  <si>
    <t>2021. 7</t>
  </si>
  <si>
    <t>2021. 8</t>
  </si>
  <si>
    <t>2021. 9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</si>
  <si>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13" type="noConversion"/>
  </si>
  <si>
    <t>2021.3분기</t>
    <phoneticPr fontId="13" type="noConversion"/>
  </si>
  <si>
    <t>2021. 10</t>
  </si>
  <si>
    <t>2021. 11</t>
  </si>
  <si>
    <t>2021. 12</t>
  </si>
  <si>
    <t>2021. 10</t>
    <phoneticPr fontId="12" type="noConversion"/>
  </si>
  <si>
    <t>2021.4분기</t>
    <phoneticPr fontId="13" type="noConversion"/>
  </si>
  <si>
    <t>2022. 1</t>
    <phoneticPr fontId="13" type="noConversion"/>
  </si>
  <si>
    <t>2021년 계</t>
    <phoneticPr fontId="13" type="noConversion"/>
  </si>
  <si>
    <t>20년대비</t>
    <phoneticPr fontId="13" type="noConversion"/>
  </si>
  <si>
    <t>2022. 2</t>
  </si>
  <si>
    <t>2022. 3</t>
  </si>
  <si>
    <t>2022. 1</t>
    <phoneticPr fontId="12" type="noConversion"/>
  </si>
  <si>
    <t>2022.1분기</t>
    <phoneticPr fontId="13" type="noConversion"/>
  </si>
  <si>
    <t>21년동분기대비</t>
    <phoneticPr fontId="13" type="noConversion"/>
  </si>
  <si>
    <t>20년대비</t>
    <phoneticPr fontId="13" type="noConversion"/>
  </si>
  <si>
    <t>2022. 4</t>
  </si>
  <si>
    <t>2022. 5</t>
  </si>
  <si>
    <t>2022. 6</t>
    <phoneticPr fontId="13" type="noConversion"/>
  </si>
  <si>
    <t>2022. 6</t>
  </si>
  <si>
    <t>2022.2분기</t>
    <phoneticPr fontId="13" type="noConversion"/>
  </si>
  <si>
    <t>2022. 7</t>
    <phoneticPr fontId="13" type="noConversion"/>
  </si>
  <si>
    <t>2022. 8</t>
    <phoneticPr fontId="13" type="noConversion"/>
  </si>
  <si>
    <t>2022. 9</t>
    <phoneticPr fontId="13" type="noConversion"/>
  </si>
  <si>
    <t>2022.3분기</t>
    <phoneticPr fontId="13" type="noConversion"/>
  </si>
  <si>
    <t>2022. 10</t>
    <phoneticPr fontId="13" type="noConversion"/>
  </si>
  <si>
    <t>2022. 11</t>
    <phoneticPr fontId="13" type="noConversion"/>
  </si>
  <si>
    <t>2022. 12</t>
    <phoneticPr fontId="13" type="noConversion"/>
  </si>
  <si>
    <t>2022년 계</t>
    <phoneticPr fontId="13" type="noConversion"/>
  </si>
  <si>
    <t>2022.4분기</t>
    <phoneticPr fontId="13" type="noConversion"/>
  </si>
  <si>
    <t>2022년 4분기 건설수주액분석</t>
    <phoneticPr fontId="13" type="noConversion"/>
  </si>
  <si>
    <t>2023년 1월 건설수주액분석</t>
    <phoneticPr fontId="13" type="noConversion"/>
  </si>
  <si>
    <t>2023. 1</t>
    <phoneticPr fontId="13" type="noConversion"/>
  </si>
  <si>
    <t>연도별 1월 누계수주액 분석</t>
    <phoneticPr fontId="13" type="noConversion"/>
  </si>
  <si>
    <t>23.1월누적</t>
    <phoneticPr fontId="12" type="noConversion"/>
  </si>
  <si>
    <t>22.1월 누적</t>
    <phoneticPr fontId="12" type="noConversion"/>
  </si>
  <si>
    <t>21.1월 누적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</si>
</sst>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-* #,##0_-;\-* #,##0_-;_-* &quot;-&quot;_-;_-@_-"/>
    <numFmt numFmtId="176" formatCode="#,##0_ "/>
    <numFmt numFmtId="177" formatCode="#,##0_);[Red]\(#,##0\)"/>
    <numFmt numFmtId="178" formatCode="_-* #,##0_-;\-* #,##0_-;_-* &quot;-&quot;??_-;_-@_-"/>
    <numFmt numFmtId="179" formatCode="#,##0.0;[Red]\△#,##0.0"/>
    <numFmt numFmtId="180" formatCode="0.0_ "/>
    <numFmt numFmtId="181" formatCode="0.0%"/>
    <numFmt numFmtId="182" formatCode="0.0"/>
    <numFmt numFmtId="183" formatCode="_(* #,##0_);_(* \(#,##0\);_(* &quot;-&quot;_);_(@_)"/>
  </numFmts>
  <fonts count="5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8.5"/>
      <name val="맑은 고딕"/>
      <family val="3"/>
      <charset val="129"/>
      <scheme val="minor"/>
    </font>
    <font>
      <sz val="9"/>
      <color theme="0"/>
      <name val="맑은 고딕"/>
      <family val="2"/>
      <charset val="129"/>
      <scheme val="minor"/>
    </font>
    <font>
      <b/>
      <sz val="11"/>
      <name val="돋움"/>
      <family val="3"/>
      <charset val="129"/>
    </font>
    <font>
      <b/>
      <sz val="10"/>
      <color theme="1"/>
      <name val="맑은 고딕"/>
      <family val="2"/>
      <charset val="129"/>
      <scheme val="minor"/>
    </font>
    <font>
      <b/>
      <sz val="10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0"/>
      <color rgb="FF0070C0"/>
      <name val="맑은 고딕"/>
      <family val="3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</fonts>
  <fills count="4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99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70" applyNumberFormat="0" applyFill="0" applyAlignment="0" applyProtection="0">
      <alignment vertical="center"/>
    </xf>
    <xf numFmtId="0" fontId="38" fillId="0" borderId="71" applyNumberFormat="0" applyFill="0" applyAlignment="0" applyProtection="0">
      <alignment vertical="center"/>
    </xf>
    <xf numFmtId="0" fontId="39" fillId="0" borderId="72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3" fillId="21" borderId="73" applyNumberFormat="0" applyAlignment="0" applyProtection="0">
      <alignment vertical="center"/>
    </xf>
    <xf numFmtId="0" fontId="44" fillId="22" borderId="74" applyNumberFormat="0" applyAlignment="0" applyProtection="0">
      <alignment vertical="center"/>
    </xf>
    <xf numFmtId="0" fontId="45" fillId="22" borderId="73" applyNumberFormat="0" applyAlignment="0" applyProtection="0">
      <alignment vertical="center"/>
    </xf>
    <xf numFmtId="0" fontId="46" fillId="0" borderId="75" applyNumberFormat="0" applyFill="0" applyAlignment="0" applyProtection="0">
      <alignment vertical="center"/>
    </xf>
    <xf numFmtId="0" fontId="47" fillId="23" borderId="76" applyNumberFormat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" fillId="24" borderId="77" applyNumberFormat="0" applyFon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78" applyNumberFormat="0" applyFill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1" fillId="28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1" fillId="32" borderId="0" applyNumberFormat="0" applyBorder="0" applyAlignment="0" applyProtection="0">
      <alignment vertical="center"/>
    </xf>
    <xf numFmtId="0" fontId="51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1" fillId="38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1" borderId="0" applyNumberFormat="0" applyBorder="0" applyAlignment="0" applyProtection="0">
      <alignment vertical="center"/>
    </xf>
    <xf numFmtId="0" fontId="1" fillId="42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51" fillId="44" borderId="0" applyNumberFormat="0" applyBorder="0" applyAlignment="0" applyProtection="0">
      <alignment vertical="center"/>
    </xf>
    <xf numFmtId="0" fontId="51" fillId="45" borderId="0" applyNumberFormat="0" applyBorder="0" applyAlignment="0" applyProtection="0">
      <alignment vertical="center"/>
    </xf>
    <xf numFmtId="0" fontId="1" fillId="46" borderId="0" applyNumberFormat="0" applyBorder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51" fillId="48" borderId="0" applyNumberFormat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4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/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</cellStyleXfs>
  <cellXfs count="589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76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4" borderId="2" xfId="25" applyFont="1" applyFill="1" applyBorder="1" applyAlignment="1">
      <alignment horizontal="center" vertical="center"/>
    </xf>
    <xf numFmtId="0" fontId="7" fillId="4" borderId="8" xfId="25" applyFont="1" applyFill="1" applyBorder="1" applyAlignment="1">
      <alignment horizontal="center" vertical="center" shrinkToFit="1"/>
    </xf>
    <xf numFmtId="41" fontId="7" fillId="4" borderId="5" xfId="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 shrinkToFit="1"/>
    </xf>
    <xf numFmtId="0" fontId="7" fillId="4" borderId="14" xfId="25" applyFont="1" applyFill="1" applyBorder="1" applyAlignment="1">
      <alignment horizontal="center" vertical="center" shrinkToFit="1"/>
    </xf>
    <xf numFmtId="41" fontId="9" fillId="0" borderId="9" xfId="5" applyFont="1" applyFill="1" applyBorder="1" applyAlignment="1">
      <alignment vertical="center" shrinkToFit="1"/>
    </xf>
    <xf numFmtId="41" fontId="9" fillId="0" borderId="7" xfId="5" applyFont="1" applyFill="1" applyBorder="1" applyAlignment="1">
      <alignment vertical="center"/>
    </xf>
    <xf numFmtId="41" fontId="9" fillId="0" borderId="1" xfId="5" applyFont="1" applyFill="1" applyBorder="1" applyAlignment="1">
      <alignment vertical="center"/>
    </xf>
    <xf numFmtId="41" fontId="9" fillId="0" borderId="22" xfId="5" applyFont="1" applyFill="1" applyBorder="1" applyAlignment="1">
      <alignment vertical="center" shrinkToFit="1"/>
    </xf>
    <xf numFmtId="41" fontId="9" fillId="0" borderId="23" xfId="5" applyFont="1" applyFill="1" applyBorder="1" applyAlignment="1">
      <alignment vertical="center"/>
    </xf>
    <xf numFmtId="41" fontId="9" fillId="0" borderId="25" xfId="5" applyFont="1" applyFill="1" applyBorder="1" applyAlignment="1">
      <alignment vertical="center" shrinkToFit="1"/>
    </xf>
    <xf numFmtId="41" fontId="9" fillId="0" borderId="26" xfId="5" applyFont="1" applyFill="1" applyBorder="1" applyAlignment="1">
      <alignment vertical="center"/>
    </xf>
    <xf numFmtId="41" fontId="9" fillId="0" borderId="28" xfId="5" applyFont="1" applyFill="1" applyBorder="1" applyAlignment="1">
      <alignment vertical="center" shrinkToFit="1"/>
    </xf>
    <xf numFmtId="41" fontId="9" fillId="0" borderId="29" xfId="5" applyFont="1" applyFill="1" applyBorder="1" applyAlignment="1">
      <alignment vertical="center"/>
    </xf>
    <xf numFmtId="41" fontId="9" fillId="0" borderId="3" xfId="5" applyFont="1" applyFill="1" applyBorder="1" applyAlignment="1">
      <alignment vertical="center" shrinkToFit="1"/>
    </xf>
    <xf numFmtId="41" fontId="9" fillId="0" borderId="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/>
    </xf>
    <xf numFmtId="41" fontId="9" fillId="0" borderId="31" xfId="5" applyFont="1" applyFill="1" applyBorder="1" applyAlignment="1">
      <alignment vertical="center" shrinkToFit="1"/>
    </xf>
    <xf numFmtId="41" fontId="9" fillId="0" borderId="30" xfId="5" applyFont="1" applyFill="1" applyBorder="1" applyAlignment="1">
      <alignment vertical="center"/>
    </xf>
    <xf numFmtId="41" fontId="9" fillId="0" borderId="2" xfId="5" applyFont="1" applyFill="1" applyBorder="1" applyAlignment="1">
      <alignment vertical="center"/>
    </xf>
    <xf numFmtId="41" fontId="9" fillId="0" borderId="8" xfId="5" applyFont="1" applyFill="1" applyBorder="1" applyAlignment="1">
      <alignment vertical="center" shrinkToFit="1"/>
    </xf>
    <xf numFmtId="41" fontId="9" fillId="0" borderId="32" xfId="5" applyFont="1" applyFill="1" applyBorder="1" applyAlignment="1">
      <alignment vertical="center" shrinkToFit="1"/>
    </xf>
    <xf numFmtId="41" fontId="9" fillId="0" borderId="33" xfId="5" applyFont="1" applyFill="1" applyBorder="1" applyAlignment="1">
      <alignment vertical="center" shrinkToFit="1"/>
    </xf>
    <xf numFmtId="41" fontId="9" fillId="0" borderId="24" xfId="5" applyFont="1" applyFill="1" applyBorder="1" applyAlignment="1">
      <alignment vertical="center"/>
    </xf>
    <xf numFmtId="41" fontId="9" fillId="0" borderId="0" xfId="5" applyFont="1" applyFill="1" applyBorder="1" applyAlignment="1">
      <alignment vertical="center" shrinkToFit="1"/>
    </xf>
    <xf numFmtId="41" fontId="9" fillId="0" borderId="5" xfId="5" applyFont="1" applyFill="1" applyBorder="1" applyAlignment="1">
      <alignment vertical="center"/>
    </xf>
    <xf numFmtId="41" fontId="9" fillId="0" borderId="34" xfId="5" applyFont="1" applyFill="1" applyBorder="1" applyAlignment="1">
      <alignment vertical="center" shrinkToFit="1"/>
    </xf>
    <xf numFmtId="41" fontId="9" fillId="0" borderId="34" xfId="5" applyFont="1" applyFill="1" applyBorder="1" applyAlignment="1">
      <alignment vertical="center"/>
    </xf>
    <xf numFmtId="177" fontId="9" fillId="0" borderId="24" xfId="25" applyNumberFormat="1" applyFont="1" applyFill="1" applyBorder="1" applyAlignment="1">
      <alignment vertical="center" shrinkToFit="1"/>
    </xf>
    <xf numFmtId="177" fontId="9" fillId="0" borderId="24" xfId="25" applyNumberFormat="1" applyFont="1" applyFill="1" applyBorder="1" applyAlignment="1">
      <alignment vertical="center"/>
    </xf>
    <xf numFmtId="41" fontId="9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 shrinkToFit="1"/>
    </xf>
    <xf numFmtId="41" fontId="9" fillId="0" borderId="25" xfId="5" applyFont="1" applyFill="1" applyBorder="1" applyAlignment="1">
      <alignment vertical="center"/>
    </xf>
    <xf numFmtId="41" fontId="9" fillId="3" borderId="5" xfId="5" applyFont="1" applyFill="1" applyBorder="1" applyAlignment="1">
      <alignment vertical="center" shrinkToFit="1"/>
    </xf>
    <xf numFmtId="41" fontId="9" fillId="3" borderId="3" xfId="5" applyFont="1" applyFill="1" applyBorder="1" applyAlignment="1">
      <alignment vertical="center"/>
    </xf>
    <xf numFmtId="177" fontId="9" fillId="0" borderId="34" xfId="25" applyNumberFormat="1" applyFont="1" applyFill="1" applyBorder="1" applyAlignment="1">
      <alignment vertical="center" shrinkToFit="1"/>
    </xf>
    <xf numFmtId="177" fontId="9" fillId="0" borderId="34" xfId="25" applyNumberFormat="1" applyFont="1" applyFill="1" applyBorder="1" applyAlignment="1">
      <alignment vertical="center"/>
    </xf>
    <xf numFmtId="176" fontId="8" fillId="0" borderId="24" xfId="25" applyNumberFormat="1" applyFont="1" applyFill="1" applyBorder="1" applyAlignment="1">
      <alignment vertical="center" shrinkToFit="1"/>
    </xf>
    <xf numFmtId="176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vertical="center" shrinkToFit="1"/>
    </xf>
    <xf numFmtId="177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horizontal="right" vertical="center" shrinkToFit="1"/>
    </xf>
    <xf numFmtId="177" fontId="8" fillId="0" borderId="24" xfId="25" applyNumberFormat="1" applyFont="1" applyFill="1" applyBorder="1" applyAlignment="1">
      <alignment horizontal="right" vertical="center"/>
    </xf>
    <xf numFmtId="41" fontId="8" fillId="0" borderId="24" xfId="5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vertical="center" shrinkToFit="1"/>
    </xf>
    <xf numFmtId="41" fontId="8" fillId="0" borderId="34" xfId="5" applyFont="1" applyFill="1" applyBorder="1" applyAlignment="1">
      <alignment vertical="center"/>
    </xf>
    <xf numFmtId="41" fontId="8" fillId="0" borderId="34" xfId="5" quotePrefix="1" applyFont="1" applyFill="1" applyBorder="1" applyAlignment="1">
      <alignment horizontal="center" vertical="center"/>
    </xf>
    <xf numFmtId="41" fontId="8" fillId="0" borderId="24" xfId="5" quotePrefix="1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vertical="center" shrinkToFit="1"/>
    </xf>
    <xf numFmtId="41" fontId="8" fillId="2" borderId="30" xfId="5" applyFont="1" applyFill="1" applyBorder="1" applyAlignment="1">
      <alignment vertical="center"/>
    </xf>
    <xf numFmtId="41" fontId="8" fillId="2" borderId="30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vertical="center" shrinkToFit="1"/>
    </xf>
    <xf numFmtId="41" fontId="8" fillId="0" borderId="21" xfId="5" applyFont="1" applyFill="1" applyBorder="1" applyAlignment="1">
      <alignment vertical="center"/>
    </xf>
    <xf numFmtId="41" fontId="8" fillId="0" borderId="21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vertical="center" shrinkToFit="1"/>
    </xf>
    <xf numFmtId="41" fontId="8" fillId="7" borderId="24" xfId="5" applyFont="1" applyFill="1" applyBorder="1" applyAlignment="1">
      <alignment vertical="center"/>
    </xf>
    <xf numFmtId="41" fontId="8" fillId="7" borderId="24" xfId="5" quotePrefix="1" applyFont="1" applyFill="1" applyBorder="1" applyAlignment="1">
      <alignment horizontal="center" vertical="center"/>
    </xf>
    <xf numFmtId="41" fontId="8" fillId="7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/>
    </xf>
    <xf numFmtId="41" fontId="8" fillId="5" borderId="21" xfId="5" applyFont="1" applyFill="1" applyBorder="1" applyAlignment="1">
      <alignment horizontal="center" vertical="center"/>
    </xf>
    <xf numFmtId="41" fontId="8" fillId="0" borderId="30" xfId="5" applyFont="1" applyFill="1" applyBorder="1" applyAlignment="1">
      <alignment vertical="center" shrinkToFit="1"/>
    </xf>
    <xf numFmtId="41" fontId="10" fillId="2" borderId="1" xfId="5" applyFont="1" applyFill="1" applyBorder="1" applyAlignment="1">
      <alignment vertical="center" shrinkToFit="1"/>
    </xf>
    <xf numFmtId="41" fontId="8" fillId="5" borderId="21" xfId="5" quotePrefix="1" applyFont="1" applyFill="1" applyBorder="1" applyAlignment="1">
      <alignment horizontal="center" vertical="center"/>
    </xf>
    <xf numFmtId="41" fontId="8" fillId="0" borderId="32" xfId="5" applyFont="1" applyFill="1" applyBorder="1" applyAlignment="1">
      <alignment vertical="center"/>
    </xf>
    <xf numFmtId="41" fontId="8" fillId="0" borderId="35" xfId="5" applyFont="1" applyFill="1" applyBorder="1" applyAlignment="1">
      <alignment vertical="center"/>
    </xf>
    <xf numFmtId="41" fontId="10" fillId="8" borderId="1" xfId="5" applyFont="1" applyFill="1" applyBorder="1" applyAlignment="1">
      <alignment vertical="center" shrinkToFit="1"/>
    </xf>
    <xf numFmtId="41" fontId="8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/>
    </xf>
    <xf numFmtId="41" fontId="8" fillId="7" borderId="32" xfId="5" applyFont="1" applyFill="1" applyBorder="1" applyAlignment="1">
      <alignment vertical="center"/>
    </xf>
    <xf numFmtId="41" fontId="10" fillId="7" borderId="1" xfId="4" applyFont="1" applyFill="1" applyBorder="1" applyAlignment="1">
      <alignment vertical="center" shrinkToFit="1"/>
    </xf>
    <xf numFmtId="41" fontId="7" fillId="7" borderId="1" xfId="4" applyFont="1" applyFill="1" applyBorder="1" applyAlignment="1">
      <alignment vertical="center" shrinkToFit="1"/>
    </xf>
    <xf numFmtId="178" fontId="14" fillId="0" borderId="1" xfId="0" applyNumberFormat="1" applyFont="1" applyBorder="1">
      <alignment vertical="center"/>
    </xf>
    <xf numFmtId="41" fontId="0" fillId="0" borderId="0" xfId="0" applyNumberFormat="1">
      <alignment vertical="center"/>
    </xf>
    <xf numFmtId="41" fontId="9" fillId="9" borderId="20" xfId="5" applyFont="1" applyFill="1" applyBorder="1" applyAlignment="1">
      <alignment horizontal="right" vertical="center" shrinkToFit="1"/>
    </xf>
    <xf numFmtId="41" fontId="9" fillId="9" borderId="20" xfId="5" applyFont="1" applyFill="1" applyBorder="1" applyAlignment="1">
      <alignment horizontal="right" vertical="center"/>
    </xf>
    <xf numFmtId="41" fontId="9" fillId="9" borderId="1" xfId="5" applyFont="1" applyFill="1" applyBorder="1" applyAlignment="1">
      <alignment horizontal="right" vertical="center"/>
    </xf>
    <xf numFmtId="41" fontId="9" fillId="9" borderId="10" xfId="5" applyFont="1" applyFill="1" applyBorder="1" applyAlignment="1">
      <alignment vertical="center" shrinkToFit="1"/>
    </xf>
    <xf numFmtId="41" fontId="9" fillId="9" borderId="2" xfId="5" applyFont="1" applyFill="1" applyBorder="1" applyAlignment="1">
      <alignment vertical="center"/>
    </xf>
    <xf numFmtId="41" fontId="9" fillId="9" borderId="1" xfId="5" applyFont="1" applyFill="1" applyBorder="1" applyAlignment="1">
      <alignment vertical="center"/>
    </xf>
    <xf numFmtId="177" fontId="9" fillId="9" borderId="10" xfId="25" applyNumberFormat="1" applyFont="1" applyFill="1" applyBorder="1" applyAlignment="1">
      <alignment vertical="center" shrinkToFit="1"/>
    </xf>
    <xf numFmtId="177" fontId="9" fillId="9" borderId="1" xfId="25" applyNumberFormat="1" applyFont="1" applyFill="1" applyBorder="1" applyAlignment="1">
      <alignment vertical="center"/>
    </xf>
    <xf numFmtId="178" fontId="14" fillId="0" borderId="1" xfId="31" applyNumberFormat="1" applyFont="1" applyBorder="1">
      <alignment vertical="center"/>
    </xf>
    <xf numFmtId="41" fontId="10" fillId="0" borderId="1" xfId="4" applyFont="1" applyFill="1" applyBorder="1" applyAlignment="1">
      <alignment vertical="center" shrinkToFit="1"/>
    </xf>
    <xf numFmtId="0" fontId="16" fillId="0" borderId="0" xfId="0" applyFont="1">
      <alignment vertical="center"/>
    </xf>
    <xf numFmtId="0" fontId="0" fillId="0" borderId="0" xfId="0" applyFill="1">
      <alignment vertical="center"/>
    </xf>
    <xf numFmtId="179" fontId="0" fillId="0" borderId="0" xfId="32" applyNumberFormat="1" applyFont="1" applyAlignment="1">
      <alignment horizontal="right" vertical="center"/>
    </xf>
    <xf numFmtId="179" fontId="0" fillId="6" borderId="0" xfId="0" applyNumberFormat="1" applyFill="1" applyAlignment="1">
      <alignment horizontal="right" vertical="center"/>
    </xf>
    <xf numFmtId="177" fontId="22" fillId="0" borderId="0" xfId="0" applyNumberFormat="1" applyFont="1">
      <alignment vertical="center"/>
    </xf>
    <xf numFmtId="41" fontId="8" fillId="0" borderId="27" xfId="5" applyFont="1" applyFill="1" applyBorder="1" applyAlignment="1">
      <alignment horizontal="center" vertical="center"/>
    </xf>
    <xf numFmtId="41" fontId="8" fillId="0" borderId="27" xfId="5" applyFont="1" applyFill="1" applyBorder="1" applyAlignment="1">
      <alignment vertical="center" shrinkToFit="1"/>
    </xf>
    <xf numFmtId="41" fontId="8" fillId="0" borderId="27" xfId="5" applyFont="1" applyFill="1" applyBorder="1" applyAlignment="1">
      <alignment vertical="center"/>
    </xf>
    <xf numFmtId="41" fontId="8" fillId="0" borderId="27" xfId="5" quotePrefix="1" applyFont="1" applyFill="1" applyBorder="1" applyAlignment="1">
      <alignment horizontal="center" vertical="center"/>
    </xf>
    <xf numFmtId="41" fontId="25" fillId="2" borderId="1" xfId="5" applyFont="1" applyFill="1" applyBorder="1" applyAlignment="1">
      <alignment vertical="center" shrinkToFit="1"/>
    </xf>
    <xf numFmtId="41" fontId="25" fillId="2" borderId="1" xfId="5" applyFont="1" applyFill="1" applyBorder="1" applyAlignment="1">
      <alignment vertical="center"/>
    </xf>
    <xf numFmtId="177" fontId="11" fillId="0" borderId="1" xfId="0" applyNumberFormat="1" applyFont="1" applyBorder="1">
      <alignment vertical="center"/>
    </xf>
    <xf numFmtId="177" fontId="11" fillId="0" borderId="1" xfId="0" applyNumberFormat="1" applyFont="1" applyFill="1" applyBorder="1">
      <alignment vertical="center"/>
    </xf>
    <xf numFmtId="177" fontId="24" fillId="10" borderId="1" xfId="0" applyNumberFormat="1" applyFont="1" applyFill="1" applyBorder="1">
      <alignment vertical="center"/>
    </xf>
    <xf numFmtId="177" fontId="11" fillId="12" borderId="1" xfId="0" applyNumberFormat="1" applyFont="1" applyFill="1" applyBorder="1">
      <alignment vertical="center"/>
    </xf>
    <xf numFmtId="177" fontId="11" fillId="8" borderId="1" xfId="0" applyNumberFormat="1" applyFont="1" applyFill="1" applyBorder="1">
      <alignment vertical="center"/>
    </xf>
    <xf numFmtId="177" fontId="24" fillId="8" borderId="1" xfId="0" applyNumberFormat="1" applyFont="1" applyFill="1" applyBorder="1">
      <alignment vertical="center"/>
    </xf>
    <xf numFmtId="177" fontId="22" fillId="0" borderId="0" xfId="0" applyNumberFormat="1" applyFont="1" applyAlignment="1">
      <alignment horizontal="right" vertical="center"/>
    </xf>
    <xf numFmtId="0" fontId="0" fillId="0" borderId="0" xfId="0" applyFont="1">
      <alignment vertical="center"/>
    </xf>
    <xf numFmtId="177" fontId="5" fillId="0" borderId="0" xfId="0" applyNumberFormat="1" applyFont="1">
      <alignment vertical="center"/>
    </xf>
    <xf numFmtId="177" fontId="11" fillId="0" borderId="6" xfId="0" applyNumberFormat="1" applyFont="1" applyBorder="1">
      <alignment vertical="center"/>
    </xf>
    <xf numFmtId="177" fontId="26" fillId="0" borderId="0" xfId="0" applyNumberFormat="1" applyFont="1">
      <alignment vertical="center"/>
    </xf>
    <xf numFmtId="0" fontId="0" fillId="7" borderId="0" xfId="0" applyFill="1">
      <alignment vertical="center"/>
    </xf>
    <xf numFmtId="3" fontId="0" fillId="7" borderId="0" xfId="0" applyNumberFormat="1" applyFill="1">
      <alignment vertical="center"/>
    </xf>
    <xf numFmtId="0" fontId="16" fillId="7" borderId="0" xfId="0" applyFont="1" applyFill="1">
      <alignment vertical="center"/>
    </xf>
    <xf numFmtId="180" fontId="21" fillId="7" borderId="0" xfId="0" applyNumberFormat="1" applyFont="1" applyFill="1">
      <alignment vertical="center"/>
    </xf>
    <xf numFmtId="0" fontId="21" fillId="7" borderId="0" xfId="0" applyFont="1" applyFill="1">
      <alignment vertical="center"/>
    </xf>
    <xf numFmtId="41" fontId="0" fillId="7" borderId="0" xfId="0" applyNumberFormat="1" applyFill="1">
      <alignment vertical="center"/>
    </xf>
    <xf numFmtId="179" fontId="0" fillId="7" borderId="0" xfId="0" applyNumberFormat="1" applyFill="1" applyAlignment="1">
      <alignment horizontal="right" vertical="center"/>
    </xf>
    <xf numFmtId="179" fontId="0" fillId="7" borderId="0" xfId="32" applyNumberFormat="1" applyFont="1" applyFill="1" applyAlignment="1">
      <alignment horizontal="right" vertical="center"/>
    </xf>
    <xf numFmtId="0" fontId="0" fillId="7" borderId="0" xfId="0" applyFont="1" applyFill="1">
      <alignment vertical="center"/>
    </xf>
    <xf numFmtId="181" fontId="0" fillId="0" borderId="0" xfId="0" applyNumberFormat="1">
      <alignment vertical="center"/>
    </xf>
    <xf numFmtId="176" fontId="14" fillId="0" borderId="1" xfId="0" applyNumberFormat="1" applyFont="1" applyFill="1" applyBorder="1" applyAlignment="1">
      <alignment horizontal="right" vertical="center"/>
    </xf>
    <xf numFmtId="0" fontId="24" fillId="13" borderId="0" xfId="0" applyFont="1" applyFill="1" applyBorder="1">
      <alignment vertical="center"/>
    </xf>
    <xf numFmtId="176" fontId="0" fillId="13" borderId="0" xfId="0" applyNumberFormat="1" applyFill="1" applyBorder="1">
      <alignment vertical="center"/>
    </xf>
    <xf numFmtId="0" fontId="24" fillId="14" borderId="0" xfId="0" applyFont="1" applyFill="1" applyBorder="1">
      <alignment vertical="center"/>
    </xf>
    <xf numFmtId="181" fontId="0" fillId="14" borderId="0" xfId="0" applyNumberFormat="1" applyFill="1" applyBorder="1">
      <alignment vertical="center"/>
    </xf>
    <xf numFmtId="176" fontId="16" fillId="13" borderId="0" xfId="0" applyNumberFormat="1" applyFont="1" applyFill="1" applyBorder="1">
      <alignment vertical="center"/>
    </xf>
    <xf numFmtId="181" fontId="16" fillId="14" borderId="0" xfId="0" applyNumberFormat="1" applyFont="1" applyFill="1" applyBorder="1">
      <alignment vertical="center"/>
    </xf>
    <xf numFmtId="176" fontId="14" fillId="13" borderId="0" xfId="0" applyNumberFormat="1" applyFont="1" applyFill="1" applyBorder="1">
      <alignment vertical="center"/>
    </xf>
    <xf numFmtId="181" fontId="14" fillId="14" borderId="0" xfId="0" applyNumberFormat="1" applyFont="1" applyFill="1" applyBorder="1">
      <alignment vertical="center"/>
    </xf>
    <xf numFmtId="0" fontId="30" fillId="0" borderId="0" xfId="0" applyFont="1">
      <alignment vertical="center"/>
    </xf>
    <xf numFmtId="176" fontId="20" fillId="13" borderId="0" xfId="0" applyNumberFormat="1" applyFont="1" applyFill="1" applyBorder="1">
      <alignment vertical="center"/>
    </xf>
    <xf numFmtId="181" fontId="20" fillId="14" borderId="0" xfId="0" applyNumberFormat="1" applyFont="1" applyFill="1" applyBorder="1">
      <alignment vertical="center"/>
    </xf>
    <xf numFmtId="41" fontId="0" fillId="0" borderId="0" xfId="31" applyFont="1">
      <alignment vertical="center"/>
    </xf>
    <xf numFmtId="3" fontId="0" fillId="0" borderId="0" xfId="0" applyNumberFormat="1">
      <alignment vertical="center"/>
    </xf>
    <xf numFmtId="182" fontId="0" fillId="0" borderId="0" xfId="0" applyNumberFormat="1">
      <alignment vertical="center"/>
    </xf>
    <xf numFmtId="177" fontId="7" fillId="11" borderId="1" xfId="0" applyNumberFormat="1" applyFont="1" applyFill="1" applyBorder="1" applyAlignment="1">
      <alignment vertical="center"/>
    </xf>
    <xf numFmtId="0" fontId="29" fillId="11" borderId="10" xfId="0" applyFont="1" applyFill="1" applyBorder="1" applyAlignment="1">
      <alignment vertical="center"/>
    </xf>
    <xf numFmtId="0" fontId="14" fillId="11" borderId="0" xfId="0" applyFont="1" applyFill="1" applyAlignment="1">
      <alignment vertical="center"/>
    </xf>
    <xf numFmtId="41" fontId="14" fillId="11" borderId="0" xfId="0" applyNumberFormat="1" applyFont="1" applyFill="1" applyAlignment="1">
      <alignment vertical="center"/>
    </xf>
    <xf numFmtId="41" fontId="14" fillId="0" borderId="1" xfId="31" applyFont="1" applyBorder="1" applyAlignment="1">
      <alignment vertical="center"/>
    </xf>
    <xf numFmtId="0" fontId="21" fillId="7" borderId="0" xfId="0" applyFont="1" applyFill="1" applyAlignment="1">
      <alignment vertical="center"/>
    </xf>
    <xf numFmtId="177" fontId="11" fillId="0" borderId="1" xfId="0" applyNumberFormat="1" applyFont="1" applyFill="1" applyBorder="1" applyAlignment="1">
      <alignment vertical="center"/>
    </xf>
    <xf numFmtId="0" fontId="20" fillId="0" borderId="0" xfId="0" applyFont="1" applyAlignment="1">
      <alignment vertical="center"/>
    </xf>
    <xf numFmtId="178" fontId="14" fillId="0" borderId="1" xfId="31" applyNumberFormat="1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178" fontId="14" fillId="0" borderId="1" xfId="0" applyNumberFormat="1" applyFont="1" applyFill="1" applyBorder="1" applyAlignment="1">
      <alignment vertical="center"/>
    </xf>
    <xf numFmtId="0" fontId="16" fillId="0" borderId="0" xfId="0" applyFont="1" applyFill="1" applyAlignment="1">
      <alignment vertical="center"/>
    </xf>
    <xf numFmtId="176" fontId="14" fillId="0" borderId="1" xfId="0" applyNumberFormat="1" applyFont="1" applyFill="1" applyBorder="1" applyAlignment="1">
      <alignment vertical="center"/>
    </xf>
    <xf numFmtId="0" fontId="21" fillId="0" borderId="0" xfId="0" applyFont="1" applyFill="1" applyAlignment="1">
      <alignment vertical="center"/>
    </xf>
    <xf numFmtId="176" fontId="14" fillId="0" borderId="2" xfId="0" applyNumberFormat="1" applyFont="1" applyFill="1" applyBorder="1" applyAlignment="1">
      <alignment vertical="center"/>
    </xf>
    <xf numFmtId="177" fontId="7" fillId="0" borderId="2" xfId="0" applyNumberFormat="1" applyFont="1" applyFill="1" applyBorder="1" applyAlignment="1">
      <alignment vertical="center"/>
    </xf>
    <xf numFmtId="41" fontId="14" fillId="0" borderId="0" xfId="0" applyNumberFormat="1" applyFont="1" applyFill="1" applyAlignment="1">
      <alignment vertical="center"/>
    </xf>
    <xf numFmtId="176" fontId="24" fillId="8" borderId="1" xfId="0" applyNumberFormat="1" applyFont="1" applyFill="1" applyBorder="1" applyAlignment="1">
      <alignment vertical="center"/>
    </xf>
    <xf numFmtId="177" fontId="7" fillId="7" borderId="1" xfId="0" applyNumberFormat="1" applyFont="1" applyFill="1" applyBorder="1" applyAlignment="1">
      <alignment vertical="center"/>
    </xf>
    <xf numFmtId="0" fontId="24" fillId="0" borderId="0" xfId="0" applyFont="1" applyFill="1" applyAlignment="1">
      <alignment vertical="center"/>
    </xf>
    <xf numFmtId="41" fontId="24" fillId="0" borderId="0" xfId="0" applyNumberFormat="1" applyFont="1" applyFill="1" applyAlignment="1">
      <alignment vertical="center"/>
    </xf>
    <xf numFmtId="176" fontId="28" fillId="0" borderId="1" xfId="0" applyNumberFormat="1" applyFont="1" applyFill="1" applyBorder="1" applyAlignment="1">
      <alignment vertical="center"/>
    </xf>
    <xf numFmtId="177" fontId="7" fillId="0" borderId="1" xfId="0" applyNumberFormat="1" applyFont="1" applyFill="1" applyBorder="1" applyAlignment="1">
      <alignment vertical="center"/>
    </xf>
    <xf numFmtId="178" fontId="7" fillId="0" borderId="1" xfId="5" applyNumberFormat="1" applyFont="1" applyFill="1" applyBorder="1" applyAlignment="1">
      <alignment vertical="center"/>
    </xf>
    <xf numFmtId="0" fontId="29" fillId="0" borderId="10" xfId="0" applyFont="1" applyFill="1" applyBorder="1" applyAlignment="1">
      <alignment vertical="center"/>
    </xf>
    <xf numFmtId="0" fontId="27" fillId="11" borderId="10" xfId="0" applyFont="1" applyFill="1" applyBorder="1" applyAlignment="1">
      <alignment vertical="center"/>
    </xf>
    <xf numFmtId="177" fontId="17" fillId="11" borderId="1" xfId="0" applyNumberFormat="1" applyFont="1" applyFill="1" applyBorder="1" applyAlignment="1">
      <alignment vertical="center"/>
    </xf>
    <xf numFmtId="41" fontId="16" fillId="0" borderId="0" xfId="0" applyNumberFormat="1" applyFont="1" applyFill="1" applyAlignment="1">
      <alignment vertical="center"/>
    </xf>
    <xf numFmtId="41" fontId="7" fillId="0" borderId="6" xfId="5" applyFont="1" applyFill="1" applyBorder="1" applyAlignment="1">
      <alignment horizontal="right" vertical="center"/>
    </xf>
    <xf numFmtId="41" fontId="7" fillId="0" borderId="1" xfId="5" applyFont="1" applyFill="1" applyBorder="1" applyAlignment="1">
      <alignment horizontal="right" vertical="center"/>
    </xf>
    <xf numFmtId="178" fontId="7" fillId="0" borderId="1" xfId="5" applyNumberFormat="1" applyFont="1" applyFill="1" applyBorder="1" applyAlignment="1">
      <alignment horizontal="right" vertical="center"/>
    </xf>
    <xf numFmtId="0" fontId="27" fillId="0" borderId="10" xfId="0" applyFont="1" applyFill="1" applyBorder="1" applyAlignment="1">
      <alignment vertical="center"/>
    </xf>
    <xf numFmtId="177" fontId="17" fillId="0" borderId="1" xfId="0" applyNumberFormat="1" applyFont="1" applyFill="1" applyBorder="1" applyAlignment="1">
      <alignment vertical="center"/>
    </xf>
    <xf numFmtId="176" fontId="14" fillId="8" borderId="1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41" fontId="7" fillId="0" borderId="1" xfId="5" applyFont="1" applyFill="1" applyBorder="1" applyAlignment="1">
      <alignment vertical="center"/>
    </xf>
    <xf numFmtId="49" fontId="7" fillId="0" borderId="0" xfId="5" quotePrefix="1" applyNumberFormat="1" applyFont="1" applyFill="1" applyBorder="1" applyAlignment="1">
      <alignment horizontal="center" vertical="center" wrapText="1"/>
    </xf>
    <xf numFmtId="179" fontId="7" fillId="0" borderId="0" xfId="25" applyNumberFormat="1" applyFont="1" applyFill="1" applyBorder="1" applyAlignment="1">
      <alignment vertical="center" shrinkToFit="1"/>
    </xf>
    <xf numFmtId="0" fontId="31" fillId="0" borderId="0" xfId="25" applyFont="1" applyFill="1" applyBorder="1" applyAlignment="1">
      <alignment vertical="center"/>
    </xf>
    <xf numFmtId="0" fontId="31" fillId="0" borderId="0" xfId="25" applyFont="1" applyFill="1" applyBorder="1" applyAlignment="1">
      <alignment horizontal="center" vertical="center"/>
    </xf>
    <xf numFmtId="0" fontId="7" fillId="0" borderId="0" xfId="25" applyFont="1" applyFill="1" applyBorder="1" applyAlignment="1">
      <alignment vertical="center"/>
    </xf>
    <xf numFmtId="0" fontId="7" fillId="0" borderId="0" xfId="25" applyFont="1" applyFill="1" applyBorder="1" applyAlignment="1">
      <alignment horizontal="center" vertical="center"/>
    </xf>
    <xf numFmtId="0" fontId="7" fillId="0" borderId="15" xfId="25" applyFont="1" applyFill="1" applyBorder="1" applyAlignment="1">
      <alignment vertical="center"/>
    </xf>
    <xf numFmtId="0" fontId="7" fillId="0" borderId="15" xfId="25" applyFont="1" applyFill="1" applyBorder="1" applyAlignment="1">
      <alignment horizontal="center" vertical="center"/>
    </xf>
    <xf numFmtId="0" fontId="18" fillId="10" borderId="1" xfId="0" applyFont="1" applyFill="1" applyBorder="1">
      <alignment vertical="center"/>
    </xf>
    <xf numFmtId="41" fontId="19" fillId="10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0" fillId="6" borderId="1" xfId="0" applyNumberFormat="1" applyFill="1" applyBorder="1" applyAlignment="1">
      <alignment horizontal="right" vertical="center"/>
    </xf>
    <xf numFmtId="179" fontId="0" fillId="0" borderId="1" xfId="32" applyNumberFormat="1" applyFont="1" applyBorder="1" applyAlignment="1">
      <alignment horizontal="right" vertical="center"/>
    </xf>
    <xf numFmtId="0" fontId="16" fillId="7" borderId="11" xfId="0" applyFont="1" applyFill="1" applyBorder="1">
      <alignment vertical="center"/>
    </xf>
    <xf numFmtId="41" fontId="7" fillId="4" borderId="37" xfId="5" applyFont="1" applyFill="1" applyBorder="1" applyAlignment="1">
      <alignment horizontal="center" vertical="center"/>
    </xf>
    <xf numFmtId="49" fontId="9" fillId="9" borderId="39" xfId="5" applyNumberFormat="1" applyFont="1" applyFill="1" applyBorder="1" applyAlignment="1">
      <alignment horizontal="center" vertical="center"/>
    </xf>
    <xf numFmtId="41" fontId="9" fillId="9" borderId="40" xfId="5" applyFont="1" applyFill="1" applyBorder="1" applyAlignment="1">
      <alignment horizontal="right" vertical="center"/>
    </xf>
    <xf numFmtId="49" fontId="9" fillId="0" borderId="41" xfId="5" applyNumberFormat="1" applyFont="1" applyFill="1" applyBorder="1" applyAlignment="1">
      <alignment horizontal="center" vertical="center"/>
    </xf>
    <xf numFmtId="41" fontId="9" fillId="0" borderId="40" xfId="5" applyFont="1" applyFill="1" applyBorder="1" applyAlignment="1">
      <alignment vertical="center"/>
    </xf>
    <xf numFmtId="49" fontId="9" fillId="0" borderId="42" xfId="5" applyNumberFormat="1" applyFont="1" applyFill="1" applyBorder="1" applyAlignment="1">
      <alignment horizontal="center" vertical="center"/>
    </xf>
    <xf numFmtId="49" fontId="9" fillId="0" borderId="43" xfId="5" applyNumberFormat="1" applyFont="1" applyFill="1" applyBorder="1" applyAlignment="1">
      <alignment horizontal="center" vertical="center"/>
    </xf>
    <xf numFmtId="49" fontId="9" fillId="0" borderId="44" xfId="5" applyNumberFormat="1" applyFont="1" applyFill="1" applyBorder="1" applyAlignment="1">
      <alignment horizontal="center" vertical="center"/>
    </xf>
    <xf numFmtId="49" fontId="9" fillId="0" borderId="45" xfId="5" applyNumberFormat="1" applyFont="1" applyFill="1" applyBorder="1" applyAlignment="1">
      <alignment horizontal="center" vertical="center"/>
    </xf>
    <xf numFmtId="49" fontId="9" fillId="0" borderId="46" xfId="5" applyNumberFormat="1" applyFont="1" applyFill="1" applyBorder="1" applyAlignment="1">
      <alignment horizontal="center" vertical="center"/>
    </xf>
    <xf numFmtId="49" fontId="9" fillId="9" borderId="47" xfId="5" applyNumberFormat="1" applyFont="1" applyFill="1" applyBorder="1" applyAlignment="1">
      <alignment horizontal="center" vertical="center"/>
    </xf>
    <xf numFmtId="41" fontId="9" fillId="9" borderId="40" xfId="5" applyFont="1" applyFill="1" applyBorder="1" applyAlignment="1">
      <alignment vertical="center"/>
    </xf>
    <xf numFmtId="177" fontId="9" fillId="9" borderId="47" xfId="5" applyNumberFormat="1" applyFont="1" applyFill="1" applyBorder="1" applyAlignment="1">
      <alignment horizontal="center" vertical="center"/>
    </xf>
    <xf numFmtId="177" fontId="9" fillId="9" borderId="40" xfId="25" applyNumberFormat="1" applyFont="1" applyFill="1" applyBorder="1" applyAlignment="1">
      <alignment vertical="center"/>
    </xf>
    <xf numFmtId="49" fontId="9" fillId="0" borderId="48" xfId="5" applyNumberFormat="1" applyFont="1" applyFill="1" applyBorder="1" applyAlignment="1">
      <alignment horizontal="center" vertical="center"/>
    </xf>
    <xf numFmtId="41" fontId="9" fillId="0" borderId="49" xfId="5" applyFont="1" applyFill="1" applyBorder="1" applyAlignment="1">
      <alignment vertical="center"/>
    </xf>
    <xf numFmtId="177" fontId="9" fillId="0" borderId="43" xfId="5" applyNumberFormat="1" applyFont="1" applyFill="1" applyBorder="1" applyAlignment="1">
      <alignment horizontal="center" vertical="center"/>
    </xf>
    <xf numFmtId="177" fontId="9" fillId="0" borderId="50" xfId="25" applyNumberFormat="1" applyFont="1" applyFill="1" applyBorder="1" applyAlignment="1">
      <alignment vertical="center"/>
    </xf>
    <xf numFmtId="41" fontId="9" fillId="0" borderId="50" xfId="5" applyFont="1" applyFill="1" applyBorder="1" applyAlignment="1">
      <alignment vertical="center"/>
    </xf>
    <xf numFmtId="177" fontId="8" fillId="0" borderId="43" xfId="5" applyNumberFormat="1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vertical="center"/>
    </xf>
    <xf numFmtId="41" fontId="9" fillId="0" borderId="43" xfId="5" applyFont="1" applyFill="1" applyBorder="1" applyAlignment="1">
      <alignment horizontal="center" vertical="center"/>
    </xf>
    <xf numFmtId="41" fontId="9" fillId="0" borderId="51" xfId="5" applyFont="1" applyFill="1" applyBorder="1" applyAlignment="1">
      <alignment vertical="center"/>
    </xf>
    <xf numFmtId="41" fontId="9" fillId="0" borderId="52" xfId="5" applyFont="1" applyFill="1" applyBorder="1" applyAlignment="1">
      <alignment vertical="center"/>
    </xf>
    <xf numFmtId="41" fontId="9" fillId="3" borderId="42" xfId="5" applyFont="1" applyFill="1" applyBorder="1" applyAlignment="1">
      <alignment horizontal="center" vertical="center"/>
    </xf>
    <xf numFmtId="41" fontId="9" fillId="3" borderId="53" xfId="5" applyFont="1" applyFill="1" applyBorder="1" applyAlignment="1">
      <alignment vertical="center"/>
    </xf>
    <xf numFmtId="0" fontId="9" fillId="0" borderId="48" xfId="25" applyFont="1" applyFill="1" applyBorder="1" applyAlignment="1">
      <alignment horizontal="center" vertical="center"/>
    </xf>
    <xf numFmtId="177" fontId="9" fillId="0" borderId="49" xfId="25" applyNumberFormat="1" applyFont="1" applyFill="1" applyBorder="1" applyAlignment="1">
      <alignment vertical="center"/>
    </xf>
    <xf numFmtId="0" fontId="9" fillId="0" borderId="43" xfId="25" applyFont="1" applyFill="1" applyBorder="1" applyAlignment="1">
      <alignment horizontal="center" vertical="center"/>
    </xf>
    <xf numFmtId="0" fontId="8" fillId="0" borderId="43" xfId="25" applyFont="1" applyFill="1" applyBorder="1" applyAlignment="1">
      <alignment horizontal="center" vertical="center"/>
    </xf>
    <xf numFmtId="176" fontId="8" fillId="0" borderId="50" xfId="25" applyNumberFormat="1" applyFont="1" applyFill="1" applyBorder="1" applyAlignment="1">
      <alignment vertical="center"/>
    </xf>
    <xf numFmtId="177" fontId="8" fillId="0" borderId="43" xfId="25" applyNumberFormat="1" applyFont="1" applyFill="1" applyBorder="1" applyAlignment="1">
      <alignment horizontal="center" vertical="center"/>
    </xf>
    <xf numFmtId="177" fontId="8" fillId="0" borderId="50" xfId="25" applyNumberFormat="1" applyFont="1" applyFill="1" applyBorder="1" applyAlignment="1">
      <alignment vertical="center"/>
    </xf>
    <xf numFmtId="177" fontId="8" fillId="0" borderId="50" xfId="25" applyNumberFormat="1" applyFont="1" applyFill="1" applyBorder="1" applyAlignment="1">
      <alignment horizontal="right" vertical="center"/>
    </xf>
    <xf numFmtId="41" fontId="8" fillId="0" borderId="43" xfId="5" applyFont="1" applyFill="1" applyBorder="1" applyAlignment="1">
      <alignment horizontal="center" vertical="center"/>
    </xf>
    <xf numFmtId="41" fontId="8" fillId="0" borderId="42" xfId="5" applyFont="1" applyFill="1" applyBorder="1" applyAlignment="1">
      <alignment horizontal="center" vertical="center"/>
    </xf>
    <xf numFmtId="41" fontId="8" fillId="0" borderId="51" xfId="5" applyFont="1" applyFill="1" applyBorder="1" applyAlignment="1">
      <alignment vertical="center"/>
    </xf>
    <xf numFmtId="41" fontId="10" fillId="2" borderId="47" xfId="5" applyFont="1" applyFill="1" applyBorder="1" applyAlignment="1">
      <alignment horizontal="center" vertical="center"/>
    </xf>
    <xf numFmtId="41" fontId="25" fillId="2" borderId="40" xfId="5" applyFont="1" applyFill="1" applyBorder="1" applyAlignment="1">
      <alignment vertical="center"/>
    </xf>
    <xf numFmtId="41" fontId="8" fillId="0" borderId="44" xfId="5" applyFont="1" applyFill="1" applyBorder="1" applyAlignment="1">
      <alignment horizontal="center" vertical="center"/>
    </xf>
    <xf numFmtId="41" fontId="8" fillId="0" borderId="54" xfId="5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horizontal="center" vertical="center"/>
    </xf>
    <xf numFmtId="41" fontId="8" fillId="2" borderId="46" xfId="5" applyFont="1" applyFill="1" applyBorder="1" applyAlignment="1">
      <alignment horizontal="center" vertical="center"/>
    </xf>
    <xf numFmtId="41" fontId="8" fillId="2" borderId="55" xfId="5" applyFont="1" applyFill="1" applyBorder="1" applyAlignment="1">
      <alignment horizontal="center" vertical="center"/>
    </xf>
    <xf numFmtId="41" fontId="8" fillId="0" borderId="41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horizontal="center" vertical="center"/>
    </xf>
    <xf numFmtId="41" fontId="8" fillId="7" borderId="43" xfId="5" applyFont="1" applyFill="1" applyBorder="1" applyAlignment="1">
      <alignment horizontal="center" vertical="center"/>
    </xf>
    <xf numFmtId="41" fontId="8" fillId="7" borderId="50" xfId="5" applyFont="1" applyFill="1" applyBorder="1" applyAlignment="1">
      <alignment horizontal="center" vertical="center"/>
    </xf>
    <xf numFmtId="41" fontId="8" fillId="0" borderId="51" xfId="5" applyFont="1" applyFill="1" applyBorder="1" applyAlignment="1">
      <alignment horizontal="center" vertical="center"/>
    </xf>
    <xf numFmtId="41" fontId="8" fillId="5" borderId="43" xfId="5" applyFont="1" applyFill="1" applyBorder="1" applyAlignment="1">
      <alignment horizontal="center" vertical="center"/>
    </xf>
    <xf numFmtId="41" fontId="8" fillId="5" borderId="51" xfId="5" applyFont="1" applyFill="1" applyBorder="1" applyAlignment="1">
      <alignment horizontal="center" vertical="center"/>
    </xf>
    <xf numFmtId="41" fontId="11" fillId="0" borderId="42" xfId="5" applyFont="1" applyFill="1" applyBorder="1" applyAlignment="1">
      <alignment horizontal="center" vertical="center"/>
    </xf>
    <xf numFmtId="41" fontId="11" fillId="0" borderId="51" xfId="5" applyFont="1" applyFill="1" applyBorder="1" applyAlignment="1">
      <alignment vertical="center"/>
    </xf>
    <xf numFmtId="41" fontId="8" fillId="2" borderId="55" xfId="5" applyFont="1" applyFill="1" applyBorder="1" applyAlignment="1">
      <alignment vertical="center" shrinkToFit="1"/>
    </xf>
    <xf numFmtId="41" fontId="8" fillId="0" borderId="48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vertical="center" shrinkToFit="1"/>
    </xf>
    <xf numFmtId="41" fontId="8" fillId="0" borderId="50" xfId="5" applyFont="1" applyFill="1" applyBorder="1" applyAlignment="1">
      <alignment vertical="center" shrinkToFit="1"/>
    </xf>
    <xf numFmtId="0" fontId="8" fillId="0" borderId="43" xfId="5" applyNumberFormat="1" applyFont="1" applyFill="1" applyBorder="1" applyAlignment="1">
      <alignment horizontal="center" vertical="center"/>
    </xf>
    <xf numFmtId="41" fontId="8" fillId="0" borderId="43" xfId="5" applyFont="1" applyFill="1" applyBorder="1" applyAlignment="1">
      <alignment horizontal="center" vertical="center" shrinkToFit="1"/>
    </xf>
    <xf numFmtId="41" fontId="8" fillId="0" borderId="42" xfId="5" applyFont="1" applyFill="1" applyBorder="1" applyAlignment="1">
      <alignment horizontal="center" vertical="center" shrinkToFit="1"/>
    </xf>
    <xf numFmtId="41" fontId="8" fillId="0" borderId="51" xfId="5" applyFont="1" applyFill="1" applyBorder="1" applyAlignment="1">
      <alignment vertical="center" shrinkToFit="1"/>
    </xf>
    <xf numFmtId="49" fontId="8" fillId="0" borderId="42" xfId="4" applyNumberFormat="1" applyFont="1" applyFill="1" applyBorder="1" applyAlignment="1">
      <alignment horizontal="center" vertical="center" shrinkToFit="1"/>
    </xf>
    <xf numFmtId="49" fontId="8" fillId="7" borderId="42" xfId="4" applyNumberFormat="1" applyFont="1" applyFill="1" applyBorder="1" applyAlignment="1">
      <alignment horizontal="center" vertical="center" shrinkToFit="1"/>
    </xf>
    <xf numFmtId="41" fontId="8" fillId="7" borderId="51" xfId="5" applyFont="1" applyFill="1" applyBorder="1" applyAlignment="1">
      <alignment vertical="center" shrinkToFit="1"/>
    </xf>
    <xf numFmtId="49" fontId="8" fillId="0" borderId="46" xfId="4" applyNumberFormat="1" applyFont="1" applyFill="1" applyBorder="1" applyAlignment="1">
      <alignment horizontal="center" vertical="center" shrinkToFit="1"/>
    </xf>
    <xf numFmtId="41" fontId="8" fillId="0" borderId="55" xfId="5" applyFont="1" applyFill="1" applyBorder="1" applyAlignment="1">
      <alignment vertical="center" shrinkToFit="1"/>
    </xf>
    <xf numFmtId="41" fontId="10" fillId="2" borderId="40" xfId="5" applyFont="1" applyFill="1" applyBorder="1" applyAlignment="1">
      <alignment vertical="center" shrinkToFit="1"/>
    </xf>
    <xf numFmtId="41" fontId="8" fillId="0" borderId="40" xfId="5" applyFont="1" applyFill="1" applyBorder="1" applyAlignment="1">
      <alignment vertical="center" shrinkToFit="1"/>
    </xf>
    <xf numFmtId="49" fontId="10" fillId="0" borderId="46" xfId="4" applyNumberFormat="1" applyFont="1" applyFill="1" applyBorder="1" applyAlignment="1">
      <alignment horizontal="center" vertical="center" shrinkToFit="1"/>
    </xf>
    <xf numFmtId="41" fontId="10" fillId="0" borderId="40" xfId="5" applyFont="1" applyFill="1" applyBorder="1" applyAlignment="1">
      <alignment vertical="center" shrinkToFit="1"/>
    </xf>
    <xf numFmtId="49" fontId="10" fillId="0" borderId="56" xfId="4" applyNumberFormat="1" applyFont="1" applyFill="1" applyBorder="1" applyAlignment="1">
      <alignment horizontal="center" vertical="center" shrinkToFit="1"/>
    </xf>
    <xf numFmtId="49" fontId="10" fillId="0" borderId="47" xfId="4" applyNumberFormat="1" applyFont="1" applyFill="1" applyBorder="1" applyAlignment="1">
      <alignment horizontal="center" vertical="center" shrinkToFit="1"/>
    </xf>
    <xf numFmtId="49" fontId="10" fillId="7" borderId="47" xfId="4" applyNumberFormat="1" applyFont="1" applyFill="1" applyBorder="1" applyAlignment="1">
      <alignment horizontal="center" vertical="center" shrinkToFit="1"/>
    </xf>
    <xf numFmtId="41" fontId="10" fillId="7" borderId="40" xfId="5" applyFont="1" applyFill="1" applyBorder="1" applyAlignment="1">
      <alignment vertical="center" shrinkToFit="1"/>
    </xf>
    <xf numFmtId="41" fontId="10" fillId="8" borderId="47" xfId="5" applyFont="1" applyFill="1" applyBorder="1" applyAlignment="1">
      <alignment horizontal="center" vertical="center"/>
    </xf>
    <xf numFmtId="41" fontId="10" fillId="8" borderId="40" xfId="5" applyFont="1" applyFill="1" applyBorder="1" applyAlignment="1">
      <alignment vertical="center" shrinkToFit="1"/>
    </xf>
    <xf numFmtId="41" fontId="10" fillId="7" borderId="56" xfId="5" applyFont="1" applyFill="1" applyBorder="1" applyAlignment="1">
      <alignment horizontal="center" vertical="center"/>
    </xf>
    <xf numFmtId="0" fontId="10" fillId="7" borderId="56" xfId="5" applyNumberFormat="1" applyFont="1" applyFill="1" applyBorder="1" applyAlignment="1">
      <alignment horizontal="center" vertical="center"/>
    </xf>
    <xf numFmtId="41" fontId="10" fillId="7" borderId="40" xfId="4" applyFont="1" applyFill="1" applyBorder="1" applyAlignment="1">
      <alignment vertical="center" shrinkToFit="1"/>
    </xf>
    <xf numFmtId="0" fontId="10" fillId="0" borderId="56" xfId="5" applyNumberFormat="1" applyFont="1" applyFill="1" applyBorder="1" applyAlignment="1">
      <alignment horizontal="center" vertical="center"/>
    </xf>
    <xf numFmtId="41" fontId="10" fillId="0" borderId="40" xfId="4" applyFont="1" applyFill="1" applyBorder="1" applyAlignment="1">
      <alignment vertical="center" shrinkToFit="1"/>
    </xf>
    <xf numFmtId="0" fontId="7" fillId="7" borderId="56" xfId="5" applyNumberFormat="1" applyFont="1" applyFill="1" applyBorder="1" applyAlignment="1">
      <alignment horizontal="center" vertical="center"/>
    </xf>
    <xf numFmtId="41" fontId="7" fillId="7" borderId="40" xfId="4" applyFont="1" applyFill="1" applyBorder="1" applyAlignment="1">
      <alignment vertical="center" shrinkToFit="1"/>
    </xf>
    <xf numFmtId="0" fontId="7" fillId="7" borderId="47" xfId="5" applyNumberFormat="1" applyFont="1" applyFill="1" applyBorder="1" applyAlignment="1">
      <alignment horizontal="center" vertical="center"/>
    </xf>
    <xf numFmtId="178" fontId="14" fillId="0" borderId="40" xfId="0" applyNumberFormat="1" applyFont="1" applyBorder="1">
      <alignment vertical="center"/>
    </xf>
    <xf numFmtId="178" fontId="14" fillId="0" borderId="40" xfId="31" applyNumberFormat="1" applyFont="1" applyBorder="1">
      <alignment vertical="center"/>
    </xf>
    <xf numFmtId="41" fontId="14" fillId="0" borderId="40" xfId="31" applyFont="1" applyBorder="1" applyAlignment="1">
      <alignment vertical="center"/>
    </xf>
    <xf numFmtId="0" fontId="7" fillId="0" borderId="47" xfId="5" applyNumberFormat="1" applyFont="1" applyFill="1" applyBorder="1" applyAlignment="1">
      <alignment horizontal="center" vertical="center"/>
    </xf>
    <xf numFmtId="178" fontId="14" fillId="0" borderId="40" xfId="31" applyNumberFormat="1" applyFont="1" applyFill="1" applyBorder="1" applyAlignment="1">
      <alignment vertical="center"/>
    </xf>
    <xf numFmtId="178" fontId="14" fillId="0" borderId="40" xfId="0" applyNumberFormat="1" applyFont="1" applyFill="1" applyBorder="1" applyAlignment="1">
      <alignment vertical="center"/>
    </xf>
    <xf numFmtId="176" fontId="14" fillId="0" borderId="40" xfId="0" applyNumberFormat="1" applyFont="1" applyFill="1" applyBorder="1" applyAlignment="1">
      <alignment vertical="center"/>
    </xf>
    <xf numFmtId="0" fontId="7" fillId="0" borderId="41" xfId="5" applyNumberFormat="1" applyFont="1" applyFill="1" applyBorder="1" applyAlignment="1">
      <alignment horizontal="center" vertical="center"/>
    </xf>
    <xf numFmtId="176" fontId="14" fillId="0" borderId="57" xfId="0" applyNumberFormat="1" applyFont="1" applyFill="1" applyBorder="1" applyAlignment="1">
      <alignment vertical="center"/>
    </xf>
    <xf numFmtId="176" fontId="24" fillId="8" borderId="40" xfId="0" applyNumberFormat="1" applyFont="1" applyFill="1" applyBorder="1" applyAlignment="1">
      <alignment vertical="center"/>
    </xf>
    <xf numFmtId="178" fontId="7" fillId="0" borderId="40" xfId="5" applyNumberFormat="1" applyFont="1" applyFill="1" applyBorder="1" applyAlignment="1">
      <alignment vertical="center"/>
    </xf>
    <xf numFmtId="178" fontId="7" fillId="0" borderId="40" xfId="5" applyNumberFormat="1" applyFont="1" applyFill="1" applyBorder="1" applyAlignment="1">
      <alignment horizontal="right" vertical="center"/>
    </xf>
    <xf numFmtId="41" fontId="7" fillId="8" borderId="47" xfId="5" applyFont="1" applyFill="1" applyBorder="1" applyAlignment="1">
      <alignment horizontal="center" vertical="center"/>
    </xf>
    <xf numFmtId="176" fontId="14" fillId="8" borderId="40" xfId="0" applyNumberFormat="1" applyFont="1" applyFill="1" applyBorder="1" applyAlignment="1">
      <alignment vertical="center"/>
    </xf>
    <xf numFmtId="41" fontId="7" fillId="0" borderId="47" xfId="5" applyFont="1" applyFill="1" applyBorder="1" applyAlignment="1">
      <alignment horizontal="center" vertical="center"/>
    </xf>
    <xf numFmtId="49" fontId="17" fillId="6" borderId="47" xfId="5" applyNumberFormat="1" applyFont="1" applyFill="1" applyBorder="1" applyAlignment="1">
      <alignment horizontal="center" vertical="center"/>
    </xf>
    <xf numFmtId="49" fontId="7" fillId="0" borderId="58" xfId="5" quotePrefix="1" applyNumberFormat="1" applyFont="1" applyFill="1" applyBorder="1" applyAlignment="1">
      <alignment horizontal="center" vertical="center" wrapText="1"/>
    </xf>
    <xf numFmtId="41" fontId="7" fillId="4" borderId="60" xfId="5" applyFont="1" applyFill="1" applyBorder="1" applyAlignment="1">
      <alignment horizontal="center" vertical="center"/>
    </xf>
    <xf numFmtId="0" fontId="7" fillId="4" borderId="5" xfId="25" applyFont="1" applyFill="1" applyBorder="1" applyAlignment="1">
      <alignment horizontal="center" vertical="center" shrinkToFit="1"/>
    </xf>
    <xf numFmtId="0" fontId="7" fillId="15" borderId="9" xfId="25" applyFont="1" applyFill="1" applyBorder="1" applyAlignment="1">
      <alignment horizontal="center" vertical="center"/>
    </xf>
    <xf numFmtId="0" fontId="7" fillId="15" borderId="8" xfId="25" applyFont="1" applyFill="1" applyBorder="1" applyAlignment="1">
      <alignment horizontal="center" vertical="center"/>
    </xf>
    <xf numFmtId="0" fontId="7" fillId="15" borderId="3" xfId="25" applyFont="1" applyFill="1" applyBorder="1" applyAlignment="1">
      <alignment horizontal="center" vertical="center"/>
    </xf>
    <xf numFmtId="41" fontId="7" fillId="15" borderId="7" xfId="5" applyFont="1" applyFill="1" applyBorder="1" applyAlignment="1">
      <alignment horizontal="center" vertical="center"/>
    </xf>
    <xf numFmtId="41" fontId="7" fillId="15" borderId="11" xfId="5" applyFont="1" applyFill="1" applyBorder="1" applyAlignment="1">
      <alignment horizontal="center" vertical="center"/>
    </xf>
    <xf numFmtId="0" fontId="7" fillId="15" borderId="15" xfId="25" applyFont="1" applyFill="1" applyBorder="1" applyAlignment="1">
      <alignment horizontal="center" vertical="center"/>
    </xf>
    <xf numFmtId="41" fontId="7" fillId="15" borderId="13" xfId="5" applyFont="1" applyFill="1" applyBorder="1" applyAlignment="1">
      <alignment horizontal="center" vertical="center"/>
    </xf>
    <xf numFmtId="0" fontId="7" fillId="15" borderId="16" xfId="25" applyFont="1" applyFill="1" applyBorder="1" applyAlignment="1">
      <alignment horizontal="center" vertical="center"/>
    </xf>
    <xf numFmtId="41" fontId="7" fillId="15" borderId="17" xfId="5" applyFont="1" applyFill="1" applyBorder="1" applyAlignment="1">
      <alignment horizontal="center" vertical="center"/>
    </xf>
    <xf numFmtId="0" fontId="7" fillId="15" borderId="18" xfId="25" applyFont="1" applyFill="1" applyBorder="1" applyAlignment="1">
      <alignment horizontal="center" vertical="center"/>
    </xf>
    <xf numFmtId="0" fontId="7" fillId="15" borderId="19" xfId="25" applyFont="1" applyFill="1" applyBorder="1" applyAlignment="1">
      <alignment horizontal="center" vertical="center"/>
    </xf>
    <xf numFmtId="0" fontId="7" fillId="16" borderId="9" xfId="25" applyFont="1" applyFill="1" applyBorder="1" applyAlignment="1">
      <alignment horizontal="center" vertical="center"/>
    </xf>
    <xf numFmtId="0" fontId="7" fillId="16" borderId="8" xfId="25" applyFont="1" applyFill="1" applyBorder="1" applyAlignment="1">
      <alignment horizontal="center" vertical="center"/>
    </xf>
    <xf numFmtId="41" fontId="7" fillId="16" borderId="3" xfId="5" applyFont="1" applyFill="1" applyBorder="1" applyAlignment="1">
      <alignment horizontal="center" vertical="center"/>
    </xf>
    <xf numFmtId="41" fontId="7" fillId="16" borderId="7" xfId="5" applyFont="1" applyFill="1" applyBorder="1" applyAlignment="1">
      <alignment horizontal="center" vertical="center"/>
    </xf>
    <xf numFmtId="41" fontId="7" fillId="16" borderId="11" xfId="5" applyFont="1" applyFill="1" applyBorder="1" applyAlignment="1">
      <alignment horizontal="center" vertical="center"/>
    </xf>
    <xf numFmtId="0" fontId="7" fillId="16" borderId="7" xfId="25" applyFont="1" applyFill="1" applyBorder="1" applyAlignment="1">
      <alignment horizontal="center" vertical="center"/>
    </xf>
    <xf numFmtId="41" fontId="7" fillId="16" borderId="14" xfId="5" applyFont="1" applyFill="1" applyBorder="1" applyAlignment="1">
      <alignment horizontal="center" vertical="center"/>
    </xf>
    <xf numFmtId="41" fontId="7" fillId="16" borderId="13" xfId="5" applyFont="1" applyFill="1" applyBorder="1" applyAlignment="1">
      <alignment horizontal="center" vertical="center"/>
    </xf>
    <xf numFmtId="0" fontId="7" fillId="16" borderId="16" xfId="25" applyFont="1" applyFill="1" applyBorder="1" applyAlignment="1">
      <alignment horizontal="center" vertical="center"/>
    </xf>
    <xf numFmtId="0" fontId="7" fillId="16" borderId="17" xfId="25" applyFont="1" applyFill="1" applyBorder="1" applyAlignment="1">
      <alignment horizontal="center" vertical="center"/>
    </xf>
    <xf numFmtId="0" fontId="7" fillId="16" borderId="18" xfId="25" applyFont="1" applyFill="1" applyBorder="1" applyAlignment="1">
      <alignment horizontal="center" vertical="center"/>
    </xf>
    <xf numFmtId="0" fontId="7" fillId="16" borderId="19" xfId="25" applyFont="1" applyFill="1" applyBorder="1" applyAlignment="1">
      <alignment horizontal="center" vertical="center"/>
    </xf>
    <xf numFmtId="0" fontId="7" fillId="17" borderId="9" xfId="25" applyFont="1" applyFill="1" applyBorder="1" applyAlignment="1">
      <alignment horizontal="center" vertical="center"/>
    </xf>
    <xf numFmtId="0" fontId="7" fillId="17" borderId="7" xfId="25" applyFont="1" applyFill="1" applyBorder="1" applyAlignment="1">
      <alignment horizontal="center" vertical="center"/>
    </xf>
    <xf numFmtId="0" fontId="7" fillId="17" borderId="8" xfId="25" applyFont="1" applyFill="1" applyBorder="1" applyAlignment="1">
      <alignment horizontal="center" vertical="center"/>
    </xf>
    <xf numFmtId="0" fontId="7" fillId="17" borderId="10" xfId="25" applyFont="1" applyFill="1" applyBorder="1" applyAlignment="1">
      <alignment horizontal="center" vertical="center"/>
    </xf>
    <xf numFmtId="0" fontId="7" fillId="17" borderId="14" xfId="25" applyFont="1" applyFill="1" applyBorder="1" applyAlignment="1">
      <alignment horizontal="center" vertical="center"/>
    </xf>
    <xf numFmtId="0" fontId="7" fillId="17" borderId="16" xfId="25" applyFont="1" applyFill="1" applyBorder="1" applyAlignment="1">
      <alignment horizontal="center" vertical="center"/>
    </xf>
    <xf numFmtId="0" fontId="7" fillId="17" borderId="17" xfId="25" applyFont="1" applyFill="1" applyBorder="1" applyAlignment="1">
      <alignment horizontal="center" vertical="center"/>
    </xf>
    <xf numFmtId="0" fontId="7" fillId="17" borderId="18" xfId="25" applyFont="1" applyFill="1" applyBorder="1" applyAlignment="1">
      <alignment horizontal="center" vertical="center"/>
    </xf>
    <xf numFmtId="0" fontId="7" fillId="17" borderId="38" xfId="25" applyFont="1" applyFill="1" applyBorder="1" applyAlignment="1">
      <alignment horizontal="center" vertical="center"/>
    </xf>
    <xf numFmtId="41" fontId="7" fillId="16" borderId="5" xfId="5" applyFont="1" applyFill="1" applyBorder="1" applyAlignment="1">
      <alignment horizontal="center" vertical="center"/>
    </xf>
    <xf numFmtId="0" fontId="7" fillId="16" borderId="2" xfId="25" applyFont="1" applyFill="1" applyBorder="1" applyAlignment="1">
      <alignment horizontal="center" vertical="center"/>
    </xf>
    <xf numFmtId="0" fontId="7" fillId="15" borderId="0" xfId="25" applyFont="1" applyFill="1" applyBorder="1" applyAlignment="1">
      <alignment horizontal="center" vertical="center"/>
    </xf>
    <xf numFmtId="41" fontId="7" fillId="15" borderId="5" xfId="5" applyFont="1" applyFill="1" applyBorder="1" applyAlignment="1">
      <alignment horizontal="center" vertical="center"/>
    </xf>
    <xf numFmtId="0" fontId="7" fillId="15" borderId="7" xfId="25" applyFont="1" applyFill="1" applyBorder="1" applyAlignment="1">
      <alignment horizontal="center" vertical="center"/>
    </xf>
    <xf numFmtId="41" fontId="7" fillId="15" borderId="4" xfId="5" applyFont="1" applyFill="1" applyBorder="1" applyAlignment="1">
      <alignment horizontal="center" vertical="center"/>
    </xf>
    <xf numFmtId="0" fontId="7" fillId="15" borderId="2" xfId="25" applyFont="1" applyFill="1" applyBorder="1" applyAlignment="1">
      <alignment horizontal="center" vertical="center"/>
    </xf>
    <xf numFmtId="0" fontId="7" fillId="16" borderId="10" xfId="25" applyFont="1" applyFill="1" applyBorder="1" applyAlignment="1">
      <alignment horizontal="center" vertical="center"/>
    </xf>
    <xf numFmtId="0" fontId="7" fillId="16" borderId="4" xfId="25" applyFont="1" applyFill="1" applyBorder="1" applyAlignment="1">
      <alignment horizontal="center" vertical="center"/>
    </xf>
    <xf numFmtId="0" fontId="7" fillId="17" borderId="0" xfId="25" applyFont="1" applyFill="1" applyBorder="1" applyAlignment="1">
      <alignment horizontal="center" vertical="center"/>
    </xf>
    <xf numFmtId="0" fontId="7" fillId="17" borderId="12" xfId="25" applyFont="1" applyFill="1" applyBorder="1" applyAlignment="1">
      <alignment horizontal="center" vertical="center"/>
    </xf>
    <xf numFmtId="0" fontId="7" fillId="17" borderId="4" xfId="25" applyFont="1" applyFill="1" applyBorder="1" applyAlignment="1">
      <alignment horizontal="center" vertical="center"/>
    </xf>
    <xf numFmtId="0" fontId="7" fillId="17" borderId="3" xfId="25" applyFont="1" applyFill="1" applyBorder="1" applyAlignment="1">
      <alignment horizontal="center" vertical="center"/>
    </xf>
    <xf numFmtId="0" fontId="7" fillId="17" borderId="2" xfId="25" applyFont="1" applyFill="1" applyBorder="1" applyAlignment="1">
      <alignment horizontal="center" vertical="center"/>
    </xf>
    <xf numFmtId="0" fontId="34" fillId="0" borderId="1" xfId="0" applyFont="1" applyBorder="1">
      <alignment vertical="center"/>
    </xf>
    <xf numFmtId="0" fontId="34" fillId="6" borderId="1" xfId="0" applyFont="1" applyFill="1" applyBorder="1">
      <alignment vertical="center"/>
    </xf>
    <xf numFmtId="176" fontId="14" fillId="7" borderId="1" xfId="0" applyNumberFormat="1" applyFont="1" applyFill="1" applyBorder="1" applyAlignment="1">
      <alignment vertical="center"/>
    </xf>
    <xf numFmtId="176" fontId="14" fillId="7" borderId="40" xfId="0" applyNumberFormat="1" applyFont="1" applyFill="1" applyBorder="1" applyAlignment="1">
      <alignment vertical="center"/>
    </xf>
    <xf numFmtId="176" fontId="14" fillId="0" borderId="10" xfId="0" applyNumberFormat="1" applyFont="1" applyFill="1" applyBorder="1" applyAlignment="1">
      <alignment vertical="center"/>
    </xf>
    <xf numFmtId="41" fontId="7" fillId="7" borderId="47" xfId="5" applyFont="1" applyFill="1" applyBorder="1" applyAlignment="1">
      <alignment horizontal="center" vertical="center"/>
    </xf>
    <xf numFmtId="0" fontId="14" fillId="7" borderId="0" xfId="0" applyFont="1" applyFill="1" applyAlignment="1">
      <alignment vertical="center"/>
    </xf>
    <xf numFmtId="41" fontId="14" fillId="7" borderId="0" xfId="0" applyNumberFormat="1" applyFont="1" applyFill="1" applyAlignment="1">
      <alignment vertical="center"/>
    </xf>
    <xf numFmtId="176" fontId="14" fillId="7" borderId="1" xfId="0" applyNumberFormat="1" applyFont="1" applyFill="1" applyBorder="1" applyAlignment="1">
      <alignment horizontal="right" vertical="center"/>
    </xf>
    <xf numFmtId="41" fontId="7" fillId="7" borderId="6" xfId="5" applyFont="1" applyFill="1" applyBorder="1" applyAlignment="1">
      <alignment horizontal="right" vertical="center"/>
    </xf>
    <xf numFmtId="41" fontId="7" fillId="7" borderId="1" xfId="5" applyFont="1" applyFill="1" applyBorder="1" applyAlignment="1">
      <alignment horizontal="right" vertical="center"/>
    </xf>
    <xf numFmtId="178" fontId="7" fillId="7" borderId="1" xfId="5" applyNumberFormat="1" applyFont="1" applyFill="1" applyBorder="1" applyAlignment="1">
      <alignment horizontal="right" vertical="center"/>
    </xf>
    <xf numFmtId="178" fontId="7" fillId="7" borderId="40" xfId="5" applyNumberFormat="1" applyFont="1" applyFill="1" applyBorder="1" applyAlignment="1">
      <alignment horizontal="right" vertical="center"/>
    </xf>
    <xf numFmtId="0" fontId="29" fillId="7" borderId="10" xfId="0" applyFont="1" applyFill="1" applyBorder="1" applyAlignment="1">
      <alignment vertical="center"/>
    </xf>
    <xf numFmtId="41" fontId="15" fillId="0" borderId="56" xfId="5" applyFont="1" applyFill="1" applyBorder="1" applyAlignment="1">
      <alignment horizontal="center" vertical="center"/>
    </xf>
    <xf numFmtId="179" fontId="7" fillId="0" borderId="6" xfId="25" applyNumberFormat="1" applyFont="1" applyFill="1" applyBorder="1" applyAlignment="1">
      <alignment vertical="center" shrinkToFit="1"/>
    </xf>
    <xf numFmtId="0" fontId="8" fillId="0" borderId="0" xfId="25" applyFont="1" applyFill="1" applyBorder="1" applyAlignment="1">
      <alignment vertical="center"/>
    </xf>
    <xf numFmtId="0" fontId="7" fillId="4" borderId="61" xfId="25" applyFont="1" applyFill="1" applyBorder="1" applyAlignment="1">
      <alignment horizontal="center" vertical="center"/>
    </xf>
    <xf numFmtId="0" fontId="7" fillId="4" borderId="62" xfId="25" applyFont="1" applyFill="1" applyBorder="1" applyAlignment="1">
      <alignment horizontal="center" vertical="center" shrinkToFit="1"/>
    </xf>
    <xf numFmtId="0" fontId="7" fillId="15" borderId="63" xfId="25" applyFont="1" applyFill="1" applyBorder="1" applyAlignment="1">
      <alignment horizontal="center" vertical="center"/>
    </xf>
    <xf numFmtId="0" fontId="7" fillId="15" borderId="62" xfId="25" applyFont="1" applyFill="1" applyBorder="1" applyAlignment="1">
      <alignment horizontal="center" vertical="center"/>
    </xf>
    <xf numFmtId="0" fontId="7" fillId="16" borderId="63" xfId="25" applyFont="1" applyFill="1" applyBorder="1" applyAlignment="1">
      <alignment horizontal="center" vertical="center"/>
    </xf>
    <xf numFmtId="0" fontId="7" fillId="16" borderId="62" xfId="25" applyFont="1" applyFill="1" applyBorder="1" applyAlignment="1">
      <alignment horizontal="center" vertical="center"/>
    </xf>
    <xf numFmtId="0" fontId="7" fillId="17" borderId="63" xfId="25" applyFont="1" applyFill="1" applyBorder="1" applyAlignment="1">
      <alignment horizontal="center" vertical="center"/>
    </xf>
    <xf numFmtId="0" fontId="7" fillId="17" borderId="64" xfId="25" applyFont="1" applyFill="1" applyBorder="1" applyAlignment="1">
      <alignment horizontal="center" vertical="center"/>
    </xf>
    <xf numFmtId="0" fontId="7" fillId="17" borderId="65" xfId="25" applyFont="1" applyFill="1" applyBorder="1" applyAlignment="1">
      <alignment horizontal="center" vertical="center"/>
    </xf>
    <xf numFmtId="0" fontId="7" fillId="17" borderId="66" xfId="25" applyFont="1" applyFill="1" applyBorder="1" applyAlignment="1">
      <alignment horizontal="center" vertical="center"/>
    </xf>
    <xf numFmtId="49" fontId="7" fillId="7" borderId="47" xfId="5" applyNumberFormat="1" applyFont="1" applyFill="1" applyBorder="1" applyAlignment="1">
      <alignment horizontal="center" vertical="center"/>
    </xf>
    <xf numFmtId="176" fontId="14" fillId="0" borderId="67" xfId="0" applyNumberFormat="1" applyFont="1" applyFill="1" applyBorder="1" applyAlignment="1">
      <alignment vertical="center"/>
    </xf>
    <xf numFmtId="176" fontId="14" fillId="0" borderId="6" xfId="0" applyNumberFormat="1" applyFont="1" applyFill="1" applyBorder="1" applyAlignment="1">
      <alignment vertical="center"/>
    </xf>
    <xf numFmtId="178" fontId="7" fillId="0" borderId="1" xfId="5" applyNumberFormat="1" applyFont="1" applyFill="1" applyBorder="1" applyAlignment="1"/>
    <xf numFmtId="178" fontId="7" fillId="0" borderId="40" xfId="5" applyNumberFormat="1" applyFont="1" applyFill="1" applyBorder="1" applyAlignment="1"/>
    <xf numFmtId="14" fontId="7" fillId="7" borderId="47" xfId="5" applyNumberFormat="1" applyFont="1" applyFill="1" applyBorder="1" applyAlignment="1">
      <alignment horizontal="center" vertical="center"/>
    </xf>
    <xf numFmtId="178" fontId="7" fillId="7" borderId="1" xfId="5" applyNumberFormat="1" applyFont="1" applyFill="1" applyBorder="1" applyAlignment="1"/>
    <xf numFmtId="178" fontId="7" fillId="7" borderId="40" xfId="5" applyNumberFormat="1" applyFont="1" applyFill="1" applyBorder="1" applyAlignment="1"/>
    <xf numFmtId="14" fontId="7" fillId="0" borderId="47" xfId="5" applyNumberFormat="1" applyFont="1" applyFill="1" applyBorder="1" applyAlignment="1">
      <alignment horizontal="center" vertical="center"/>
    </xf>
    <xf numFmtId="178" fontId="7" fillId="0" borderId="6" xfId="5" applyNumberFormat="1" applyFont="1" applyFill="1" applyBorder="1" applyAlignment="1"/>
    <xf numFmtId="49" fontId="35" fillId="7" borderId="47" xfId="5" applyNumberFormat="1" applyFont="1" applyFill="1" applyBorder="1" applyAlignment="1">
      <alignment horizontal="center" vertical="center"/>
    </xf>
    <xf numFmtId="176" fontId="35" fillId="7" borderId="1" xfId="0" applyNumberFormat="1" applyFont="1" applyFill="1" applyBorder="1" applyAlignment="1">
      <alignment vertical="center"/>
    </xf>
    <xf numFmtId="176" fontId="35" fillId="7" borderId="40" xfId="0" applyNumberFormat="1" applyFont="1" applyFill="1" applyBorder="1" applyAlignment="1">
      <alignment vertical="center"/>
    </xf>
    <xf numFmtId="0" fontId="4" fillId="7" borderId="10" xfId="0" applyFont="1" applyFill="1" applyBorder="1" applyAlignment="1">
      <alignment vertical="center"/>
    </xf>
    <xf numFmtId="177" fontId="31" fillId="7" borderId="1" xfId="0" applyNumberFormat="1" applyFont="1" applyFill="1" applyBorder="1" applyAlignment="1">
      <alignment vertical="center"/>
    </xf>
    <xf numFmtId="0" fontId="5" fillId="7" borderId="0" xfId="0" applyFont="1" applyFill="1" applyAlignment="1">
      <alignment vertical="center"/>
    </xf>
    <xf numFmtId="41" fontId="5" fillId="7" borderId="0" xfId="0" applyNumberFormat="1" applyFont="1" applyFill="1" applyAlignment="1">
      <alignment vertical="center"/>
    </xf>
    <xf numFmtId="176" fontId="14" fillId="11" borderId="1" xfId="0" applyNumberFormat="1" applyFont="1" applyFill="1" applyBorder="1" applyAlignment="1">
      <alignment vertical="center"/>
    </xf>
    <xf numFmtId="176" fontId="7" fillId="7" borderId="1" xfId="0" applyNumberFormat="1" applyFont="1" applyFill="1" applyBorder="1" applyAlignment="1">
      <alignment vertical="center"/>
    </xf>
    <xf numFmtId="41" fontId="7" fillId="7" borderId="6" xfId="5" applyFont="1" applyFill="1" applyBorder="1" applyAlignment="1">
      <alignment vertical="center"/>
    </xf>
    <xf numFmtId="41" fontId="7" fillId="7" borderId="1" xfId="5" applyFont="1" applyFill="1" applyBorder="1" applyAlignment="1">
      <alignment vertical="center"/>
    </xf>
    <xf numFmtId="178" fontId="7" fillId="7" borderId="1" xfId="5" applyNumberFormat="1" applyFont="1" applyFill="1" applyBorder="1" applyAlignment="1">
      <alignment vertical="center"/>
    </xf>
    <xf numFmtId="178" fontId="7" fillId="7" borderId="40" xfId="5" applyNumberFormat="1" applyFont="1" applyFill="1" applyBorder="1" applyAlignment="1">
      <alignment vertical="center"/>
    </xf>
    <xf numFmtId="176" fontId="14" fillId="7" borderId="67" xfId="0" applyNumberFormat="1" applyFont="1" applyFill="1" applyBorder="1" applyAlignment="1">
      <alignment vertical="center"/>
    </xf>
    <xf numFmtId="176" fontId="14" fillId="7" borderId="6" xfId="0" applyNumberFormat="1" applyFont="1" applyFill="1" applyBorder="1" applyAlignment="1">
      <alignment vertical="center"/>
    </xf>
    <xf numFmtId="178" fontId="7" fillId="7" borderId="6" xfId="5" applyNumberFormat="1" applyFont="1" applyFill="1" applyBorder="1" applyAlignment="1"/>
    <xf numFmtId="178" fontId="7" fillId="7" borderId="68" xfId="5" applyNumberFormat="1" applyFont="1" applyFill="1" applyBorder="1" applyAlignment="1"/>
    <xf numFmtId="176" fontId="14" fillId="8" borderId="6" xfId="0" applyNumberFormat="1" applyFont="1" applyFill="1" applyBorder="1" applyAlignment="1">
      <alignment vertical="center"/>
    </xf>
    <xf numFmtId="14" fontId="7" fillId="0" borderId="41" xfId="5" applyNumberFormat="1" applyFont="1" applyFill="1" applyBorder="1" applyAlignment="1">
      <alignment horizontal="center" vertical="center"/>
    </xf>
    <xf numFmtId="176" fontId="14" fillId="0" borderId="5" xfId="0" applyNumberFormat="1" applyFont="1" applyFill="1" applyBorder="1" applyAlignment="1">
      <alignment vertical="center"/>
    </xf>
    <xf numFmtId="178" fontId="7" fillId="0" borderId="5" xfId="5" applyNumberFormat="1" applyFont="1" applyFill="1" applyBorder="1" applyAlignment="1"/>
    <xf numFmtId="178" fontId="7" fillId="0" borderId="69" xfId="5" applyNumberFormat="1" applyFont="1" applyFill="1" applyBorder="1" applyAlignment="1"/>
    <xf numFmtId="176" fontId="14" fillId="8" borderId="68" xfId="0" applyNumberFormat="1" applyFont="1" applyFill="1" applyBorder="1" applyAlignment="1">
      <alignment vertical="center"/>
    </xf>
    <xf numFmtId="41" fontId="16" fillId="11" borderId="0" xfId="0" applyNumberFormat="1" applyFont="1" applyFill="1" applyAlignment="1">
      <alignment vertical="center"/>
    </xf>
    <xf numFmtId="176" fontId="16" fillId="0" borderId="6" xfId="0" applyNumberFormat="1" applyFont="1" applyFill="1" applyBorder="1" applyAlignment="1">
      <alignment vertical="center"/>
    </xf>
    <xf numFmtId="0" fontId="16" fillId="11" borderId="0" xfId="0" applyFont="1" applyFill="1" applyAlignment="1">
      <alignment vertical="center"/>
    </xf>
    <xf numFmtId="176" fontId="16" fillId="0" borderId="67" xfId="0" applyNumberFormat="1" applyFont="1" applyFill="1" applyBorder="1" applyAlignment="1">
      <alignment vertical="center"/>
    </xf>
    <xf numFmtId="180" fontId="0" fillId="0" borderId="0" xfId="0" applyNumberFormat="1">
      <alignment vertical="center"/>
    </xf>
    <xf numFmtId="0" fontId="27" fillId="7" borderId="10" xfId="0" applyFont="1" applyFill="1" applyBorder="1" applyAlignment="1">
      <alignment vertical="center"/>
    </xf>
    <xf numFmtId="0" fontId="35" fillId="0" borderId="47" xfId="5" applyNumberFormat="1" applyFont="1" applyFill="1" applyBorder="1" applyAlignment="1">
      <alignment horizontal="center" vertical="center"/>
    </xf>
    <xf numFmtId="176" fontId="35" fillId="0" borderId="1" xfId="0" applyNumberFormat="1" applyFont="1" applyFill="1" applyBorder="1" applyAlignment="1">
      <alignment vertical="center"/>
    </xf>
    <xf numFmtId="176" fontId="35" fillId="0" borderId="40" xfId="0" applyNumberFormat="1" applyFont="1" applyFill="1" applyBorder="1" applyAlignment="1">
      <alignment vertical="center"/>
    </xf>
    <xf numFmtId="176" fontId="16" fillId="11" borderId="6" xfId="0" applyNumberFormat="1" applyFont="1" applyFill="1" applyBorder="1" applyAlignment="1">
      <alignment vertical="center"/>
    </xf>
    <xf numFmtId="179" fontId="7" fillId="6" borderId="1" xfId="25" applyNumberFormat="1" applyFont="1" applyFill="1" applyBorder="1" applyAlignment="1">
      <alignment vertical="center" shrinkToFit="1"/>
    </xf>
    <xf numFmtId="41" fontId="19" fillId="10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7" fillId="0" borderId="59" xfId="25" applyNumberFormat="1" applyFont="1" applyFill="1" applyBorder="1" applyAlignment="1">
      <alignment vertical="center" shrinkToFit="1"/>
    </xf>
    <xf numFmtId="176" fontId="14" fillId="11" borderId="10" xfId="0" applyNumberFormat="1" applyFont="1" applyFill="1" applyBorder="1" applyAlignment="1">
      <alignment vertical="center"/>
    </xf>
    <xf numFmtId="14" fontId="17" fillId="11" borderId="56" xfId="5" applyNumberFormat="1" applyFont="1" applyFill="1" applyBorder="1" applyAlignment="1">
      <alignment horizontal="center" vertical="center"/>
    </xf>
    <xf numFmtId="41" fontId="7" fillId="0" borderId="41" xfId="5" applyFont="1" applyFill="1" applyBorder="1" applyAlignment="1">
      <alignment horizontal="center" vertical="center"/>
    </xf>
    <xf numFmtId="178" fontId="7" fillId="0" borderId="2" xfId="5" applyNumberFormat="1" applyFont="1" applyFill="1" applyBorder="1" applyAlignment="1"/>
    <xf numFmtId="178" fontId="7" fillId="0" borderId="57" xfId="5" applyNumberFormat="1" applyFont="1" applyFill="1" applyBorder="1" applyAlignment="1"/>
    <xf numFmtId="178" fontId="7" fillId="0" borderId="68" xfId="5" applyNumberFormat="1" applyFont="1" applyFill="1" applyBorder="1" applyAlignment="1"/>
    <xf numFmtId="14" fontId="7" fillId="7" borderId="56" xfId="5" applyNumberFormat="1" applyFont="1" applyFill="1" applyBorder="1" applyAlignment="1">
      <alignment horizontal="center" vertical="center"/>
    </xf>
    <xf numFmtId="14" fontId="7" fillId="0" borderId="56" xfId="5" applyNumberFormat="1" applyFont="1" applyFill="1" applyBorder="1" applyAlignment="1">
      <alignment horizontal="center" vertical="center"/>
    </xf>
    <xf numFmtId="41" fontId="7" fillId="11" borderId="41" xfId="5" applyFont="1" applyFill="1" applyBorder="1" applyAlignment="1">
      <alignment horizontal="center" vertical="center"/>
    </xf>
    <xf numFmtId="176" fontId="7" fillId="11" borderId="1" xfId="0" applyNumberFormat="1" applyFont="1" applyFill="1" applyBorder="1" applyAlignment="1">
      <alignment vertical="center"/>
    </xf>
    <xf numFmtId="176" fontId="7" fillId="7" borderId="40" xfId="0" applyNumberFormat="1" applyFont="1" applyFill="1" applyBorder="1" applyAlignment="1">
      <alignment vertical="center"/>
    </xf>
    <xf numFmtId="0" fontId="7" fillId="7" borderId="0" xfId="0" applyFont="1" applyFill="1" applyAlignment="1">
      <alignment vertical="center"/>
    </xf>
    <xf numFmtId="41" fontId="7" fillId="7" borderId="0" xfId="0" applyNumberFormat="1" applyFont="1" applyFill="1" applyAlignment="1">
      <alignment vertical="center"/>
    </xf>
    <xf numFmtId="0" fontId="7" fillId="11" borderId="0" xfId="0" applyFont="1" applyFill="1" applyAlignment="1">
      <alignment vertical="center"/>
    </xf>
    <xf numFmtId="41" fontId="7" fillId="11" borderId="0" xfId="0" applyNumberFormat="1" applyFont="1" applyFill="1" applyAlignment="1">
      <alignment vertical="center"/>
    </xf>
    <xf numFmtId="176" fontId="14" fillId="7" borderId="10" xfId="0" applyNumberFormat="1" applyFont="1" applyFill="1" applyBorder="1" applyAlignment="1">
      <alignment vertical="center"/>
    </xf>
    <xf numFmtId="176" fontId="14" fillId="11" borderId="2" xfId="0" applyNumberFormat="1" applyFont="1" applyFill="1" applyBorder="1" applyAlignment="1">
      <alignment vertical="center"/>
    </xf>
    <xf numFmtId="41" fontId="7" fillId="7" borderId="41" xfId="5" applyFont="1" applyFill="1" applyBorder="1" applyAlignment="1">
      <alignment horizontal="center" vertical="center"/>
    </xf>
    <xf numFmtId="176" fontId="14" fillId="7" borderId="5" xfId="0" applyNumberFormat="1" applyFont="1" applyFill="1" applyBorder="1" applyAlignment="1">
      <alignment vertical="center"/>
    </xf>
    <xf numFmtId="178" fontId="7" fillId="7" borderId="5" xfId="5" applyNumberFormat="1" applyFont="1" applyFill="1" applyBorder="1" applyAlignment="1"/>
    <xf numFmtId="178" fontId="7" fillId="7" borderId="57" xfId="5" applyNumberFormat="1" applyFont="1" applyFill="1" applyBorder="1" applyAlignment="1"/>
    <xf numFmtId="176" fontId="14" fillId="11" borderId="6" xfId="0" applyNumberFormat="1" applyFont="1" applyFill="1" applyBorder="1" applyAlignment="1">
      <alignment vertical="center"/>
    </xf>
    <xf numFmtId="14" fontId="31" fillId="0" borderId="47" xfId="5" applyNumberFormat="1" applyFont="1" applyFill="1" applyBorder="1" applyAlignment="1">
      <alignment horizontal="center" vertical="center"/>
    </xf>
    <xf numFmtId="176" fontId="5" fillId="0" borderId="6" xfId="0" applyNumberFormat="1" applyFont="1" applyFill="1" applyBorder="1" applyAlignment="1">
      <alignment vertical="center"/>
    </xf>
    <xf numFmtId="178" fontId="31" fillId="0" borderId="6" xfId="5" applyNumberFormat="1" applyFont="1" applyFill="1" applyBorder="1" applyAlignment="1"/>
    <xf numFmtId="178" fontId="31" fillId="0" borderId="68" xfId="5" applyNumberFormat="1" applyFont="1" applyFill="1" applyBorder="1" applyAlignment="1"/>
    <xf numFmtId="176" fontId="5" fillId="0" borderId="67" xfId="0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41" fontId="5" fillId="0" borderId="0" xfId="0" applyNumberFormat="1" applyFont="1" applyFill="1" applyAlignment="1">
      <alignment vertical="center"/>
    </xf>
    <xf numFmtId="14" fontId="31" fillId="7" borderId="47" xfId="5" applyNumberFormat="1" applyFont="1" applyFill="1" applyBorder="1" applyAlignment="1">
      <alignment horizontal="center" vertical="center"/>
    </xf>
    <xf numFmtId="176" fontId="5" fillId="7" borderId="6" xfId="0" applyNumberFormat="1" applyFont="1" applyFill="1" applyBorder="1" applyAlignment="1">
      <alignment vertical="center"/>
    </xf>
    <xf numFmtId="178" fontId="31" fillId="7" borderId="6" xfId="5" applyNumberFormat="1" applyFont="1" applyFill="1" applyBorder="1" applyAlignment="1"/>
    <xf numFmtId="178" fontId="31" fillId="7" borderId="68" xfId="5" applyNumberFormat="1" applyFont="1" applyFill="1" applyBorder="1" applyAlignment="1"/>
    <xf numFmtId="176" fontId="5" fillId="7" borderId="67" xfId="0" applyNumberFormat="1" applyFont="1" applyFill="1" applyBorder="1" applyAlignment="1">
      <alignment vertical="center"/>
    </xf>
    <xf numFmtId="176" fontId="16" fillId="11" borderId="67" xfId="0" applyNumberFormat="1" applyFont="1" applyFill="1" applyBorder="1" applyAlignment="1">
      <alignment vertical="center"/>
    </xf>
    <xf numFmtId="41" fontId="17" fillId="11" borderId="41" xfId="5" applyFont="1" applyFill="1" applyBorder="1" applyAlignment="1">
      <alignment horizontal="center" vertical="center"/>
    </xf>
    <xf numFmtId="176" fontId="16" fillId="11" borderId="1" xfId="0" applyNumberFormat="1" applyFont="1" applyFill="1" applyBorder="1" applyAlignment="1">
      <alignment vertical="center"/>
    </xf>
    <xf numFmtId="49" fontId="7" fillId="0" borderId="47" xfId="5" applyNumberFormat="1" applyFont="1" applyFill="1" applyBorder="1" applyAlignment="1">
      <alignment horizontal="center" vertical="center"/>
    </xf>
    <xf numFmtId="176" fontId="14" fillId="11" borderId="67" xfId="0" applyNumberFormat="1" applyFont="1" applyFill="1" applyBorder="1" applyAlignment="1">
      <alignment vertical="center"/>
    </xf>
    <xf numFmtId="49" fontId="35" fillId="0" borderId="47" xfId="5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vertical="center"/>
    </xf>
    <xf numFmtId="49" fontId="7" fillId="11" borderId="47" xfId="5" applyNumberFormat="1" applyFont="1" applyFill="1" applyBorder="1" applyAlignment="1">
      <alignment horizontal="center" vertical="center"/>
    </xf>
    <xf numFmtId="176" fontId="14" fillId="11" borderId="40" xfId="0" applyNumberFormat="1" applyFont="1" applyFill="1" applyBorder="1" applyAlignment="1">
      <alignment vertical="center"/>
    </xf>
    <xf numFmtId="176" fontId="16" fillId="7" borderId="6" xfId="0" applyNumberFormat="1" applyFont="1" applyFill="1" applyBorder="1" applyAlignment="1">
      <alignment vertical="center"/>
    </xf>
    <xf numFmtId="176" fontId="16" fillId="7" borderId="67" xfId="0" applyNumberFormat="1" applyFont="1" applyFill="1" applyBorder="1" applyAlignment="1">
      <alignment vertical="center"/>
    </xf>
    <xf numFmtId="0" fontId="16" fillId="7" borderId="0" xfId="0" applyFont="1" applyFill="1" applyAlignment="1">
      <alignment vertical="center"/>
    </xf>
    <xf numFmtId="41" fontId="16" fillId="7" borderId="0" xfId="0" applyNumberFormat="1" applyFont="1" applyFill="1" applyAlignment="1">
      <alignment vertical="center"/>
    </xf>
    <xf numFmtId="176" fontId="24" fillId="11" borderId="6" xfId="0" applyNumberFormat="1" applyFont="1" applyFill="1" applyBorder="1" applyAlignment="1">
      <alignment vertical="center"/>
    </xf>
    <xf numFmtId="180" fontId="14" fillId="7" borderId="0" xfId="0" applyNumberFormat="1" applyFont="1" applyFill="1" applyAlignment="1">
      <alignment vertical="center"/>
    </xf>
    <xf numFmtId="180" fontId="5" fillId="0" borderId="0" xfId="0" applyNumberFormat="1" applyFont="1" applyFill="1" applyAlignment="1">
      <alignment vertical="center"/>
    </xf>
    <xf numFmtId="180" fontId="5" fillId="7" borderId="0" xfId="0" applyNumberFormat="1" applyFont="1" applyFill="1" applyAlignment="1">
      <alignment vertical="center"/>
    </xf>
    <xf numFmtId="180" fontId="16" fillId="0" borderId="0" xfId="0" applyNumberFormat="1" applyFont="1" applyFill="1" applyAlignment="1">
      <alignment vertical="center"/>
    </xf>
    <xf numFmtId="180" fontId="14" fillId="0" borderId="0" xfId="0" applyNumberFormat="1" applyFont="1" applyFill="1" applyAlignment="1">
      <alignment vertical="center"/>
    </xf>
    <xf numFmtId="180" fontId="16" fillId="7" borderId="0" xfId="0" applyNumberFormat="1" applyFont="1" applyFill="1" applyAlignment="1">
      <alignment vertical="center"/>
    </xf>
    <xf numFmtId="176" fontId="14" fillId="8" borderId="67" xfId="0" applyNumberFormat="1" applyFont="1" applyFill="1" applyBorder="1" applyAlignment="1">
      <alignment vertical="center"/>
    </xf>
    <xf numFmtId="178" fontId="7" fillId="11" borderId="6" xfId="5" applyNumberFormat="1" applyFont="1" applyFill="1" applyBorder="1" applyAlignment="1"/>
    <xf numFmtId="178" fontId="7" fillId="11" borderId="68" xfId="5" applyNumberFormat="1" applyFont="1" applyFill="1" applyBorder="1" applyAlignment="1"/>
    <xf numFmtId="178" fontId="7" fillId="0" borderId="1" xfId="84" applyNumberFormat="1" applyFont="1" applyFill="1" applyBorder="1" applyAlignment="1"/>
    <xf numFmtId="176" fontId="16" fillId="11" borderId="6" xfId="0" applyNumberFormat="1" applyFont="1" applyFill="1" applyBorder="1" applyAlignment="1">
      <alignment horizontal="right" vertical="center"/>
    </xf>
    <xf numFmtId="176" fontId="16" fillId="11" borderId="67" xfId="0" applyNumberFormat="1" applyFont="1" applyFill="1" applyBorder="1" applyAlignment="1">
      <alignment horizontal="right" vertical="center"/>
    </xf>
    <xf numFmtId="0" fontId="16" fillId="11" borderId="0" xfId="0" applyFont="1" applyFill="1" applyAlignment="1">
      <alignment horizontal="right" vertical="center"/>
    </xf>
    <xf numFmtId="41" fontId="16" fillId="11" borderId="0" xfId="0" applyNumberFormat="1" applyFont="1" applyFill="1" applyAlignment="1">
      <alignment horizontal="right" vertical="center"/>
    </xf>
    <xf numFmtId="176" fontId="14" fillId="0" borderId="6" xfId="0" applyNumberFormat="1" applyFont="1" applyFill="1" applyBorder="1" applyAlignment="1">
      <alignment horizontal="right" vertical="center"/>
    </xf>
    <xf numFmtId="178" fontId="7" fillId="0" borderId="6" xfId="84" applyNumberFormat="1" applyFont="1" applyFill="1" applyBorder="1" applyAlignment="1">
      <alignment horizontal="right" vertical="center"/>
    </xf>
    <xf numFmtId="178" fontId="7" fillId="0" borderId="6" xfId="5" applyNumberFormat="1" applyFont="1" applyFill="1" applyBorder="1" applyAlignment="1">
      <alignment horizontal="right" vertical="center"/>
    </xf>
    <xf numFmtId="178" fontId="7" fillId="0" borderId="68" xfId="5" applyNumberFormat="1" applyFont="1" applyFill="1" applyBorder="1" applyAlignment="1">
      <alignment horizontal="right" vertical="center"/>
    </xf>
    <xf numFmtId="176" fontId="14" fillId="0" borderId="67" xfId="0" applyNumberFormat="1" applyFont="1" applyFill="1" applyBorder="1" applyAlignment="1">
      <alignment horizontal="right" vertical="center"/>
    </xf>
    <xf numFmtId="0" fontId="14" fillId="0" borderId="0" xfId="0" applyFont="1" applyFill="1" applyAlignment="1">
      <alignment horizontal="right" vertical="center"/>
    </xf>
    <xf numFmtId="41" fontId="14" fillId="0" borderId="0" xfId="0" applyNumberFormat="1" applyFont="1" applyFill="1" applyAlignment="1">
      <alignment horizontal="right" vertical="center"/>
    </xf>
    <xf numFmtId="180" fontId="14" fillId="11" borderId="0" xfId="0" applyNumberFormat="1" applyFont="1" applyFill="1" applyAlignment="1">
      <alignment vertical="center"/>
    </xf>
    <xf numFmtId="14" fontId="7" fillId="11" borderId="47" xfId="5" applyNumberFormat="1" applyFont="1" applyFill="1" applyBorder="1" applyAlignment="1">
      <alignment horizontal="center" vertical="center"/>
    </xf>
    <xf numFmtId="14" fontId="17" fillId="0" borderId="56" xfId="5" applyNumberFormat="1" applyFont="1" applyFill="1" applyBorder="1" applyAlignment="1">
      <alignment horizontal="center" vertical="center"/>
    </xf>
    <xf numFmtId="176" fontId="14" fillId="8" borderId="6" xfId="0" applyNumberFormat="1" applyFont="1" applyFill="1" applyBorder="1" applyAlignment="1">
      <alignment horizontal="right" vertical="center"/>
    </xf>
    <xf numFmtId="176" fontId="14" fillId="8" borderId="67" xfId="0" applyNumberFormat="1" applyFont="1" applyFill="1" applyBorder="1" applyAlignment="1">
      <alignment horizontal="right" vertical="center"/>
    </xf>
    <xf numFmtId="0" fontId="14" fillId="8" borderId="0" xfId="0" applyFont="1" applyFill="1" applyAlignment="1">
      <alignment horizontal="right" vertical="center"/>
    </xf>
    <xf numFmtId="41" fontId="14" fillId="8" borderId="0" xfId="0" applyNumberFormat="1" applyFont="1" applyFill="1" applyAlignment="1">
      <alignment horizontal="right" vertical="center"/>
    </xf>
    <xf numFmtId="176" fontId="14" fillId="8" borderId="40" xfId="0" applyNumberFormat="1" applyFont="1" applyFill="1" applyBorder="1" applyAlignment="1">
      <alignment horizontal="right" vertical="center"/>
    </xf>
    <xf numFmtId="179" fontId="7" fillId="0" borderId="67" xfId="25" applyNumberFormat="1" applyFont="1" applyFill="1" applyBorder="1" applyAlignment="1">
      <alignment vertical="center" shrinkToFit="1"/>
    </xf>
    <xf numFmtId="179" fontId="7" fillId="6" borderId="10" xfId="25" applyNumberFormat="1" applyFont="1" applyFill="1" applyBorder="1" applyAlignment="1">
      <alignment vertical="center" shrinkToFit="1"/>
    </xf>
    <xf numFmtId="179" fontId="7" fillId="0" borderId="79" xfId="25" applyNumberFormat="1" applyFont="1" applyFill="1" applyBorder="1" applyAlignment="1">
      <alignment vertical="center" shrinkToFit="1"/>
    </xf>
    <xf numFmtId="179" fontId="7" fillId="0" borderId="68" xfId="25" applyNumberFormat="1" applyFont="1" applyFill="1" applyBorder="1" applyAlignment="1">
      <alignment vertical="center" shrinkToFit="1"/>
    </xf>
    <xf numFmtId="179" fontId="7" fillId="6" borderId="40" xfId="25" applyNumberFormat="1" applyFont="1" applyFill="1" applyBorder="1" applyAlignment="1">
      <alignment vertical="center" shrinkToFit="1"/>
    </xf>
    <xf numFmtId="179" fontId="7" fillId="0" borderId="80" xfId="25" applyNumberFormat="1" applyFont="1" applyFill="1" applyBorder="1" applyAlignment="1">
      <alignment vertical="center" shrinkToFit="1"/>
    </xf>
    <xf numFmtId="41" fontId="7" fillId="4" borderId="81" xfId="5" applyFont="1" applyFill="1" applyBorder="1" applyAlignment="1">
      <alignment horizontal="center" vertical="center"/>
    </xf>
    <xf numFmtId="0" fontId="7" fillId="4" borderId="82" xfId="25" applyFont="1" applyFill="1" applyBorder="1" applyAlignment="1">
      <alignment horizontal="center" vertical="center" shrinkToFit="1"/>
    </xf>
    <xf numFmtId="41" fontId="7" fillId="15" borderId="64" xfId="5" applyFont="1" applyFill="1" applyBorder="1" applyAlignment="1">
      <alignment horizontal="center" vertical="center"/>
    </xf>
    <xf numFmtId="41" fontId="7" fillId="15" borderId="83" xfId="5" applyFont="1" applyFill="1" applyBorder="1" applyAlignment="1">
      <alignment horizontal="center" vertical="center"/>
    </xf>
    <xf numFmtId="41" fontId="7" fillId="16" borderId="62" xfId="5" applyFont="1" applyFill="1" applyBorder="1" applyAlignment="1">
      <alignment horizontal="center" vertical="center"/>
    </xf>
    <xf numFmtId="41" fontId="7" fillId="16" borderId="64" xfId="5" applyFont="1" applyFill="1" applyBorder="1" applyAlignment="1">
      <alignment horizontal="center" vertical="center"/>
    </xf>
    <xf numFmtId="41" fontId="7" fillId="16" borderId="83" xfId="5" applyFont="1" applyFill="1" applyBorder="1" applyAlignment="1">
      <alignment horizontal="center" vertical="center"/>
    </xf>
    <xf numFmtId="0" fontId="7" fillId="16" borderId="64" xfId="25" applyFont="1" applyFill="1" applyBorder="1" applyAlignment="1">
      <alignment horizontal="center" vertical="center"/>
    </xf>
    <xf numFmtId="0" fontId="7" fillId="17" borderId="84" xfId="25" applyFont="1" applyFill="1" applyBorder="1" applyAlignment="1">
      <alignment horizontal="center" vertical="center"/>
    </xf>
    <xf numFmtId="176" fontId="16" fillId="11" borderId="10" xfId="0" applyNumberFormat="1" applyFont="1" applyFill="1" applyBorder="1" applyAlignment="1">
      <alignment vertical="center"/>
    </xf>
    <xf numFmtId="176" fontId="24" fillId="11" borderId="67" xfId="0" applyNumberFormat="1" applyFont="1" applyFill="1" applyBorder="1" applyAlignment="1">
      <alignment vertical="center"/>
    </xf>
    <xf numFmtId="176" fontId="7" fillId="11" borderId="40" xfId="0" applyNumberFormat="1" applyFont="1" applyFill="1" applyBorder="1" applyAlignment="1">
      <alignment vertical="center"/>
    </xf>
    <xf numFmtId="176" fontId="14" fillId="11" borderId="57" xfId="0" applyNumberFormat="1" applyFont="1" applyFill="1" applyBorder="1" applyAlignment="1">
      <alignment vertical="center"/>
    </xf>
    <xf numFmtId="176" fontId="16" fillId="11" borderId="40" xfId="0" applyNumberFormat="1" applyFont="1" applyFill="1" applyBorder="1" applyAlignment="1">
      <alignment vertical="center"/>
    </xf>
    <xf numFmtId="176" fontId="24" fillId="11" borderId="68" xfId="0" applyNumberFormat="1" applyFont="1" applyFill="1" applyBorder="1" applyAlignment="1">
      <alignment vertical="center"/>
    </xf>
    <xf numFmtId="176" fontId="14" fillId="11" borderId="68" xfId="0" applyNumberFormat="1" applyFont="1" applyFill="1" applyBorder="1" applyAlignment="1">
      <alignment vertical="center"/>
    </xf>
    <xf numFmtId="176" fontId="16" fillId="11" borderId="68" xfId="0" applyNumberFormat="1" applyFont="1" applyFill="1" applyBorder="1" applyAlignment="1">
      <alignment vertical="center"/>
    </xf>
    <xf numFmtId="176" fontId="14" fillId="7" borderId="68" xfId="0" applyNumberFormat="1" applyFont="1" applyFill="1" applyBorder="1" applyAlignment="1">
      <alignment vertical="center"/>
    </xf>
    <xf numFmtId="176" fontId="16" fillId="0" borderId="68" xfId="0" applyNumberFormat="1" applyFont="1" applyFill="1" applyBorder="1" applyAlignment="1">
      <alignment vertical="center"/>
    </xf>
    <xf numFmtId="176" fontId="14" fillId="0" borderId="68" xfId="0" applyNumberFormat="1" applyFont="1" applyFill="1" applyBorder="1" applyAlignment="1">
      <alignment vertical="center"/>
    </xf>
    <xf numFmtId="14" fontId="7" fillId="11" borderId="56" xfId="5" applyNumberFormat="1" applyFont="1" applyFill="1" applyBorder="1" applyAlignment="1">
      <alignment horizontal="center" vertical="center"/>
    </xf>
    <xf numFmtId="176" fontId="14" fillId="11" borderId="6" xfId="0" applyNumberFormat="1" applyFont="1" applyFill="1" applyBorder="1" applyAlignment="1">
      <alignment horizontal="right" vertical="center"/>
    </xf>
    <xf numFmtId="178" fontId="7" fillId="11" borderId="6" xfId="84" applyNumberFormat="1" applyFont="1" applyFill="1" applyBorder="1" applyAlignment="1">
      <alignment horizontal="right" vertical="center"/>
    </xf>
    <xf numFmtId="178" fontId="7" fillId="11" borderId="6" xfId="5" applyNumberFormat="1" applyFont="1" applyFill="1" applyBorder="1" applyAlignment="1">
      <alignment horizontal="right" vertical="center"/>
    </xf>
    <xf numFmtId="176" fontId="14" fillId="11" borderId="67" xfId="0" applyNumberFormat="1" applyFont="1" applyFill="1" applyBorder="1" applyAlignment="1">
      <alignment horizontal="right" vertical="center"/>
    </xf>
    <xf numFmtId="0" fontId="14" fillId="11" borderId="0" xfId="0" applyFont="1" applyFill="1" applyAlignment="1">
      <alignment horizontal="right" vertical="center"/>
    </xf>
    <xf numFmtId="41" fontId="14" fillId="11" borderId="0" xfId="0" applyNumberFormat="1" applyFont="1" applyFill="1" applyAlignment="1">
      <alignment horizontal="right" vertical="center"/>
    </xf>
    <xf numFmtId="178" fontId="7" fillId="11" borderId="68" xfId="5" applyNumberFormat="1" applyFont="1" applyFill="1" applyBorder="1" applyAlignment="1">
      <alignment horizontal="right" vertical="center"/>
    </xf>
    <xf numFmtId="176" fontId="7" fillId="0" borderId="6" xfId="0" applyNumberFormat="1" applyFont="1" applyFill="1" applyBorder="1" applyAlignment="1">
      <alignment horizontal="right" vertical="center"/>
    </xf>
    <xf numFmtId="176" fontId="7" fillId="0" borderId="67" xfId="0" applyNumberFormat="1" applyFont="1" applyFill="1" applyBorder="1" applyAlignment="1">
      <alignment horizontal="right" vertical="center"/>
    </xf>
    <xf numFmtId="0" fontId="7" fillId="0" borderId="0" xfId="0" applyFont="1" applyFill="1" applyAlignment="1">
      <alignment horizontal="right" vertical="center"/>
    </xf>
    <xf numFmtId="41" fontId="7" fillId="0" borderId="0" xfId="0" applyNumberFormat="1" applyFont="1" applyFill="1" applyAlignment="1">
      <alignment horizontal="right" vertical="center"/>
    </xf>
    <xf numFmtId="0" fontId="0" fillId="7" borderId="0" xfId="0" applyFill="1" applyBorder="1">
      <alignment vertical="center"/>
    </xf>
    <xf numFmtId="0" fontId="21" fillId="7" borderId="0" xfId="0" applyFont="1" applyFill="1" applyBorder="1">
      <alignment vertical="center"/>
    </xf>
    <xf numFmtId="180" fontId="21" fillId="7" borderId="0" xfId="0" applyNumberFormat="1" applyFont="1" applyFill="1" applyBorder="1">
      <alignment vertical="center"/>
    </xf>
    <xf numFmtId="14" fontId="14" fillId="0" borderId="56" xfId="5" applyNumberFormat="1" applyFont="1" applyFill="1" applyBorder="1" applyAlignment="1">
      <alignment horizontal="center" vertical="center"/>
    </xf>
    <xf numFmtId="178" fontId="14" fillId="0" borderId="6" xfId="84" applyNumberFormat="1" applyFont="1" applyFill="1" applyBorder="1" applyAlignment="1">
      <alignment horizontal="right" vertical="center"/>
    </xf>
    <xf numFmtId="178" fontId="14" fillId="0" borderId="6" xfId="5" applyNumberFormat="1" applyFont="1" applyFill="1" applyBorder="1" applyAlignment="1">
      <alignment horizontal="right" vertical="center"/>
    </xf>
    <xf numFmtId="178" fontId="14" fillId="0" borderId="40" xfId="5" applyNumberFormat="1" applyFont="1" applyFill="1" applyBorder="1" applyAlignment="1">
      <alignment horizontal="right" vertical="center"/>
    </xf>
    <xf numFmtId="0" fontId="0" fillId="7" borderId="63" xfId="0" applyFill="1" applyBorder="1">
      <alignment vertical="center"/>
    </xf>
    <xf numFmtId="3" fontId="0" fillId="7" borderId="0" xfId="0" applyNumberFormat="1" applyFill="1" applyBorder="1">
      <alignment vertical="center"/>
    </xf>
    <xf numFmtId="177" fontId="11" fillId="0" borderId="68" xfId="0" applyNumberFormat="1" applyFont="1" applyBorder="1">
      <alignment vertical="center"/>
    </xf>
    <xf numFmtId="177" fontId="11" fillId="0" borderId="40" xfId="0" applyNumberFormat="1" applyFont="1" applyBorder="1">
      <alignment vertical="center"/>
    </xf>
    <xf numFmtId="177" fontId="11" fillId="0" borderId="40" xfId="0" applyNumberFormat="1" applyFont="1" applyFill="1" applyBorder="1">
      <alignment vertical="center"/>
    </xf>
    <xf numFmtId="177" fontId="24" fillId="10" borderId="40" xfId="0" applyNumberFormat="1" applyFont="1" applyFill="1" applyBorder="1">
      <alignment vertical="center"/>
    </xf>
    <xf numFmtId="177" fontId="11" fillId="12" borderId="40" xfId="0" applyNumberFormat="1" applyFont="1" applyFill="1" applyBorder="1">
      <alignment vertical="center"/>
    </xf>
    <xf numFmtId="177" fontId="11" fillId="8" borderId="40" xfId="0" applyNumberFormat="1" applyFont="1" applyFill="1" applyBorder="1">
      <alignment vertical="center"/>
    </xf>
    <xf numFmtId="0" fontId="16" fillId="7" borderId="0" xfId="0" applyFont="1" applyFill="1" applyBorder="1">
      <alignment vertical="center"/>
    </xf>
    <xf numFmtId="177" fontId="24" fillId="8" borderId="40" xfId="0" applyNumberFormat="1" applyFont="1" applyFill="1" applyBorder="1">
      <alignment vertical="center"/>
    </xf>
    <xf numFmtId="0" fontId="21" fillId="7" borderId="0" xfId="0" applyFont="1" applyFill="1" applyBorder="1" applyAlignment="1">
      <alignment vertical="center"/>
    </xf>
    <xf numFmtId="177" fontId="11" fillId="0" borderId="40" xfId="0" applyNumberFormat="1" applyFont="1" applyFill="1" applyBorder="1" applyAlignment="1">
      <alignment vertical="center"/>
    </xf>
    <xf numFmtId="0" fontId="21" fillId="0" borderId="0" xfId="0" applyFont="1" applyFill="1" applyBorder="1" applyAlignment="1">
      <alignment vertical="center"/>
    </xf>
    <xf numFmtId="177" fontId="7" fillId="0" borderId="57" xfId="0" applyNumberFormat="1" applyFont="1" applyFill="1" applyBorder="1" applyAlignment="1">
      <alignment vertical="center"/>
    </xf>
    <xf numFmtId="177" fontId="7" fillId="0" borderId="40" xfId="0" applyNumberFormat="1" applyFont="1" applyFill="1" applyBorder="1" applyAlignment="1">
      <alignment vertical="center"/>
    </xf>
    <xf numFmtId="177" fontId="7" fillId="7" borderId="40" xfId="0" applyNumberFormat="1" applyFont="1" applyFill="1" applyBorder="1" applyAlignment="1">
      <alignment vertical="center"/>
    </xf>
    <xf numFmtId="177" fontId="7" fillId="11" borderId="40" xfId="0" applyNumberFormat="1" applyFont="1" applyFill="1" applyBorder="1" applyAlignment="1">
      <alignment vertical="center"/>
    </xf>
    <xf numFmtId="177" fontId="17" fillId="11" borderId="40" xfId="0" applyNumberFormat="1" applyFont="1" applyFill="1" applyBorder="1" applyAlignment="1">
      <alignment vertical="center"/>
    </xf>
    <xf numFmtId="177" fontId="17" fillId="0" borderId="40" xfId="0" applyNumberFormat="1" applyFont="1" applyFill="1" applyBorder="1" applyAlignment="1">
      <alignment vertical="center"/>
    </xf>
    <xf numFmtId="177" fontId="31" fillId="0" borderId="40" xfId="0" applyNumberFormat="1" applyFont="1" applyFill="1" applyBorder="1" applyAlignment="1">
      <alignment vertical="center"/>
    </xf>
    <xf numFmtId="176" fontId="14" fillId="0" borderId="68" xfId="0" applyNumberFormat="1" applyFont="1" applyFill="1" applyBorder="1" applyAlignment="1">
      <alignment horizontal="right" vertical="center"/>
    </xf>
    <xf numFmtId="176" fontId="14" fillId="11" borderId="68" xfId="0" applyNumberFormat="1" applyFont="1" applyFill="1" applyBorder="1" applyAlignment="1">
      <alignment horizontal="right" vertical="center"/>
    </xf>
    <xf numFmtId="176" fontId="7" fillId="0" borderId="68" xfId="0" applyNumberFormat="1" applyFont="1" applyFill="1" applyBorder="1" applyAlignment="1">
      <alignment horizontal="right" vertical="center"/>
    </xf>
    <xf numFmtId="176" fontId="14" fillId="8" borderId="68" xfId="0" applyNumberFormat="1" applyFont="1" applyFill="1" applyBorder="1" applyAlignment="1">
      <alignment horizontal="right" vertical="center"/>
    </xf>
    <xf numFmtId="176" fontId="16" fillId="11" borderId="68" xfId="0" applyNumberFormat="1" applyFont="1" applyFill="1" applyBorder="1" applyAlignment="1">
      <alignment horizontal="right" vertical="center"/>
    </xf>
    <xf numFmtId="176" fontId="16" fillId="11" borderId="85" xfId="0" applyNumberFormat="1" applyFont="1" applyFill="1" applyBorder="1" applyAlignment="1">
      <alignment horizontal="right" vertical="center"/>
    </xf>
    <xf numFmtId="176" fontId="16" fillId="0" borderId="6" xfId="0" applyNumberFormat="1" applyFont="1" applyFill="1" applyBorder="1" applyAlignment="1">
      <alignment horizontal="right" vertical="center"/>
    </xf>
    <xf numFmtId="178" fontId="17" fillId="0" borderId="6" xfId="84" applyNumberFormat="1" applyFont="1" applyFill="1" applyBorder="1" applyAlignment="1">
      <alignment horizontal="right" vertical="center"/>
    </xf>
    <xf numFmtId="178" fontId="17" fillId="0" borderId="6" xfId="5" applyNumberFormat="1" applyFont="1" applyFill="1" applyBorder="1" applyAlignment="1">
      <alignment horizontal="right" vertical="center"/>
    </xf>
    <xf numFmtId="178" fontId="17" fillId="0" borderId="68" xfId="5" applyNumberFormat="1" applyFont="1" applyFill="1" applyBorder="1" applyAlignment="1">
      <alignment horizontal="right" vertical="center"/>
    </xf>
    <xf numFmtId="176" fontId="16" fillId="0" borderId="67" xfId="0" applyNumberFormat="1" applyFont="1" applyFill="1" applyBorder="1" applyAlignment="1">
      <alignment horizontal="right" vertical="center"/>
    </xf>
    <xf numFmtId="176" fontId="16" fillId="0" borderId="68" xfId="0" applyNumberFormat="1" applyFont="1" applyFill="1" applyBorder="1" applyAlignment="1">
      <alignment horizontal="right" vertical="center"/>
    </xf>
    <xf numFmtId="0" fontId="16" fillId="0" borderId="0" xfId="0" applyFont="1" applyFill="1" applyAlignment="1">
      <alignment horizontal="right" vertical="center"/>
    </xf>
    <xf numFmtId="41" fontId="16" fillId="0" borderId="0" xfId="0" applyNumberFormat="1" applyFont="1" applyFill="1" applyAlignment="1">
      <alignment horizontal="right" vertical="center"/>
    </xf>
    <xf numFmtId="176" fontId="16" fillId="8" borderId="6" xfId="0" applyNumberFormat="1" applyFont="1" applyFill="1" applyBorder="1" applyAlignment="1">
      <alignment horizontal="right" vertical="center"/>
    </xf>
    <xf numFmtId="176" fontId="16" fillId="8" borderId="68" xfId="0" applyNumberFormat="1" applyFont="1" applyFill="1" applyBorder="1" applyAlignment="1">
      <alignment horizontal="right" vertical="center"/>
    </xf>
    <xf numFmtId="0" fontId="23" fillId="4" borderId="86" xfId="0" applyFont="1" applyFill="1" applyBorder="1" applyAlignment="1">
      <alignment horizontal="center" vertical="center" wrapText="1"/>
    </xf>
    <xf numFmtId="0" fontId="24" fillId="4" borderId="40" xfId="0" applyFont="1" applyFill="1" applyBorder="1" applyAlignment="1">
      <alignment horizontal="center" vertical="center"/>
    </xf>
    <xf numFmtId="0" fontId="24" fillId="4" borderId="87" xfId="0" applyFont="1" applyFill="1" applyBorder="1" applyAlignment="1">
      <alignment horizontal="center" vertical="center"/>
    </xf>
    <xf numFmtId="0" fontId="33" fillId="0" borderId="0" xfId="25" applyFont="1" applyFill="1" applyAlignment="1">
      <alignment horizontal="center" vertical="center"/>
    </xf>
    <xf numFmtId="49" fontId="32" fillId="0" borderId="12" xfId="5" applyNumberFormat="1" applyFont="1" applyFill="1" applyBorder="1" applyAlignment="1">
      <alignment horizontal="center" vertical="center"/>
    </xf>
    <xf numFmtId="0" fontId="23" fillId="4" borderId="1" xfId="0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/>
    </xf>
    <xf numFmtId="0" fontId="24" fillId="4" borderId="36" xfId="0" applyFont="1" applyFill="1" applyBorder="1" applyAlignment="1">
      <alignment horizontal="center" vertical="center"/>
    </xf>
  </cellXfs>
  <cellStyles count="99">
    <cellStyle name="20% - 강조색1" xfId="61" builtinId="30" customBuiltin="1"/>
    <cellStyle name="20% - 강조색2" xfId="65" builtinId="34" customBuiltin="1"/>
    <cellStyle name="20% - 강조색3" xfId="69" builtinId="38" customBuiltin="1"/>
    <cellStyle name="20% - 강조색4" xfId="73" builtinId="42" customBuiltin="1"/>
    <cellStyle name="20% - 강조색5" xfId="77" builtinId="46" customBuiltin="1"/>
    <cellStyle name="20% - 강조색6" xfId="81" builtinId="50" customBuiltin="1"/>
    <cellStyle name="40% - 강조색1" xfId="62" builtinId="31" customBuiltin="1"/>
    <cellStyle name="40% - 강조색2" xfId="66" builtinId="35" customBuiltin="1"/>
    <cellStyle name="40% - 강조색3" xfId="70" builtinId="39" customBuiltin="1"/>
    <cellStyle name="40% - 강조색4" xfId="74" builtinId="43" customBuiltin="1"/>
    <cellStyle name="40% - 강조색5" xfId="78" builtinId="47" customBuiltin="1"/>
    <cellStyle name="40% - 강조색6" xfId="82" builtinId="51" customBuiltin="1"/>
    <cellStyle name="60% - 강조색1" xfId="63" builtinId="32" customBuiltin="1"/>
    <cellStyle name="60% - 강조색2" xfId="67" builtinId="36" customBuiltin="1"/>
    <cellStyle name="60% - 강조색3" xfId="71" builtinId="40" customBuiltin="1"/>
    <cellStyle name="60% - 강조색4" xfId="75" builtinId="44" customBuiltin="1"/>
    <cellStyle name="60% - 강조색5" xfId="79" builtinId="48" customBuiltin="1"/>
    <cellStyle name="60% - 강조색6" xfId="83" builtinId="52" customBuiltin="1"/>
    <cellStyle name="강조색1" xfId="60" builtinId="29" customBuiltin="1"/>
    <cellStyle name="강조색2" xfId="64" builtinId="33" customBuiltin="1"/>
    <cellStyle name="강조색3" xfId="68" builtinId="37" customBuiltin="1"/>
    <cellStyle name="강조색4" xfId="72" builtinId="41" customBuiltin="1"/>
    <cellStyle name="강조색5" xfId="76" builtinId="45" customBuiltin="1"/>
    <cellStyle name="강조색6" xfId="80" builtinId="49" customBuiltin="1"/>
    <cellStyle name="경고문" xfId="56" builtinId="11" customBuiltin="1"/>
    <cellStyle name="계산" xfId="53" builtinId="22" customBuiltin="1"/>
    <cellStyle name="나쁨" xfId="49" builtinId="27" customBuiltin="1"/>
    <cellStyle name="메모" xfId="57" builtinId="10" customBuiltin="1"/>
    <cellStyle name="백분율" xfId="32" builtinId="5"/>
    <cellStyle name="백분율 2" xfId="3"/>
    <cellStyle name="백분율 3" xfId="2"/>
    <cellStyle name="백분율 4" xfId="42"/>
    <cellStyle name="보통" xfId="50" builtinId="28" customBuiltin="1"/>
    <cellStyle name="설명 텍스트" xfId="58" builtinId="53" customBuiltin="1"/>
    <cellStyle name="셀 확인" xfId="55" builtinId="23" customBuiltin="1"/>
    <cellStyle name="쉼표 [0]" xfId="31" builtinId="6"/>
    <cellStyle name="쉼표 [0] 2" xfId="5"/>
    <cellStyle name="쉼표 [0] 2 2" xfId="6"/>
    <cellStyle name="쉼표 [0] 2 2 2" xfId="87"/>
    <cellStyle name="쉼표 [0] 2 3" xfId="7"/>
    <cellStyle name="쉼표 [0] 2 3 2" xfId="88"/>
    <cellStyle name="쉼표 [0] 2 4" xfId="8"/>
    <cellStyle name="쉼표 [0] 2 4 2" xfId="89"/>
    <cellStyle name="쉼표 [0] 2 5" xfId="9"/>
    <cellStyle name="쉼표 [0] 2 5 2" xfId="90"/>
    <cellStyle name="쉼표 [0] 2 6" xfId="10"/>
    <cellStyle name="쉼표 [0] 2 6 2" xfId="91"/>
    <cellStyle name="쉼표 [0] 2 7" xfId="84"/>
    <cellStyle name="쉼표 [0] 3" xfId="28"/>
    <cellStyle name="쉼표 [0] 3 2" xfId="38"/>
    <cellStyle name="쉼표 [0] 3 2 2" xfId="93"/>
    <cellStyle name="쉼표 [0] 3 3" xfId="92"/>
    <cellStyle name="쉼표 [0] 4" xfId="4"/>
    <cellStyle name="쉼표 [0] 4 2" xfId="94"/>
    <cellStyle name="쉼표 [0] 5" xfId="41"/>
    <cellStyle name="쉼표 [0] 5 2" xfId="95"/>
    <cellStyle name="쉼표 [0] 6" xfId="11"/>
    <cellStyle name="쉼표 [0] 6 2" xfId="34"/>
    <cellStyle name="쉼표 [0] 6 2 2" xfId="97"/>
    <cellStyle name="쉼표 [0] 6 3" xfId="96"/>
    <cellStyle name="쉼표 [0] 7" xfId="12"/>
    <cellStyle name="쉼표 [0] 7 2" xfId="98"/>
    <cellStyle name="쉼표 [0] 8" xfId="86"/>
    <cellStyle name="연결된 셀" xfId="54" builtinId="24" customBuiltin="1"/>
    <cellStyle name="요약" xfId="59" builtinId="25" customBuiltin="1"/>
    <cellStyle name="입력" xfId="51" builtinId="20" customBuiltin="1"/>
    <cellStyle name="제목" xfId="43" builtinId="15" customBuiltin="1"/>
    <cellStyle name="제목 1" xfId="44" builtinId="16" customBuiltin="1"/>
    <cellStyle name="제목 2" xfId="45" builtinId="17" customBuiltin="1"/>
    <cellStyle name="제목 3" xfId="46" builtinId="18" customBuiltin="1"/>
    <cellStyle name="제목 4" xfId="47" builtinId="19" customBuiltin="1"/>
    <cellStyle name="좋음" xfId="48" builtinId="26" customBuiltin="1"/>
    <cellStyle name="출력" xfId="52" builtinId="21" customBuiltin="1"/>
    <cellStyle name="표준" xfId="0" builtinId="0"/>
    <cellStyle name="표준 10" xfId="13"/>
    <cellStyle name="표준 11" xfId="27"/>
    <cellStyle name="표준 11 2" xfId="37"/>
    <cellStyle name="표준 12" xfId="29"/>
    <cellStyle name="표준 12 2" xfId="39"/>
    <cellStyle name="표준 13" xfId="30"/>
    <cellStyle name="표준 13 2" xfId="40"/>
    <cellStyle name="표준 14" xfId="1"/>
    <cellStyle name="표준 15" xfId="33"/>
    <cellStyle name="표준 16" xfId="85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6 2" xfId="36"/>
    <cellStyle name="표준 7" xfId="22"/>
    <cellStyle name="표준 7 2" xfId="35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24"/>
  <sheetViews>
    <sheetView tabSelected="1" zoomScale="115" zoomScaleNormal="115" zoomScaleSheetLayoutView="70" workbookViewId="0">
      <pane ySplit="5" topLeftCell="A6" activePane="bottomLeft" state="frozen"/>
      <selection pane="bottomLeft" activeCell="A259" sqref="A259:S259"/>
    </sheetView>
  </sheetViews>
  <sheetFormatPr defaultRowHeight="16.5"/>
  <cols>
    <col min="1" max="1" width="17" customWidth="1"/>
    <col min="2" max="2" width="11.625" customWidth="1"/>
    <col min="3" max="3" width="11.25" bestFit="1" customWidth="1"/>
    <col min="4" max="4" width="11.375" bestFit="1" customWidth="1"/>
    <col min="5" max="5" width="11.875" bestFit="1" customWidth="1"/>
    <col min="6" max="6" width="12.875" bestFit="1" customWidth="1"/>
    <col min="7" max="7" width="10" bestFit="1" customWidth="1"/>
    <col min="8" max="8" width="10.625" bestFit="1" customWidth="1"/>
    <col min="9" max="9" width="13.25" bestFit="1" customWidth="1"/>
    <col min="10" max="10" width="11.75" bestFit="1" customWidth="1"/>
    <col min="11" max="11" width="11" bestFit="1" customWidth="1"/>
    <col min="12" max="12" width="12.875" bestFit="1" customWidth="1"/>
    <col min="13" max="13" width="11.75" bestFit="1" customWidth="1"/>
    <col min="14" max="15" width="11.5" bestFit="1" customWidth="1"/>
    <col min="16" max="16" width="11" bestFit="1" customWidth="1"/>
    <col min="17" max="17" width="13.5" bestFit="1" customWidth="1"/>
    <col min="18" max="19" width="11.5" bestFit="1" customWidth="1"/>
    <col min="20" max="20" width="16.25" style="122" hidden="1" customWidth="1"/>
    <col min="21" max="21" width="12.25" style="104" hidden="1" customWidth="1"/>
    <col min="22" max="22" width="10.875" bestFit="1" customWidth="1"/>
    <col min="23" max="23" width="9.375" bestFit="1" customWidth="1"/>
    <col min="24" max="24" width="12.5" bestFit="1" customWidth="1"/>
    <col min="25" max="26" width="10.875" bestFit="1" customWidth="1"/>
  </cols>
  <sheetData>
    <row r="1" spans="1:21" ht="21" customHeight="1">
      <c r="A1" s="584" t="s">
        <v>357</v>
      </c>
      <c r="B1" s="584"/>
      <c r="C1" s="584"/>
      <c r="D1" s="584"/>
      <c r="E1" s="584"/>
      <c r="F1" s="584"/>
      <c r="G1" s="584"/>
      <c r="H1" s="584"/>
      <c r="I1" s="584"/>
      <c r="J1" s="584"/>
      <c r="K1" s="584"/>
      <c r="L1" s="584"/>
      <c r="M1" s="584"/>
      <c r="N1" s="584"/>
      <c r="O1" s="584"/>
      <c r="P1" s="584"/>
      <c r="Q1" s="584"/>
      <c r="R1" s="584"/>
      <c r="S1" s="584"/>
      <c r="T1" s="584"/>
      <c r="U1" s="584"/>
    </row>
    <row r="2" spans="1:21" ht="16.5" customHeight="1" thickBo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364"/>
      <c r="S2" s="117" t="s">
        <v>168</v>
      </c>
      <c r="U2" s="117" t="s">
        <v>168</v>
      </c>
    </row>
    <row r="3" spans="1:21" ht="17.25" thickBot="1">
      <c r="A3" s="365" t="s">
        <v>65</v>
      </c>
      <c r="B3" s="366" t="s">
        <v>0</v>
      </c>
      <c r="C3" s="367" t="s">
        <v>1</v>
      </c>
      <c r="D3" s="367"/>
      <c r="E3" s="367"/>
      <c r="F3" s="367"/>
      <c r="G3" s="367"/>
      <c r="H3" s="368"/>
      <c r="I3" s="369" t="s">
        <v>2</v>
      </c>
      <c r="J3" s="369"/>
      <c r="K3" s="369"/>
      <c r="L3" s="369"/>
      <c r="M3" s="369"/>
      <c r="N3" s="370"/>
      <c r="O3" s="371" t="s">
        <v>3</v>
      </c>
      <c r="P3" s="371"/>
      <c r="Q3" s="372" t="s">
        <v>4</v>
      </c>
      <c r="R3" s="371"/>
      <c r="S3" s="373"/>
      <c r="T3" s="545"/>
      <c r="U3" s="581" t="s">
        <v>172</v>
      </c>
    </row>
    <row r="4" spans="1:21">
      <c r="A4" s="506"/>
      <c r="B4" s="507"/>
      <c r="C4" s="368"/>
      <c r="D4" s="508" t="s">
        <v>3</v>
      </c>
      <c r="E4" s="509"/>
      <c r="F4" s="508" t="s">
        <v>4</v>
      </c>
      <c r="G4" s="367"/>
      <c r="H4" s="368"/>
      <c r="I4" s="510"/>
      <c r="J4" s="511" t="s">
        <v>3</v>
      </c>
      <c r="K4" s="512"/>
      <c r="L4" s="513" t="s">
        <v>4</v>
      </c>
      <c r="M4" s="369"/>
      <c r="N4" s="370"/>
      <c r="O4" s="372"/>
      <c r="P4" s="514"/>
      <c r="Q4" s="372"/>
      <c r="R4" s="371"/>
      <c r="S4" s="373"/>
      <c r="T4" s="538"/>
      <c r="U4" s="582"/>
    </row>
    <row r="5" spans="1:21" ht="19.5" customHeight="1" thickBot="1">
      <c r="A5" s="199"/>
      <c r="B5" s="9"/>
      <c r="C5" s="307"/>
      <c r="D5" s="308"/>
      <c r="E5" s="309" t="s">
        <v>66</v>
      </c>
      <c r="F5" s="310"/>
      <c r="G5" s="311" t="s">
        <v>5</v>
      </c>
      <c r="H5" s="312" t="s">
        <v>6</v>
      </c>
      <c r="I5" s="319"/>
      <c r="J5" s="320"/>
      <c r="K5" s="321" t="s">
        <v>66</v>
      </c>
      <c r="L5" s="322"/>
      <c r="M5" s="323" t="s">
        <v>5</v>
      </c>
      <c r="N5" s="324" t="s">
        <v>6</v>
      </c>
      <c r="O5" s="329"/>
      <c r="P5" s="330" t="s">
        <v>66</v>
      </c>
      <c r="Q5" s="331"/>
      <c r="R5" s="332" t="s">
        <v>5</v>
      </c>
      <c r="S5" s="333" t="s">
        <v>6</v>
      </c>
      <c r="T5" s="538"/>
      <c r="U5" s="583"/>
    </row>
    <row r="6" spans="1:21" ht="17.25" hidden="1" thickTop="1">
      <c r="A6" s="200" t="s">
        <v>67</v>
      </c>
      <c r="B6" s="90">
        <v>1024478</v>
      </c>
      <c r="C6" s="91">
        <v>322615</v>
      </c>
      <c r="D6" s="92">
        <v>229858</v>
      </c>
      <c r="E6" s="92"/>
      <c r="F6" s="92">
        <v>92307</v>
      </c>
      <c r="G6" s="92">
        <v>32791</v>
      </c>
      <c r="H6" s="92">
        <v>59516</v>
      </c>
      <c r="I6" s="92">
        <v>702312</v>
      </c>
      <c r="J6" s="92">
        <v>89641</v>
      </c>
      <c r="K6" s="92"/>
      <c r="L6" s="92">
        <v>612671</v>
      </c>
      <c r="M6" s="92">
        <v>418693</v>
      </c>
      <c r="N6" s="92">
        <v>193978</v>
      </c>
      <c r="O6" s="92">
        <v>319499</v>
      </c>
      <c r="P6" s="92"/>
      <c r="Q6" s="92">
        <v>704979</v>
      </c>
      <c r="R6" s="92">
        <v>451483</v>
      </c>
      <c r="S6" s="201">
        <v>253496</v>
      </c>
      <c r="T6" s="546"/>
      <c r="U6" s="547"/>
    </row>
    <row r="7" spans="1:21" hidden="1">
      <c r="A7" s="202" t="s">
        <v>68</v>
      </c>
      <c r="B7" s="10">
        <v>57045</v>
      </c>
      <c r="C7" s="11">
        <v>18344</v>
      </c>
      <c r="D7" s="12">
        <v>16324</v>
      </c>
      <c r="E7" s="12"/>
      <c r="F7" s="12">
        <v>2020</v>
      </c>
      <c r="G7" s="12">
        <v>894</v>
      </c>
      <c r="H7" s="12">
        <v>1126</v>
      </c>
      <c r="I7" s="12">
        <v>38701</v>
      </c>
      <c r="J7" s="12">
        <v>2686</v>
      </c>
      <c r="K7" s="12"/>
      <c r="L7" s="12">
        <v>36015</v>
      </c>
      <c r="M7" s="12">
        <v>22619</v>
      </c>
      <c r="N7" s="12">
        <v>13396</v>
      </c>
      <c r="O7" s="12">
        <v>19010</v>
      </c>
      <c r="P7" s="12"/>
      <c r="Q7" s="12">
        <v>38035</v>
      </c>
      <c r="R7" s="12">
        <v>23513</v>
      </c>
      <c r="S7" s="203">
        <v>14522</v>
      </c>
      <c r="T7" s="538"/>
      <c r="U7" s="548"/>
    </row>
    <row r="8" spans="1:21" hidden="1">
      <c r="A8" s="204" t="s">
        <v>69</v>
      </c>
      <c r="B8" s="13">
        <v>60283</v>
      </c>
      <c r="C8" s="14">
        <v>24886</v>
      </c>
      <c r="D8" s="12">
        <v>18986</v>
      </c>
      <c r="E8" s="12"/>
      <c r="F8" s="12">
        <v>5900</v>
      </c>
      <c r="G8" s="12">
        <v>2992</v>
      </c>
      <c r="H8" s="12">
        <v>2908</v>
      </c>
      <c r="I8" s="12">
        <v>35397</v>
      </c>
      <c r="J8" s="12">
        <v>2333</v>
      </c>
      <c r="K8" s="12"/>
      <c r="L8" s="12">
        <v>33064</v>
      </c>
      <c r="M8" s="12">
        <v>13631</v>
      </c>
      <c r="N8" s="12">
        <v>19433</v>
      </c>
      <c r="O8" s="12">
        <v>21319</v>
      </c>
      <c r="P8" s="12"/>
      <c r="Q8" s="12">
        <v>38964</v>
      </c>
      <c r="R8" s="12">
        <v>16623</v>
      </c>
      <c r="S8" s="203">
        <v>22341</v>
      </c>
      <c r="T8" s="538"/>
      <c r="U8" s="548"/>
    </row>
    <row r="9" spans="1:21" hidden="1">
      <c r="A9" s="205" t="s">
        <v>7</v>
      </c>
      <c r="B9" s="15">
        <v>75642</v>
      </c>
      <c r="C9" s="16">
        <v>23432</v>
      </c>
      <c r="D9" s="12">
        <v>14292</v>
      </c>
      <c r="E9" s="12"/>
      <c r="F9" s="12">
        <v>9140</v>
      </c>
      <c r="G9" s="12">
        <v>1056</v>
      </c>
      <c r="H9" s="12">
        <v>8084</v>
      </c>
      <c r="I9" s="12">
        <v>52210</v>
      </c>
      <c r="J9" s="12">
        <v>7662</v>
      </c>
      <c r="K9" s="12"/>
      <c r="L9" s="12">
        <v>44548</v>
      </c>
      <c r="M9" s="12">
        <v>23784</v>
      </c>
      <c r="N9" s="12">
        <v>20764</v>
      </c>
      <c r="O9" s="12">
        <v>21954</v>
      </c>
      <c r="P9" s="12"/>
      <c r="Q9" s="12">
        <v>53688</v>
      </c>
      <c r="R9" s="12">
        <v>24840</v>
      </c>
      <c r="S9" s="203">
        <v>28848</v>
      </c>
      <c r="T9" s="538"/>
      <c r="U9" s="548"/>
    </row>
    <row r="10" spans="1:21" hidden="1">
      <c r="A10" s="205" t="s">
        <v>8</v>
      </c>
      <c r="B10" s="15">
        <v>65311</v>
      </c>
      <c r="C10" s="16">
        <v>20951</v>
      </c>
      <c r="D10" s="12">
        <v>14272</v>
      </c>
      <c r="E10" s="12"/>
      <c r="F10" s="12">
        <v>6679</v>
      </c>
      <c r="G10" s="12">
        <v>3679</v>
      </c>
      <c r="H10" s="12">
        <v>3000</v>
      </c>
      <c r="I10" s="12">
        <v>44360</v>
      </c>
      <c r="J10" s="12">
        <v>6017</v>
      </c>
      <c r="K10" s="12"/>
      <c r="L10" s="12">
        <v>38343</v>
      </c>
      <c r="M10" s="12">
        <v>22947</v>
      </c>
      <c r="N10" s="12">
        <v>15396</v>
      </c>
      <c r="O10" s="12">
        <v>20289</v>
      </c>
      <c r="P10" s="12"/>
      <c r="Q10" s="12">
        <v>45022</v>
      </c>
      <c r="R10" s="12">
        <v>26626</v>
      </c>
      <c r="S10" s="203">
        <v>18396</v>
      </c>
      <c r="T10" s="538"/>
      <c r="U10" s="548"/>
    </row>
    <row r="11" spans="1:21" hidden="1">
      <c r="A11" s="205" t="s">
        <v>9</v>
      </c>
      <c r="B11" s="15">
        <v>66003</v>
      </c>
      <c r="C11" s="16">
        <v>11375</v>
      </c>
      <c r="D11" s="12">
        <v>7078</v>
      </c>
      <c r="E11" s="12"/>
      <c r="F11" s="12">
        <v>4297</v>
      </c>
      <c r="G11" s="12">
        <v>447</v>
      </c>
      <c r="H11" s="12">
        <v>3850</v>
      </c>
      <c r="I11" s="12">
        <v>54628</v>
      </c>
      <c r="J11" s="12">
        <v>5639</v>
      </c>
      <c r="K11" s="12"/>
      <c r="L11" s="12">
        <v>48989</v>
      </c>
      <c r="M11" s="12">
        <v>33850</v>
      </c>
      <c r="N11" s="12">
        <v>15139</v>
      </c>
      <c r="O11" s="12">
        <v>12717</v>
      </c>
      <c r="P11" s="12"/>
      <c r="Q11" s="12">
        <v>53286</v>
      </c>
      <c r="R11" s="12">
        <v>34297</v>
      </c>
      <c r="S11" s="203">
        <v>18989</v>
      </c>
      <c r="T11" s="538"/>
      <c r="U11" s="548"/>
    </row>
    <row r="12" spans="1:21" hidden="1">
      <c r="A12" s="205" t="s">
        <v>10</v>
      </c>
      <c r="B12" s="15">
        <v>83429</v>
      </c>
      <c r="C12" s="16">
        <v>23347</v>
      </c>
      <c r="D12" s="12">
        <v>15194</v>
      </c>
      <c r="E12" s="12"/>
      <c r="F12" s="12">
        <v>8153</v>
      </c>
      <c r="G12" s="12">
        <v>3250</v>
      </c>
      <c r="H12" s="12">
        <v>4903</v>
      </c>
      <c r="I12" s="12">
        <v>60082</v>
      </c>
      <c r="J12" s="12">
        <v>6449</v>
      </c>
      <c r="K12" s="12"/>
      <c r="L12" s="12">
        <v>53633</v>
      </c>
      <c r="M12" s="12">
        <v>36169</v>
      </c>
      <c r="N12" s="12">
        <v>17464</v>
      </c>
      <c r="O12" s="12">
        <v>21643</v>
      </c>
      <c r="P12" s="12"/>
      <c r="Q12" s="12">
        <v>61786</v>
      </c>
      <c r="R12" s="12">
        <v>39419</v>
      </c>
      <c r="S12" s="203">
        <v>22367</v>
      </c>
      <c r="T12" s="538"/>
      <c r="U12" s="548"/>
    </row>
    <row r="13" spans="1:21" hidden="1">
      <c r="A13" s="206" t="s">
        <v>11</v>
      </c>
      <c r="B13" s="17">
        <v>74404</v>
      </c>
      <c r="C13" s="18">
        <v>20875</v>
      </c>
      <c r="D13" s="12">
        <v>13185</v>
      </c>
      <c r="E13" s="12"/>
      <c r="F13" s="12">
        <v>7690</v>
      </c>
      <c r="G13" s="12">
        <v>2693</v>
      </c>
      <c r="H13" s="12">
        <v>4997</v>
      </c>
      <c r="I13" s="12">
        <v>53529</v>
      </c>
      <c r="J13" s="12">
        <v>8662</v>
      </c>
      <c r="K13" s="12"/>
      <c r="L13" s="12">
        <v>44867</v>
      </c>
      <c r="M13" s="12">
        <v>21265</v>
      </c>
      <c r="N13" s="12">
        <v>23602</v>
      </c>
      <c r="O13" s="12">
        <v>21847</v>
      </c>
      <c r="P13" s="12"/>
      <c r="Q13" s="12">
        <v>52557</v>
      </c>
      <c r="R13" s="12">
        <v>23958</v>
      </c>
      <c r="S13" s="203">
        <v>28599</v>
      </c>
      <c r="T13" s="538"/>
      <c r="U13" s="548"/>
    </row>
    <row r="14" spans="1:21" hidden="1">
      <c r="A14" s="207" t="s">
        <v>12</v>
      </c>
      <c r="B14" s="19">
        <v>53537</v>
      </c>
      <c r="C14" s="20">
        <v>15708</v>
      </c>
      <c r="D14" s="12">
        <v>8623</v>
      </c>
      <c r="E14" s="12"/>
      <c r="F14" s="12">
        <v>7085</v>
      </c>
      <c r="G14" s="12">
        <v>2024</v>
      </c>
      <c r="H14" s="12">
        <v>5061</v>
      </c>
      <c r="I14" s="12">
        <v>37829</v>
      </c>
      <c r="J14" s="12">
        <v>4113</v>
      </c>
      <c r="K14" s="12"/>
      <c r="L14" s="12">
        <v>33716</v>
      </c>
      <c r="M14" s="12">
        <v>21646</v>
      </c>
      <c r="N14" s="12">
        <v>12070</v>
      </c>
      <c r="O14" s="12">
        <v>12736</v>
      </c>
      <c r="P14" s="12"/>
      <c r="Q14" s="12">
        <v>40801</v>
      </c>
      <c r="R14" s="12">
        <v>23670</v>
      </c>
      <c r="S14" s="203">
        <v>17131</v>
      </c>
      <c r="T14" s="538"/>
      <c r="U14" s="548"/>
    </row>
    <row r="15" spans="1:21" hidden="1">
      <c r="A15" s="204" t="s">
        <v>13</v>
      </c>
      <c r="B15" s="13">
        <v>52026</v>
      </c>
      <c r="C15" s="21">
        <v>20534</v>
      </c>
      <c r="D15" s="12">
        <v>13756</v>
      </c>
      <c r="E15" s="12"/>
      <c r="F15" s="12">
        <v>6778</v>
      </c>
      <c r="G15" s="12">
        <v>2220</v>
      </c>
      <c r="H15" s="12">
        <v>4558</v>
      </c>
      <c r="I15" s="12">
        <v>31492</v>
      </c>
      <c r="J15" s="12">
        <v>6008</v>
      </c>
      <c r="K15" s="12"/>
      <c r="L15" s="12">
        <v>25484</v>
      </c>
      <c r="M15" s="12">
        <v>15659</v>
      </c>
      <c r="N15" s="12">
        <v>9825</v>
      </c>
      <c r="O15" s="12">
        <v>19764</v>
      </c>
      <c r="P15" s="12"/>
      <c r="Q15" s="12">
        <v>32262</v>
      </c>
      <c r="R15" s="12">
        <v>17879</v>
      </c>
      <c r="S15" s="203">
        <v>14383</v>
      </c>
      <c r="T15" s="538"/>
      <c r="U15" s="548"/>
    </row>
    <row r="16" spans="1:21" hidden="1">
      <c r="A16" s="205" t="s">
        <v>14</v>
      </c>
      <c r="B16" s="13">
        <v>104646</v>
      </c>
      <c r="C16" s="21">
        <v>45905</v>
      </c>
      <c r="D16" s="12">
        <v>29087</v>
      </c>
      <c r="E16" s="12"/>
      <c r="F16" s="12">
        <v>16818</v>
      </c>
      <c r="G16" s="12">
        <v>6637</v>
      </c>
      <c r="H16" s="12">
        <v>10181</v>
      </c>
      <c r="I16" s="12">
        <v>58741</v>
      </c>
      <c r="J16" s="12">
        <v>10871</v>
      </c>
      <c r="K16" s="12"/>
      <c r="L16" s="12">
        <v>47870</v>
      </c>
      <c r="M16" s="12">
        <v>32266</v>
      </c>
      <c r="N16" s="12">
        <v>15604</v>
      </c>
      <c r="O16" s="12">
        <v>39958</v>
      </c>
      <c r="P16" s="12"/>
      <c r="Q16" s="12">
        <v>64688</v>
      </c>
      <c r="R16" s="12">
        <v>38903</v>
      </c>
      <c r="S16" s="203">
        <v>25785</v>
      </c>
      <c r="T16" s="538"/>
      <c r="U16" s="548"/>
    </row>
    <row r="17" spans="1:21" hidden="1">
      <c r="A17" s="207" t="s">
        <v>15</v>
      </c>
      <c r="B17" s="13">
        <v>76092</v>
      </c>
      <c r="C17" s="21">
        <v>32633</v>
      </c>
      <c r="D17" s="12">
        <v>21193</v>
      </c>
      <c r="E17" s="12"/>
      <c r="F17" s="12">
        <v>11440</v>
      </c>
      <c r="G17" s="12">
        <v>2761</v>
      </c>
      <c r="H17" s="12">
        <v>8679</v>
      </c>
      <c r="I17" s="12">
        <v>43459</v>
      </c>
      <c r="J17" s="12">
        <v>4842</v>
      </c>
      <c r="K17" s="12"/>
      <c r="L17" s="12">
        <v>38617</v>
      </c>
      <c r="M17" s="12">
        <v>27482</v>
      </c>
      <c r="N17" s="12">
        <v>11135</v>
      </c>
      <c r="O17" s="12">
        <v>26035</v>
      </c>
      <c r="P17" s="12"/>
      <c r="Q17" s="12">
        <v>50057</v>
      </c>
      <c r="R17" s="12">
        <v>30243</v>
      </c>
      <c r="S17" s="203">
        <v>19814</v>
      </c>
      <c r="T17" s="538"/>
      <c r="U17" s="548"/>
    </row>
    <row r="18" spans="1:21" hidden="1">
      <c r="A18" s="208" t="s">
        <v>70</v>
      </c>
      <c r="B18" s="22">
        <v>177305</v>
      </c>
      <c r="C18" s="23">
        <v>79655</v>
      </c>
      <c r="D18" s="12">
        <v>60618</v>
      </c>
      <c r="E18" s="12"/>
      <c r="F18" s="12">
        <v>19037</v>
      </c>
      <c r="G18" s="12">
        <v>3069</v>
      </c>
      <c r="H18" s="12">
        <v>15968</v>
      </c>
      <c r="I18" s="12">
        <v>97650</v>
      </c>
      <c r="J18" s="12">
        <v>24346</v>
      </c>
      <c r="K18" s="12"/>
      <c r="L18" s="12">
        <v>73304</v>
      </c>
      <c r="M18" s="12">
        <v>53644</v>
      </c>
      <c r="N18" s="12">
        <v>19660</v>
      </c>
      <c r="O18" s="12">
        <v>84964</v>
      </c>
      <c r="P18" s="12"/>
      <c r="Q18" s="12">
        <v>92341</v>
      </c>
      <c r="R18" s="12">
        <v>56713</v>
      </c>
      <c r="S18" s="203">
        <v>35628</v>
      </c>
      <c r="T18" s="538"/>
      <c r="U18" s="548"/>
    </row>
    <row r="19" spans="1:21" hidden="1">
      <c r="A19" s="209" t="s">
        <v>71</v>
      </c>
      <c r="B19" s="93">
        <v>945723</v>
      </c>
      <c r="C19" s="94">
        <v>337645</v>
      </c>
      <c r="D19" s="95">
        <v>232608</v>
      </c>
      <c r="E19" s="95"/>
      <c r="F19" s="95">
        <v>105037</v>
      </c>
      <c r="G19" s="95">
        <v>31722</v>
      </c>
      <c r="H19" s="95">
        <v>73315</v>
      </c>
      <c r="I19" s="95">
        <v>608078</v>
      </c>
      <c r="J19" s="95">
        <v>89628</v>
      </c>
      <c r="K19" s="95"/>
      <c r="L19" s="95">
        <v>518450</v>
      </c>
      <c r="M19" s="95">
        <v>324962</v>
      </c>
      <c r="N19" s="95">
        <v>193488</v>
      </c>
      <c r="O19" s="95">
        <v>322236</v>
      </c>
      <c r="P19" s="95"/>
      <c r="Q19" s="95">
        <v>623487</v>
      </c>
      <c r="R19" s="95">
        <v>356684</v>
      </c>
      <c r="S19" s="210">
        <v>266803</v>
      </c>
      <c r="T19" s="538"/>
      <c r="U19" s="548"/>
    </row>
    <row r="20" spans="1:21" hidden="1">
      <c r="A20" s="204" t="s">
        <v>72</v>
      </c>
      <c r="B20" s="25">
        <v>61655</v>
      </c>
      <c r="C20" s="24">
        <v>19371</v>
      </c>
      <c r="D20" s="12">
        <v>16105</v>
      </c>
      <c r="E20" s="12"/>
      <c r="F20" s="12">
        <v>3266</v>
      </c>
      <c r="G20" s="12">
        <v>368</v>
      </c>
      <c r="H20" s="12">
        <v>2898</v>
      </c>
      <c r="I20" s="12">
        <v>42284</v>
      </c>
      <c r="J20" s="12">
        <v>8621</v>
      </c>
      <c r="K20" s="12"/>
      <c r="L20" s="12">
        <v>33663</v>
      </c>
      <c r="M20" s="12">
        <v>20415</v>
      </c>
      <c r="N20" s="12">
        <v>13248</v>
      </c>
      <c r="O20" s="12">
        <v>24726</v>
      </c>
      <c r="P20" s="12"/>
      <c r="Q20" s="12">
        <v>36929</v>
      </c>
      <c r="R20" s="12">
        <v>20783</v>
      </c>
      <c r="S20" s="203">
        <v>16146</v>
      </c>
      <c r="T20" s="538"/>
      <c r="U20" s="548"/>
    </row>
    <row r="21" spans="1:21" hidden="1">
      <c r="A21" s="204" t="s">
        <v>16</v>
      </c>
      <c r="B21" s="26">
        <v>43457</v>
      </c>
      <c r="C21" s="21">
        <v>10012</v>
      </c>
      <c r="D21" s="12">
        <v>7644</v>
      </c>
      <c r="E21" s="12"/>
      <c r="F21" s="12">
        <v>2368</v>
      </c>
      <c r="G21" s="12">
        <v>250</v>
      </c>
      <c r="H21" s="12">
        <v>2118</v>
      </c>
      <c r="I21" s="12">
        <v>33445</v>
      </c>
      <c r="J21" s="12">
        <v>4522</v>
      </c>
      <c r="K21" s="12"/>
      <c r="L21" s="12">
        <v>28923</v>
      </c>
      <c r="M21" s="12">
        <v>14221</v>
      </c>
      <c r="N21" s="12">
        <v>14702</v>
      </c>
      <c r="O21" s="12">
        <v>12166</v>
      </c>
      <c r="P21" s="12"/>
      <c r="Q21" s="12">
        <v>31291</v>
      </c>
      <c r="R21" s="12">
        <v>14471</v>
      </c>
      <c r="S21" s="203">
        <v>16820</v>
      </c>
      <c r="T21" s="538"/>
      <c r="U21" s="548"/>
    </row>
    <row r="22" spans="1:21" hidden="1">
      <c r="A22" s="205" t="s">
        <v>17</v>
      </c>
      <c r="B22" s="27">
        <v>102864</v>
      </c>
      <c r="C22" s="28">
        <v>30582</v>
      </c>
      <c r="D22" s="12">
        <v>25851</v>
      </c>
      <c r="E22" s="12"/>
      <c r="F22" s="12">
        <v>4731</v>
      </c>
      <c r="G22" s="12">
        <v>387</v>
      </c>
      <c r="H22" s="12">
        <v>4344</v>
      </c>
      <c r="I22" s="12">
        <v>72282</v>
      </c>
      <c r="J22" s="12">
        <v>10186</v>
      </c>
      <c r="K22" s="12"/>
      <c r="L22" s="12">
        <v>62096</v>
      </c>
      <c r="M22" s="12">
        <v>44921</v>
      </c>
      <c r="N22" s="12">
        <v>17175</v>
      </c>
      <c r="O22" s="12">
        <v>36037</v>
      </c>
      <c r="P22" s="12"/>
      <c r="Q22" s="12">
        <v>66827</v>
      </c>
      <c r="R22" s="12">
        <v>45308</v>
      </c>
      <c r="S22" s="203">
        <v>21519</v>
      </c>
      <c r="T22" s="538"/>
      <c r="U22" s="548"/>
    </row>
    <row r="23" spans="1:21" hidden="1">
      <c r="A23" s="205" t="s">
        <v>18</v>
      </c>
      <c r="B23" s="27">
        <v>79682</v>
      </c>
      <c r="C23" s="28">
        <v>26656</v>
      </c>
      <c r="D23" s="12">
        <v>15660</v>
      </c>
      <c r="E23" s="12"/>
      <c r="F23" s="12">
        <v>10996</v>
      </c>
      <c r="G23" s="12">
        <v>6836</v>
      </c>
      <c r="H23" s="12">
        <v>4160</v>
      </c>
      <c r="I23" s="12">
        <v>53026</v>
      </c>
      <c r="J23" s="12">
        <v>6882</v>
      </c>
      <c r="K23" s="12"/>
      <c r="L23" s="12">
        <v>46144</v>
      </c>
      <c r="M23" s="12">
        <v>29611</v>
      </c>
      <c r="N23" s="12">
        <v>16533</v>
      </c>
      <c r="O23" s="12">
        <v>22542</v>
      </c>
      <c r="P23" s="12"/>
      <c r="Q23" s="12">
        <v>57140</v>
      </c>
      <c r="R23" s="12">
        <v>36447</v>
      </c>
      <c r="S23" s="203">
        <v>20693</v>
      </c>
      <c r="T23" s="538"/>
      <c r="U23" s="548"/>
    </row>
    <row r="24" spans="1:21" hidden="1">
      <c r="A24" s="207" t="s">
        <v>19</v>
      </c>
      <c r="B24" s="29">
        <v>99592</v>
      </c>
      <c r="C24" s="30">
        <v>27013</v>
      </c>
      <c r="D24" s="12">
        <v>19396</v>
      </c>
      <c r="E24" s="12"/>
      <c r="F24" s="12">
        <v>7617</v>
      </c>
      <c r="G24" s="12">
        <v>1139</v>
      </c>
      <c r="H24" s="12">
        <v>6478</v>
      </c>
      <c r="I24" s="12">
        <v>72579</v>
      </c>
      <c r="J24" s="12">
        <v>8612</v>
      </c>
      <c r="K24" s="12"/>
      <c r="L24" s="12">
        <v>63967</v>
      </c>
      <c r="M24" s="12">
        <v>45245</v>
      </c>
      <c r="N24" s="12">
        <v>18722</v>
      </c>
      <c r="O24" s="12">
        <v>28008</v>
      </c>
      <c r="P24" s="12"/>
      <c r="Q24" s="12">
        <v>71584</v>
      </c>
      <c r="R24" s="12">
        <v>46384</v>
      </c>
      <c r="S24" s="203">
        <v>25200</v>
      </c>
      <c r="T24" s="538"/>
      <c r="U24" s="548"/>
    </row>
    <row r="25" spans="1:21" hidden="1">
      <c r="A25" s="204" t="s">
        <v>20</v>
      </c>
      <c r="B25" s="26">
        <v>113723</v>
      </c>
      <c r="C25" s="21">
        <v>30255</v>
      </c>
      <c r="D25" s="12">
        <v>17691</v>
      </c>
      <c r="E25" s="12"/>
      <c r="F25" s="12">
        <v>12564</v>
      </c>
      <c r="G25" s="12">
        <v>3837</v>
      </c>
      <c r="H25" s="12">
        <v>8727</v>
      </c>
      <c r="I25" s="12">
        <v>83468</v>
      </c>
      <c r="J25" s="12">
        <v>11086</v>
      </c>
      <c r="K25" s="12"/>
      <c r="L25" s="12">
        <v>72382</v>
      </c>
      <c r="M25" s="12">
        <v>49875</v>
      </c>
      <c r="N25" s="12">
        <v>22507</v>
      </c>
      <c r="O25" s="12">
        <v>28777</v>
      </c>
      <c r="P25" s="12"/>
      <c r="Q25" s="12">
        <v>84946</v>
      </c>
      <c r="R25" s="12">
        <v>53712</v>
      </c>
      <c r="S25" s="203">
        <v>31234</v>
      </c>
      <c r="T25" s="538"/>
      <c r="U25" s="548"/>
    </row>
    <row r="26" spans="1:21" hidden="1">
      <c r="A26" s="205" t="s">
        <v>21</v>
      </c>
      <c r="B26" s="27">
        <v>78272</v>
      </c>
      <c r="C26" s="28">
        <v>19258</v>
      </c>
      <c r="D26" s="12">
        <v>10155</v>
      </c>
      <c r="E26" s="12"/>
      <c r="F26" s="12">
        <v>9103</v>
      </c>
      <c r="G26" s="12">
        <v>3997</v>
      </c>
      <c r="H26" s="12">
        <v>5106</v>
      </c>
      <c r="I26" s="12">
        <v>59014</v>
      </c>
      <c r="J26" s="12">
        <v>12501</v>
      </c>
      <c r="K26" s="12"/>
      <c r="L26" s="12">
        <v>46513</v>
      </c>
      <c r="M26" s="12">
        <v>33636</v>
      </c>
      <c r="N26" s="12">
        <v>12877</v>
      </c>
      <c r="O26" s="12">
        <v>22656</v>
      </c>
      <c r="P26" s="12"/>
      <c r="Q26" s="12">
        <v>55616</v>
      </c>
      <c r="R26" s="12">
        <v>37633</v>
      </c>
      <c r="S26" s="203">
        <v>17983</v>
      </c>
      <c r="T26" s="538"/>
      <c r="U26" s="548"/>
    </row>
    <row r="27" spans="1:21" hidden="1">
      <c r="A27" s="205" t="s">
        <v>22</v>
      </c>
      <c r="B27" s="27">
        <v>62441</v>
      </c>
      <c r="C27" s="28">
        <v>17015</v>
      </c>
      <c r="D27" s="12">
        <v>9918</v>
      </c>
      <c r="E27" s="12"/>
      <c r="F27" s="12">
        <v>7097</v>
      </c>
      <c r="G27" s="12">
        <v>3700</v>
      </c>
      <c r="H27" s="12">
        <v>3397</v>
      </c>
      <c r="I27" s="12">
        <v>45426</v>
      </c>
      <c r="J27" s="12">
        <v>4235</v>
      </c>
      <c r="K27" s="12"/>
      <c r="L27" s="12">
        <v>41191</v>
      </c>
      <c r="M27" s="12">
        <v>25313</v>
      </c>
      <c r="N27" s="12">
        <v>15878</v>
      </c>
      <c r="O27" s="12">
        <v>14153</v>
      </c>
      <c r="P27" s="12"/>
      <c r="Q27" s="12">
        <v>48288</v>
      </c>
      <c r="R27" s="12">
        <v>29013</v>
      </c>
      <c r="S27" s="203">
        <v>19275</v>
      </c>
      <c r="T27" s="538"/>
      <c r="U27" s="548"/>
    </row>
    <row r="28" spans="1:21" hidden="1">
      <c r="A28" s="205" t="s">
        <v>23</v>
      </c>
      <c r="B28" s="27">
        <v>63324</v>
      </c>
      <c r="C28" s="28">
        <v>20266</v>
      </c>
      <c r="D28" s="12">
        <v>12751</v>
      </c>
      <c r="E28" s="12"/>
      <c r="F28" s="12">
        <v>7515</v>
      </c>
      <c r="G28" s="12">
        <v>2449</v>
      </c>
      <c r="H28" s="12">
        <v>5066</v>
      </c>
      <c r="I28" s="12">
        <v>43058</v>
      </c>
      <c r="J28" s="12">
        <v>7507</v>
      </c>
      <c r="K28" s="12"/>
      <c r="L28" s="12">
        <v>35551</v>
      </c>
      <c r="M28" s="12">
        <v>24069</v>
      </c>
      <c r="N28" s="12">
        <v>11482</v>
      </c>
      <c r="O28" s="12">
        <v>20258</v>
      </c>
      <c r="P28" s="12"/>
      <c r="Q28" s="12">
        <v>43066</v>
      </c>
      <c r="R28" s="12">
        <v>26518</v>
      </c>
      <c r="S28" s="203">
        <v>16548</v>
      </c>
      <c r="T28" s="538"/>
      <c r="U28" s="548"/>
    </row>
    <row r="29" spans="1:21" hidden="1">
      <c r="A29" s="205" t="s">
        <v>24</v>
      </c>
      <c r="B29" s="27">
        <v>65115</v>
      </c>
      <c r="C29" s="28">
        <v>20405</v>
      </c>
      <c r="D29" s="12">
        <v>10239</v>
      </c>
      <c r="E29" s="12"/>
      <c r="F29" s="12">
        <v>10166</v>
      </c>
      <c r="G29" s="12">
        <v>3417</v>
      </c>
      <c r="H29" s="12">
        <v>6749</v>
      </c>
      <c r="I29" s="12">
        <v>44710</v>
      </c>
      <c r="J29" s="12">
        <v>4716</v>
      </c>
      <c r="K29" s="12"/>
      <c r="L29" s="12">
        <v>39994</v>
      </c>
      <c r="M29" s="12">
        <v>28784</v>
      </c>
      <c r="N29" s="12">
        <v>11210</v>
      </c>
      <c r="O29" s="12">
        <v>14955</v>
      </c>
      <c r="P29" s="12"/>
      <c r="Q29" s="12">
        <v>50160</v>
      </c>
      <c r="R29" s="12">
        <v>32201</v>
      </c>
      <c r="S29" s="203">
        <v>17959</v>
      </c>
      <c r="T29" s="538"/>
      <c r="U29" s="548"/>
    </row>
    <row r="30" spans="1:21" hidden="1">
      <c r="A30" s="205" t="s">
        <v>25</v>
      </c>
      <c r="B30" s="27">
        <v>76308</v>
      </c>
      <c r="C30" s="28">
        <v>32069</v>
      </c>
      <c r="D30" s="12">
        <v>17247</v>
      </c>
      <c r="E30" s="12"/>
      <c r="F30" s="12">
        <v>14822</v>
      </c>
      <c r="G30" s="12">
        <v>8400</v>
      </c>
      <c r="H30" s="12">
        <v>6422</v>
      </c>
      <c r="I30" s="12">
        <v>44239</v>
      </c>
      <c r="J30" s="12">
        <v>5749</v>
      </c>
      <c r="K30" s="12"/>
      <c r="L30" s="12">
        <v>38490</v>
      </c>
      <c r="M30" s="12">
        <v>21080</v>
      </c>
      <c r="N30" s="12">
        <v>17410</v>
      </c>
      <c r="O30" s="12">
        <v>22996</v>
      </c>
      <c r="P30" s="12"/>
      <c r="Q30" s="12">
        <v>53312</v>
      </c>
      <c r="R30" s="12">
        <v>29480</v>
      </c>
      <c r="S30" s="203">
        <v>23832</v>
      </c>
      <c r="T30" s="538"/>
      <c r="U30" s="548"/>
    </row>
    <row r="31" spans="1:21" hidden="1">
      <c r="A31" s="207" t="s">
        <v>26</v>
      </c>
      <c r="B31" s="29">
        <v>147407</v>
      </c>
      <c r="C31" s="30">
        <v>65353</v>
      </c>
      <c r="D31" s="12">
        <v>47058</v>
      </c>
      <c r="E31" s="12"/>
      <c r="F31" s="12">
        <v>18295</v>
      </c>
      <c r="G31" s="12">
        <v>3753</v>
      </c>
      <c r="H31" s="12">
        <v>14542</v>
      </c>
      <c r="I31" s="12">
        <v>82054</v>
      </c>
      <c r="J31" s="12">
        <v>9632</v>
      </c>
      <c r="K31" s="12"/>
      <c r="L31" s="12">
        <v>72422</v>
      </c>
      <c r="M31" s="12">
        <v>54384</v>
      </c>
      <c r="N31" s="12">
        <v>18038</v>
      </c>
      <c r="O31" s="12">
        <v>56690</v>
      </c>
      <c r="P31" s="12"/>
      <c r="Q31" s="12">
        <v>90717</v>
      </c>
      <c r="R31" s="12">
        <v>58137</v>
      </c>
      <c r="S31" s="203">
        <v>32580</v>
      </c>
      <c r="T31" s="538"/>
      <c r="U31" s="548"/>
    </row>
    <row r="32" spans="1:21" hidden="1">
      <c r="A32" s="211" t="s">
        <v>73</v>
      </c>
      <c r="B32" s="96">
        <v>993840</v>
      </c>
      <c r="C32" s="97">
        <v>318255</v>
      </c>
      <c r="D32" s="97">
        <v>209715</v>
      </c>
      <c r="E32" s="97"/>
      <c r="F32" s="97">
        <v>108540</v>
      </c>
      <c r="G32" s="97">
        <v>38533</v>
      </c>
      <c r="H32" s="97">
        <v>70007</v>
      </c>
      <c r="I32" s="97">
        <v>675585</v>
      </c>
      <c r="J32" s="97">
        <v>94249</v>
      </c>
      <c r="K32" s="97"/>
      <c r="L32" s="97">
        <v>581336</v>
      </c>
      <c r="M32" s="97">
        <v>391554</v>
      </c>
      <c r="N32" s="97">
        <v>189782</v>
      </c>
      <c r="O32" s="97">
        <v>303964</v>
      </c>
      <c r="P32" s="97"/>
      <c r="Q32" s="97">
        <v>689876</v>
      </c>
      <c r="R32" s="97">
        <v>430087</v>
      </c>
      <c r="S32" s="212">
        <v>259789</v>
      </c>
      <c r="T32" s="538"/>
      <c r="U32" s="548"/>
    </row>
    <row r="33" spans="1:21" hidden="1">
      <c r="A33" s="213" t="s">
        <v>74</v>
      </c>
      <c r="B33" s="31">
        <v>65735</v>
      </c>
      <c r="C33" s="32">
        <v>12743</v>
      </c>
      <c r="D33" s="32">
        <v>10590</v>
      </c>
      <c r="E33" s="32"/>
      <c r="F33" s="32">
        <v>2153</v>
      </c>
      <c r="G33" s="32">
        <v>522</v>
      </c>
      <c r="H33" s="32">
        <v>1631</v>
      </c>
      <c r="I33" s="32">
        <v>52992</v>
      </c>
      <c r="J33" s="32">
        <v>4444</v>
      </c>
      <c r="K33" s="32"/>
      <c r="L33" s="32">
        <v>48548</v>
      </c>
      <c r="M33" s="32">
        <v>25588</v>
      </c>
      <c r="N33" s="32">
        <v>22960</v>
      </c>
      <c r="O33" s="32">
        <v>15034</v>
      </c>
      <c r="P33" s="32"/>
      <c r="Q33" s="32">
        <v>50701</v>
      </c>
      <c r="R33" s="32">
        <v>26110</v>
      </c>
      <c r="S33" s="214">
        <v>24591</v>
      </c>
      <c r="T33" s="538"/>
      <c r="U33" s="548"/>
    </row>
    <row r="34" spans="1:21" hidden="1">
      <c r="A34" s="215" t="s">
        <v>75</v>
      </c>
      <c r="B34" s="33">
        <v>55469</v>
      </c>
      <c r="C34" s="34">
        <v>19962</v>
      </c>
      <c r="D34" s="34">
        <v>16272</v>
      </c>
      <c r="E34" s="34"/>
      <c r="F34" s="34">
        <v>3690</v>
      </c>
      <c r="G34" s="34">
        <v>1256</v>
      </c>
      <c r="H34" s="34">
        <v>2434</v>
      </c>
      <c r="I34" s="34">
        <v>35507</v>
      </c>
      <c r="J34" s="34">
        <v>4945</v>
      </c>
      <c r="K34" s="34"/>
      <c r="L34" s="34">
        <v>30562</v>
      </c>
      <c r="M34" s="34">
        <v>20106</v>
      </c>
      <c r="N34" s="34">
        <v>10456</v>
      </c>
      <c r="O34" s="34">
        <v>21217</v>
      </c>
      <c r="P34" s="34"/>
      <c r="Q34" s="34">
        <v>34252</v>
      </c>
      <c r="R34" s="34">
        <v>21362</v>
      </c>
      <c r="S34" s="216">
        <v>12890</v>
      </c>
      <c r="T34" s="538"/>
      <c r="U34" s="548"/>
    </row>
    <row r="35" spans="1:21" hidden="1">
      <c r="A35" s="215" t="s">
        <v>27</v>
      </c>
      <c r="B35" s="33">
        <v>73083.25</v>
      </c>
      <c r="C35" s="34">
        <v>20557.939999999999</v>
      </c>
      <c r="D35" s="34">
        <v>16801.47</v>
      </c>
      <c r="E35" s="34"/>
      <c r="F35" s="34">
        <v>3756.47</v>
      </c>
      <c r="G35" s="34">
        <v>1354.42</v>
      </c>
      <c r="H35" s="34">
        <v>2402.0500000000002</v>
      </c>
      <c r="I35" s="34">
        <v>52525.31</v>
      </c>
      <c r="J35" s="34">
        <v>5963.8</v>
      </c>
      <c r="K35" s="34"/>
      <c r="L35" s="34">
        <v>46561.51</v>
      </c>
      <c r="M35" s="34">
        <v>33979.29</v>
      </c>
      <c r="N35" s="34">
        <v>12582.22</v>
      </c>
      <c r="O35" s="34">
        <v>22765.27</v>
      </c>
      <c r="P35" s="34"/>
      <c r="Q35" s="34">
        <v>50317.98</v>
      </c>
      <c r="R35" s="34">
        <v>35333.71</v>
      </c>
      <c r="S35" s="216">
        <v>14984.27</v>
      </c>
      <c r="T35" s="538"/>
      <c r="U35" s="548"/>
    </row>
    <row r="36" spans="1:21" hidden="1">
      <c r="A36" s="215" t="s">
        <v>28</v>
      </c>
      <c r="B36" s="35">
        <v>64977.06</v>
      </c>
      <c r="C36" s="28">
        <v>18404.240000000002</v>
      </c>
      <c r="D36" s="28">
        <v>9582.93</v>
      </c>
      <c r="E36" s="28"/>
      <c r="F36" s="28">
        <v>8821.31</v>
      </c>
      <c r="G36" s="28">
        <v>4352.3500000000004</v>
      </c>
      <c r="H36" s="28">
        <v>4468.96</v>
      </c>
      <c r="I36" s="28">
        <v>46572.82</v>
      </c>
      <c r="J36" s="28">
        <v>4010.25</v>
      </c>
      <c r="K36" s="28"/>
      <c r="L36" s="28">
        <v>42562.57</v>
      </c>
      <c r="M36" s="28">
        <v>30388.51</v>
      </c>
      <c r="N36" s="28">
        <v>12174.06</v>
      </c>
      <c r="O36" s="28">
        <v>13593.18</v>
      </c>
      <c r="P36" s="28"/>
      <c r="Q36" s="28">
        <v>51383.88</v>
      </c>
      <c r="R36" s="28">
        <v>34740.86</v>
      </c>
      <c r="S36" s="217">
        <v>16643.02</v>
      </c>
      <c r="T36" s="538"/>
      <c r="U36" s="548"/>
    </row>
    <row r="37" spans="1:21" hidden="1">
      <c r="A37" s="215" t="s">
        <v>29</v>
      </c>
      <c r="B37" s="35">
        <v>85998.307860677858</v>
      </c>
      <c r="C37" s="28">
        <v>23836.483345827379</v>
      </c>
      <c r="D37" s="28">
        <v>11732.301979085702</v>
      </c>
      <c r="E37" s="28"/>
      <c r="F37" s="28">
        <v>12104.181366741675</v>
      </c>
      <c r="G37" s="28">
        <v>3725.2319499664559</v>
      </c>
      <c r="H37" s="28">
        <v>8378.94941677522</v>
      </c>
      <c r="I37" s="28">
        <v>62161.824514850479</v>
      </c>
      <c r="J37" s="28">
        <v>5865.3180866438279</v>
      </c>
      <c r="K37" s="28"/>
      <c r="L37" s="28">
        <v>56296.50642820666</v>
      </c>
      <c r="M37" s="28">
        <v>36351.303998802359</v>
      </c>
      <c r="N37" s="28">
        <v>19945.202429404297</v>
      </c>
      <c r="O37" s="28">
        <v>17597.62006572953</v>
      </c>
      <c r="P37" s="28"/>
      <c r="Q37" s="28">
        <v>68400.687794948331</v>
      </c>
      <c r="R37" s="28">
        <v>40076.535948768811</v>
      </c>
      <c r="S37" s="217">
        <v>28324.15184617952</v>
      </c>
      <c r="T37" s="538"/>
      <c r="U37" s="548"/>
    </row>
    <row r="38" spans="1:21" hidden="1">
      <c r="A38" s="215" t="s">
        <v>76</v>
      </c>
      <c r="B38" s="35">
        <v>105635.30271310599</v>
      </c>
      <c r="C38" s="28">
        <v>23101.459441512387</v>
      </c>
      <c r="D38" s="28">
        <v>12422.580595661193</v>
      </c>
      <c r="E38" s="28"/>
      <c r="F38" s="28">
        <v>10678.878845851194</v>
      </c>
      <c r="G38" s="28">
        <v>5822.1141393109119</v>
      </c>
      <c r="H38" s="28">
        <v>4856.7647065402816</v>
      </c>
      <c r="I38" s="28">
        <v>82533.843271593607</v>
      </c>
      <c r="J38" s="28">
        <v>9829.246246767163</v>
      </c>
      <c r="K38" s="28"/>
      <c r="L38" s="28">
        <v>72704.597024826449</v>
      </c>
      <c r="M38" s="28">
        <v>51913.401399516864</v>
      </c>
      <c r="N38" s="28">
        <v>20791.195625309581</v>
      </c>
      <c r="O38" s="28">
        <v>22251.826842428352</v>
      </c>
      <c r="P38" s="28"/>
      <c r="Q38" s="28">
        <v>83383.475870677648</v>
      </c>
      <c r="R38" s="28">
        <v>57735.515538827778</v>
      </c>
      <c r="S38" s="217">
        <v>25647.960331849859</v>
      </c>
      <c r="T38" s="538"/>
      <c r="U38" s="548"/>
    </row>
    <row r="39" spans="1:21" hidden="1">
      <c r="A39" s="218" t="s">
        <v>77</v>
      </c>
      <c r="B39" s="36">
        <v>84875.58</v>
      </c>
      <c r="C39" s="37">
        <v>16428.07</v>
      </c>
      <c r="D39" s="37">
        <v>9633.0499999999993</v>
      </c>
      <c r="E39" s="37"/>
      <c r="F39" s="37">
        <v>6795.02</v>
      </c>
      <c r="G39" s="37">
        <v>3351</v>
      </c>
      <c r="H39" s="37">
        <v>3444.02</v>
      </c>
      <c r="I39" s="37">
        <v>68447.509999999995</v>
      </c>
      <c r="J39" s="37">
        <v>4251.01</v>
      </c>
      <c r="K39" s="37"/>
      <c r="L39" s="37">
        <v>64196.5</v>
      </c>
      <c r="M39" s="37">
        <v>47275.85</v>
      </c>
      <c r="N39" s="37">
        <v>16920.650000000001</v>
      </c>
      <c r="O39" s="37">
        <v>13884.06</v>
      </c>
      <c r="P39" s="37"/>
      <c r="Q39" s="37">
        <v>70991.520000000004</v>
      </c>
      <c r="R39" s="37">
        <v>50626.85</v>
      </c>
      <c r="S39" s="219">
        <v>20364.669999999998</v>
      </c>
      <c r="T39" s="538"/>
      <c r="U39" s="548"/>
    </row>
    <row r="40" spans="1:21" hidden="1">
      <c r="A40" s="215" t="s">
        <v>30</v>
      </c>
      <c r="B40" s="35">
        <v>71439</v>
      </c>
      <c r="C40" s="28">
        <v>14342</v>
      </c>
      <c r="D40" s="28">
        <v>10245</v>
      </c>
      <c r="E40" s="28"/>
      <c r="F40" s="28">
        <v>4097</v>
      </c>
      <c r="G40" s="28">
        <v>619</v>
      </c>
      <c r="H40" s="28">
        <v>3478</v>
      </c>
      <c r="I40" s="28">
        <v>57097</v>
      </c>
      <c r="J40" s="28">
        <v>7149</v>
      </c>
      <c r="K40" s="28"/>
      <c r="L40" s="28">
        <v>49948</v>
      </c>
      <c r="M40" s="28">
        <v>28652</v>
      </c>
      <c r="N40" s="28">
        <v>21297</v>
      </c>
      <c r="O40" s="28">
        <v>17393</v>
      </c>
      <c r="P40" s="28"/>
      <c r="Q40" s="28">
        <v>54046</v>
      </c>
      <c r="R40" s="28">
        <v>29271</v>
      </c>
      <c r="S40" s="217">
        <v>24775</v>
      </c>
      <c r="T40" s="538"/>
      <c r="U40" s="548"/>
    </row>
    <row r="41" spans="1:21" hidden="1">
      <c r="A41" s="220" t="s">
        <v>31</v>
      </c>
      <c r="B41" s="35">
        <v>113362.72</v>
      </c>
      <c r="C41" s="28">
        <v>30587.62</v>
      </c>
      <c r="D41" s="28">
        <v>18032.96</v>
      </c>
      <c r="E41" s="28"/>
      <c r="F41" s="28">
        <v>12554.66</v>
      </c>
      <c r="G41" s="28">
        <v>5235.53</v>
      </c>
      <c r="H41" s="28">
        <v>7319.12</v>
      </c>
      <c r="I41" s="28">
        <v>82775.100000000006</v>
      </c>
      <c r="J41" s="28">
        <v>3819.11</v>
      </c>
      <c r="K41" s="28"/>
      <c r="L41" s="28">
        <v>78955.990000000005</v>
      </c>
      <c r="M41" s="28">
        <v>63809.14</v>
      </c>
      <c r="N41" s="28">
        <v>15146.86</v>
      </c>
      <c r="O41" s="28">
        <v>21852.07</v>
      </c>
      <c r="P41" s="28"/>
      <c r="Q41" s="28">
        <v>91510.65</v>
      </c>
      <c r="R41" s="28">
        <v>69044.67</v>
      </c>
      <c r="S41" s="217">
        <v>22465.98</v>
      </c>
      <c r="T41" s="538"/>
      <c r="U41" s="548"/>
    </row>
    <row r="42" spans="1:21" hidden="1">
      <c r="A42" s="220" t="s">
        <v>32</v>
      </c>
      <c r="B42" s="35">
        <v>65377.195374235947</v>
      </c>
      <c r="C42" s="28">
        <v>23998.104533875361</v>
      </c>
      <c r="D42" s="28">
        <v>12352.621286155796</v>
      </c>
      <c r="E42" s="28"/>
      <c r="F42" s="28">
        <v>11645.483247719567</v>
      </c>
      <c r="G42" s="28">
        <v>4367.2852663513904</v>
      </c>
      <c r="H42" s="28">
        <v>7278.1979813681774</v>
      </c>
      <c r="I42" s="28">
        <v>41379.090840360586</v>
      </c>
      <c r="J42" s="28">
        <v>3925.1308207810616</v>
      </c>
      <c r="K42" s="28"/>
      <c r="L42" s="28">
        <v>37453.960019579528</v>
      </c>
      <c r="M42" s="28">
        <v>28606.014182998893</v>
      </c>
      <c r="N42" s="28">
        <v>8847.9458365806331</v>
      </c>
      <c r="O42" s="28">
        <v>16277.752106936858</v>
      </c>
      <c r="P42" s="28"/>
      <c r="Q42" s="28">
        <v>49099.443267299095</v>
      </c>
      <c r="R42" s="28">
        <v>32973.299449350277</v>
      </c>
      <c r="S42" s="217">
        <v>16126.14381794881</v>
      </c>
      <c r="T42" s="538"/>
      <c r="U42" s="548"/>
    </row>
    <row r="43" spans="1:21" hidden="1">
      <c r="A43" s="220" t="s">
        <v>33</v>
      </c>
      <c r="B43" s="38">
        <v>105191.94043061562</v>
      </c>
      <c r="C43" s="21">
        <v>36826.703399764228</v>
      </c>
      <c r="D43" s="21">
        <v>19192.929718713556</v>
      </c>
      <c r="E43" s="21"/>
      <c r="F43" s="21">
        <v>17633.773681050672</v>
      </c>
      <c r="G43" s="21">
        <v>12649.173081582116</v>
      </c>
      <c r="H43" s="21">
        <v>4984.6005994685556</v>
      </c>
      <c r="I43" s="21">
        <v>68365.237030851378</v>
      </c>
      <c r="J43" s="21">
        <v>7775.4431753650588</v>
      </c>
      <c r="K43" s="21"/>
      <c r="L43" s="21">
        <v>60589.793855486329</v>
      </c>
      <c r="M43" s="21">
        <v>45236.318404567202</v>
      </c>
      <c r="N43" s="21">
        <v>15353.475450919121</v>
      </c>
      <c r="O43" s="21">
        <v>26968.372894078613</v>
      </c>
      <c r="P43" s="21"/>
      <c r="Q43" s="21">
        <v>78223.567536536997</v>
      </c>
      <c r="R43" s="21">
        <v>57885.491486149316</v>
      </c>
      <c r="S43" s="221">
        <v>20338.076050387677</v>
      </c>
      <c r="T43" s="538"/>
      <c r="U43" s="548"/>
    </row>
    <row r="44" spans="1:21" hidden="1">
      <c r="A44" s="220" t="s">
        <v>34</v>
      </c>
      <c r="B44" s="35">
        <v>182040.11356217117</v>
      </c>
      <c r="C44" s="39">
        <v>54404.412203989625</v>
      </c>
      <c r="D44" s="39">
        <v>39570.102269266499</v>
      </c>
      <c r="E44" s="39"/>
      <c r="F44" s="39">
        <v>14834.309934723127</v>
      </c>
      <c r="G44" s="39">
        <v>7963.170048622349</v>
      </c>
      <c r="H44" s="39">
        <v>6871.1398861007792</v>
      </c>
      <c r="I44" s="39">
        <v>127635.70135818153</v>
      </c>
      <c r="J44" s="39">
        <v>35421.004487770275</v>
      </c>
      <c r="K44" s="39"/>
      <c r="L44" s="39">
        <v>92214.696870411251</v>
      </c>
      <c r="M44" s="39">
        <v>69639.188949869626</v>
      </c>
      <c r="N44" s="39">
        <v>22575.50792054163</v>
      </c>
      <c r="O44" s="39">
        <v>74991.106757036774</v>
      </c>
      <c r="P44" s="39"/>
      <c r="Q44" s="39">
        <v>107049.00680513438</v>
      </c>
      <c r="R44" s="39">
        <v>77602.358998491967</v>
      </c>
      <c r="S44" s="222">
        <v>29446.64780664241</v>
      </c>
      <c r="T44" s="538"/>
      <c r="U44" s="548"/>
    </row>
    <row r="45" spans="1:21" hidden="1">
      <c r="A45" s="223" t="s">
        <v>78</v>
      </c>
      <c r="B45" s="40">
        <v>1073184.4699408065</v>
      </c>
      <c r="C45" s="41">
        <v>295192.03292496898</v>
      </c>
      <c r="D45" s="41">
        <v>186427.94584888275</v>
      </c>
      <c r="E45" s="41"/>
      <c r="F45" s="41">
        <v>108764.08707608625</v>
      </c>
      <c r="G45" s="41">
        <v>51217.274485833223</v>
      </c>
      <c r="H45" s="41">
        <v>57546.802590253013</v>
      </c>
      <c r="I45" s="41">
        <v>777992.43701583764</v>
      </c>
      <c r="J45" s="41">
        <v>97398.312817327387</v>
      </c>
      <c r="K45" s="41"/>
      <c r="L45" s="41">
        <v>680594.1241985102</v>
      </c>
      <c r="M45" s="41">
        <v>481545.01693575492</v>
      </c>
      <c r="N45" s="41">
        <v>199050.11726275526</v>
      </c>
      <c r="O45" s="41">
        <v>283825.25866621011</v>
      </c>
      <c r="P45" s="41"/>
      <c r="Q45" s="41">
        <v>789359.2112745964</v>
      </c>
      <c r="R45" s="41">
        <v>532762.29142158816</v>
      </c>
      <c r="S45" s="224">
        <v>256596.91985300829</v>
      </c>
      <c r="T45" s="538"/>
      <c r="U45" s="548"/>
    </row>
    <row r="46" spans="1:21" hidden="1">
      <c r="A46" s="225" t="s">
        <v>79</v>
      </c>
      <c r="B46" s="42">
        <v>75082.984168108916</v>
      </c>
      <c r="C46" s="43">
        <v>18593.701808107166</v>
      </c>
      <c r="D46" s="43">
        <v>14014.239026447611</v>
      </c>
      <c r="E46" s="43"/>
      <c r="F46" s="43">
        <v>4579.4627816595548</v>
      </c>
      <c r="G46" s="43">
        <v>1511.68</v>
      </c>
      <c r="H46" s="43">
        <v>3067.7827816595554</v>
      </c>
      <c r="I46" s="43">
        <v>56489.282360001751</v>
      </c>
      <c r="J46" s="43">
        <v>5166.4302568442181</v>
      </c>
      <c r="K46" s="43"/>
      <c r="L46" s="43">
        <v>51322.852103157536</v>
      </c>
      <c r="M46" s="43">
        <v>34926.023660596911</v>
      </c>
      <c r="N46" s="43">
        <v>16396.828442560618</v>
      </c>
      <c r="O46" s="43">
        <v>19180.669283291831</v>
      </c>
      <c r="P46" s="43"/>
      <c r="Q46" s="43">
        <v>55902.314884817082</v>
      </c>
      <c r="R46" s="43">
        <v>36437.703660596912</v>
      </c>
      <c r="S46" s="226">
        <v>19464.611224220174</v>
      </c>
      <c r="T46" s="538">
        <v>84.9</v>
      </c>
      <c r="U46" s="549">
        <f t="shared" ref="U46:U77" si="0">B46/T46*100</f>
        <v>88436.966040175394</v>
      </c>
    </row>
    <row r="47" spans="1:21" hidden="1">
      <c r="A47" s="227" t="s">
        <v>35</v>
      </c>
      <c r="B47" s="33">
        <v>73467.80789489884</v>
      </c>
      <c r="C47" s="34">
        <v>21875.607949681893</v>
      </c>
      <c r="D47" s="34">
        <v>15745.835420856267</v>
      </c>
      <c r="E47" s="34"/>
      <c r="F47" s="34">
        <v>6129.7725288256288</v>
      </c>
      <c r="G47" s="34">
        <v>3326.5</v>
      </c>
      <c r="H47" s="34">
        <v>2803.2725288256283</v>
      </c>
      <c r="I47" s="34">
        <v>51592.19994521694</v>
      </c>
      <c r="J47" s="34">
        <v>2538.8074874731933</v>
      </c>
      <c r="K47" s="34"/>
      <c r="L47" s="34">
        <v>49053.39245774375</v>
      </c>
      <c r="M47" s="34">
        <v>30640.477636020536</v>
      </c>
      <c r="N47" s="34">
        <v>18412.914821723214</v>
      </c>
      <c r="O47" s="34">
        <v>18284.642908329461</v>
      </c>
      <c r="P47" s="34"/>
      <c r="Q47" s="34">
        <v>55183.164986569383</v>
      </c>
      <c r="R47" s="34">
        <v>33966.977636020536</v>
      </c>
      <c r="S47" s="216">
        <v>21216.187350548844</v>
      </c>
      <c r="T47" s="538">
        <v>84.9</v>
      </c>
      <c r="U47" s="549">
        <f t="shared" si="0"/>
        <v>86534.520488691196</v>
      </c>
    </row>
    <row r="48" spans="1:21" hidden="1">
      <c r="A48" s="227" t="s">
        <v>36</v>
      </c>
      <c r="B48" s="33">
        <v>95387.337113738467</v>
      </c>
      <c r="C48" s="34">
        <v>28784.123027725633</v>
      </c>
      <c r="D48" s="34">
        <v>21679.026345300968</v>
      </c>
      <c r="E48" s="34"/>
      <c r="F48" s="34">
        <v>7105.0966824246661</v>
      </c>
      <c r="G48" s="34">
        <v>3696.2252451265563</v>
      </c>
      <c r="H48" s="34">
        <v>3408.8714372981103</v>
      </c>
      <c r="I48" s="34">
        <v>66603.214086012842</v>
      </c>
      <c r="J48" s="34">
        <v>15041.973002180805</v>
      </c>
      <c r="K48" s="34"/>
      <c r="L48" s="34">
        <v>51561.241083832036</v>
      </c>
      <c r="M48" s="34">
        <v>22688.23952547658</v>
      </c>
      <c r="N48" s="34">
        <v>28873.00155835546</v>
      </c>
      <c r="O48" s="34">
        <v>36720.999347481767</v>
      </c>
      <c r="P48" s="34"/>
      <c r="Q48" s="34">
        <v>58666.337766256707</v>
      </c>
      <c r="R48" s="34">
        <v>26384.464770603132</v>
      </c>
      <c r="S48" s="216">
        <v>32281.872995653568</v>
      </c>
      <c r="T48" s="538">
        <v>84.9</v>
      </c>
      <c r="U48" s="549">
        <f t="shared" si="0"/>
        <v>112352.57610569902</v>
      </c>
    </row>
    <row r="49" spans="1:21" hidden="1">
      <c r="A49" s="228" t="s">
        <v>37</v>
      </c>
      <c r="B49" s="44">
        <v>93165.620974710851</v>
      </c>
      <c r="C49" s="45">
        <v>25239.07565059208</v>
      </c>
      <c r="D49" s="45">
        <v>15499.249491177858</v>
      </c>
      <c r="E49" s="45"/>
      <c r="F49" s="45">
        <v>9739.8261594142186</v>
      </c>
      <c r="G49" s="45">
        <v>5824.004708620816</v>
      </c>
      <c r="H49" s="45">
        <v>3915.8214507934022</v>
      </c>
      <c r="I49" s="45">
        <v>67926.545324118764</v>
      </c>
      <c r="J49" s="45">
        <v>9296.728138971037</v>
      </c>
      <c r="K49" s="45"/>
      <c r="L49" s="45">
        <v>58629.817185147731</v>
      </c>
      <c r="M49" s="45">
        <v>38593.180375229691</v>
      </c>
      <c r="N49" s="45">
        <v>20036.636809918047</v>
      </c>
      <c r="O49" s="45">
        <v>24795.977630148893</v>
      </c>
      <c r="P49" s="45"/>
      <c r="Q49" s="45">
        <v>68369.643344561948</v>
      </c>
      <c r="R49" s="45">
        <v>44417.185083850498</v>
      </c>
      <c r="S49" s="229">
        <v>23952.45826071145</v>
      </c>
      <c r="T49" s="538">
        <v>84.9</v>
      </c>
      <c r="U49" s="549">
        <f t="shared" si="0"/>
        <v>109735.71375113174</v>
      </c>
    </row>
    <row r="50" spans="1:21" hidden="1">
      <c r="A50" s="228" t="s">
        <v>38</v>
      </c>
      <c r="B50" s="44">
        <v>87762.994161720941</v>
      </c>
      <c r="C50" s="45">
        <v>24356.196133138117</v>
      </c>
      <c r="D50" s="45">
        <v>15118.457157388992</v>
      </c>
      <c r="E50" s="45"/>
      <c r="F50" s="45">
        <v>9237.7389757491273</v>
      </c>
      <c r="G50" s="45">
        <v>5702.548398133813</v>
      </c>
      <c r="H50" s="45">
        <v>3535.1905776153144</v>
      </c>
      <c r="I50" s="45">
        <v>63406.798028582838</v>
      </c>
      <c r="J50" s="45">
        <v>11530.167449052497</v>
      </c>
      <c r="K50" s="45"/>
      <c r="L50" s="45">
        <v>51876.630579530334</v>
      </c>
      <c r="M50" s="45">
        <v>33158.283718964827</v>
      </c>
      <c r="N50" s="45">
        <v>18718.346860565511</v>
      </c>
      <c r="O50" s="45">
        <v>26648.624606441488</v>
      </c>
      <c r="P50" s="45"/>
      <c r="Q50" s="45">
        <v>61114.369555279467</v>
      </c>
      <c r="R50" s="45">
        <v>38860.832117098638</v>
      </c>
      <c r="S50" s="229">
        <v>22253.537438180825</v>
      </c>
      <c r="T50" s="538">
        <v>84.9</v>
      </c>
      <c r="U50" s="549">
        <f t="shared" si="0"/>
        <v>103372.19571463008</v>
      </c>
    </row>
    <row r="51" spans="1:21" hidden="1">
      <c r="A51" s="230" t="s">
        <v>39</v>
      </c>
      <c r="B51" s="46">
        <v>134104.2830067059</v>
      </c>
      <c r="C51" s="47">
        <v>24048.249523384111</v>
      </c>
      <c r="D51" s="47">
        <v>16297.330858540843</v>
      </c>
      <c r="E51" s="47"/>
      <c r="F51" s="47">
        <v>7750.9186648432697</v>
      </c>
      <c r="G51" s="47">
        <v>4121.1824533639665</v>
      </c>
      <c r="H51" s="47">
        <v>3629.7362114793027</v>
      </c>
      <c r="I51" s="47">
        <v>110056.03348332179</v>
      </c>
      <c r="J51" s="47">
        <v>19605.026914897731</v>
      </c>
      <c r="K51" s="47"/>
      <c r="L51" s="47">
        <v>90451.006568424069</v>
      </c>
      <c r="M51" s="47">
        <v>71871.737575049876</v>
      </c>
      <c r="N51" s="47">
        <v>18579.268993374197</v>
      </c>
      <c r="O51" s="47">
        <v>35902.357773438569</v>
      </c>
      <c r="P51" s="47"/>
      <c r="Q51" s="47">
        <v>98201.925233267335</v>
      </c>
      <c r="R51" s="47">
        <v>75992.920028413835</v>
      </c>
      <c r="S51" s="231">
        <v>22209.0052048535</v>
      </c>
      <c r="T51" s="538">
        <v>84.9</v>
      </c>
      <c r="U51" s="549">
        <f t="shared" si="0"/>
        <v>157955.57480177371</v>
      </c>
    </row>
    <row r="52" spans="1:21" hidden="1">
      <c r="A52" s="230" t="s">
        <v>80</v>
      </c>
      <c r="B52" s="48">
        <v>76842.141171187352</v>
      </c>
      <c r="C52" s="49">
        <v>21999.690431417475</v>
      </c>
      <c r="D52" s="49">
        <v>14501.364052718374</v>
      </c>
      <c r="E52" s="49"/>
      <c r="F52" s="49">
        <v>7498.3263786990983</v>
      </c>
      <c r="G52" s="49">
        <v>2835.1789690184496</v>
      </c>
      <c r="H52" s="49">
        <v>4663.1474096806487</v>
      </c>
      <c r="I52" s="49">
        <v>54842.450739769876</v>
      </c>
      <c r="J52" s="49">
        <v>12096.034551738301</v>
      </c>
      <c r="K52" s="49"/>
      <c r="L52" s="49">
        <v>42746.416188031573</v>
      </c>
      <c r="M52" s="49">
        <v>19248.298516438412</v>
      </c>
      <c r="N52" s="49">
        <v>23498.117671593165</v>
      </c>
      <c r="O52" s="49">
        <v>26597.398604456674</v>
      </c>
      <c r="P52" s="49"/>
      <c r="Q52" s="49">
        <v>50244.742566730682</v>
      </c>
      <c r="R52" s="49">
        <v>22083.477485456857</v>
      </c>
      <c r="S52" s="232">
        <v>28161.265081273814</v>
      </c>
      <c r="T52" s="538">
        <v>84.9</v>
      </c>
      <c r="U52" s="549">
        <f t="shared" si="0"/>
        <v>90509.000201634088</v>
      </c>
    </row>
    <row r="53" spans="1:21" hidden="1">
      <c r="A53" s="233" t="s">
        <v>81</v>
      </c>
      <c r="B53" s="36">
        <v>81553.188129181261</v>
      </c>
      <c r="C53" s="37">
        <v>22234.652554428016</v>
      </c>
      <c r="D53" s="37">
        <v>13441.715876231176</v>
      </c>
      <c r="E53" s="37"/>
      <c r="F53" s="37">
        <v>8792.9366781968365</v>
      </c>
      <c r="G53" s="37">
        <v>4055.5006298526127</v>
      </c>
      <c r="H53" s="37">
        <v>4737.4360483442251</v>
      </c>
      <c r="I53" s="37">
        <v>59318.535574753245</v>
      </c>
      <c r="J53" s="37">
        <v>8695.6762677467377</v>
      </c>
      <c r="K53" s="37"/>
      <c r="L53" s="37">
        <v>50622.859307006511</v>
      </c>
      <c r="M53" s="37">
        <v>30658.836280717154</v>
      </c>
      <c r="N53" s="37">
        <v>19964.023026289356</v>
      </c>
      <c r="O53" s="37">
        <v>22137.392143977911</v>
      </c>
      <c r="P53" s="37"/>
      <c r="Q53" s="37">
        <v>59415.795985203345</v>
      </c>
      <c r="R53" s="37">
        <v>34714.336910569764</v>
      </c>
      <c r="S53" s="219">
        <v>24701.459074633578</v>
      </c>
      <c r="T53" s="538">
        <v>84.9</v>
      </c>
      <c r="U53" s="549">
        <f t="shared" si="0"/>
        <v>96057.936547916674</v>
      </c>
    </row>
    <row r="54" spans="1:21" hidden="1">
      <c r="A54" s="233" t="s">
        <v>82</v>
      </c>
      <c r="B54" s="36">
        <v>105002.84526292156</v>
      </c>
      <c r="C54" s="37">
        <v>23403.721887968542</v>
      </c>
      <c r="D54" s="37">
        <v>12730.954657082719</v>
      </c>
      <c r="E54" s="37"/>
      <c r="F54" s="37">
        <v>10672.767230885825</v>
      </c>
      <c r="G54" s="37">
        <v>5844.7319392382815</v>
      </c>
      <c r="H54" s="37">
        <v>4828.0352916475422</v>
      </c>
      <c r="I54" s="37">
        <v>81599.123374953022</v>
      </c>
      <c r="J54" s="37">
        <v>11495.413901742157</v>
      </c>
      <c r="K54" s="37"/>
      <c r="L54" s="37">
        <v>70103.709473210867</v>
      </c>
      <c r="M54" s="37">
        <v>53580.791623230631</v>
      </c>
      <c r="N54" s="37">
        <v>16522.917849980226</v>
      </c>
      <c r="O54" s="37">
        <v>24226.368558824874</v>
      </c>
      <c r="P54" s="37"/>
      <c r="Q54" s="37">
        <v>80776.476704096684</v>
      </c>
      <c r="R54" s="37">
        <v>59425.523562468923</v>
      </c>
      <c r="S54" s="219">
        <v>21350.953141627768</v>
      </c>
      <c r="T54" s="538">
        <v>84.9</v>
      </c>
      <c r="U54" s="549">
        <f t="shared" si="0"/>
        <v>123678.26297163907</v>
      </c>
    </row>
    <row r="55" spans="1:21" hidden="1">
      <c r="A55" s="233" t="s">
        <v>40</v>
      </c>
      <c r="B55" s="36">
        <v>123856.64005319579</v>
      </c>
      <c r="C55" s="37">
        <v>40298.40258707336</v>
      </c>
      <c r="D55" s="37">
        <v>18538.422605415391</v>
      </c>
      <c r="E55" s="37"/>
      <c r="F55" s="37">
        <v>21759.979981657969</v>
      </c>
      <c r="G55" s="37">
        <v>15490.18699078455</v>
      </c>
      <c r="H55" s="37">
        <v>6269.7929908734195</v>
      </c>
      <c r="I55" s="37">
        <v>83558.237466122431</v>
      </c>
      <c r="J55" s="37">
        <v>8290.3067775727359</v>
      </c>
      <c r="K55" s="37"/>
      <c r="L55" s="37">
        <v>75267.930688549692</v>
      </c>
      <c r="M55" s="37">
        <v>54447.87510769505</v>
      </c>
      <c r="N55" s="37">
        <v>20820.055580854634</v>
      </c>
      <c r="O55" s="37">
        <v>26828.729382988131</v>
      </c>
      <c r="P55" s="37"/>
      <c r="Q55" s="37">
        <v>97027.910670207668</v>
      </c>
      <c r="R55" s="37">
        <v>69938.062098479611</v>
      </c>
      <c r="S55" s="219">
        <v>27089.848571728056</v>
      </c>
      <c r="T55" s="538">
        <v>84.9</v>
      </c>
      <c r="U55" s="549">
        <f t="shared" si="0"/>
        <v>145885.32397313989</v>
      </c>
    </row>
    <row r="56" spans="1:21" hidden="1">
      <c r="A56" s="233" t="s">
        <v>83</v>
      </c>
      <c r="B56" s="36">
        <v>141676.62177273701</v>
      </c>
      <c r="C56" s="37">
        <v>47624.34054250559</v>
      </c>
      <c r="D56" s="37">
        <v>23171.406422664113</v>
      </c>
      <c r="E56" s="37"/>
      <c r="F56" s="37">
        <v>24452.934119841477</v>
      </c>
      <c r="G56" s="37">
        <v>8611.2662305070153</v>
      </c>
      <c r="H56" s="37">
        <v>15841.667889334462</v>
      </c>
      <c r="I56" s="37">
        <v>94052.281230231412</v>
      </c>
      <c r="J56" s="37">
        <v>18011.118195771218</v>
      </c>
      <c r="K56" s="37"/>
      <c r="L56" s="37">
        <v>76041.163034460202</v>
      </c>
      <c r="M56" s="37">
        <v>56166.477314173375</v>
      </c>
      <c r="N56" s="37">
        <v>19874.68572028683</v>
      </c>
      <c r="O56" s="37">
        <v>41182.524618435324</v>
      </c>
      <c r="P56" s="37"/>
      <c r="Q56" s="37">
        <v>100494.09715430168</v>
      </c>
      <c r="R56" s="37">
        <v>64777.743544680387</v>
      </c>
      <c r="S56" s="219">
        <v>35716.353609621292</v>
      </c>
      <c r="T56" s="538">
        <v>84.9</v>
      </c>
      <c r="U56" s="549">
        <f t="shared" si="0"/>
        <v>166874.70173467256</v>
      </c>
    </row>
    <row r="57" spans="1:21" hidden="1">
      <c r="A57" s="234" t="s">
        <v>84</v>
      </c>
      <c r="B57" s="60">
        <v>191215.34276756298</v>
      </c>
      <c r="C57" s="61">
        <v>72429.428005148249</v>
      </c>
      <c r="D57" s="61">
        <v>38583.658642720875</v>
      </c>
      <c r="E57" s="61"/>
      <c r="F57" s="61">
        <v>33845.769362427367</v>
      </c>
      <c r="G57" s="61">
        <v>14680.271396171249</v>
      </c>
      <c r="H57" s="61">
        <v>19165.497966256124</v>
      </c>
      <c r="I57" s="61">
        <v>118785.91476241472</v>
      </c>
      <c r="J57" s="61">
        <v>20837.910305616781</v>
      </c>
      <c r="K57" s="61"/>
      <c r="L57" s="61">
        <v>97948.004456797935</v>
      </c>
      <c r="M57" s="61">
        <v>59804.465094267318</v>
      </c>
      <c r="N57" s="61">
        <v>38143.539362530617</v>
      </c>
      <c r="O57" s="61">
        <v>59421.568948337663</v>
      </c>
      <c r="P57" s="61"/>
      <c r="Q57" s="61">
        <v>131793.77381922529</v>
      </c>
      <c r="R57" s="61">
        <v>74484.736490438561</v>
      </c>
      <c r="S57" s="235">
        <v>57309.037328786741</v>
      </c>
      <c r="T57" s="538">
        <v>84.9</v>
      </c>
      <c r="U57" s="549">
        <f t="shared" si="0"/>
        <v>225224.19642822491</v>
      </c>
    </row>
    <row r="58" spans="1:21" s="100" customFormat="1" hidden="1">
      <c r="A58" s="236" t="s">
        <v>85</v>
      </c>
      <c r="B58" s="109">
        <v>1279117.8064766699</v>
      </c>
      <c r="C58" s="110">
        <v>370887.19010117021</v>
      </c>
      <c r="D58" s="110">
        <v>219321.66055654519</v>
      </c>
      <c r="E58" s="110"/>
      <c r="F58" s="110">
        <v>151565.52954462502</v>
      </c>
      <c r="G58" s="110">
        <v>75699.276960817297</v>
      </c>
      <c r="H58" s="110">
        <v>75866.252583807742</v>
      </c>
      <c r="I58" s="110">
        <v>908230.61637549952</v>
      </c>
      <c r="J58" s="110">
        <v>142605.59324960742</v>
      </c>
      <c r="K58" s="110"/>
      <c r="L58" s="110">
        <v>765625.02312589216</v>
      </c>
      <c r="M58" s="110">
        <v>505784.68642786035</v>
      </c>
      <c r="N58" s="110">
        <v>259840.33669803187</v>
      </c>
      <c r="O58" s="110">
        <v>361927.25380615261</v>
      </c>
      <c r="P58" s="110"/>
      <c r="Q58" s="110">
        <v>917190.55267051735</v>
      </c>
      <c r="R58" s="110">
        <v>581483.96338867769</v>
      </c>
      <c r="S58" s="237">
        <v>335706.58928183961</v>
      </c>
      <c r="T58" s="198">
        <v>84.9</v>
      </c>
      <c r="U58" s="550">
        <f t="shared" si="0"/>
        <v>1506616.9687593284</v>
      </c>
    </row>
    <row r="59" spans="1:21" hidden="1">
      <c r="A59" s="238" t="s">
        <v>86</v>
      </c>
      <c r="B59" s="106">
        <v>66556.836799503886</v>
      </c>
      <c r="C59" s="107">
        <v>18774.017073714371</v>
      </c>
      <c r="D59" s="107">
        <v>6066.152573798513</v>
      </c>
      <c r="E59" s="108" t="s">
        <v>41</v>
      </c>
      <c r="F59" s="105">
        <v>12707.864499915859</v>
      </c>
      <c r="G59" s="105">
        <v>10308.73</v>
      </c>
      <c r="H59" s="105">
        <v>2399.1344999158596</v>
      </c>
      <c r="I59" s="105">
        <v>47782.819725789501</v>
      </c>
      <c r="J59" s="105">
        <v>2706.1234806715547</v>
      </c>
      <c r="K59" s="108" t="s">
        <v>41</v>
      </c>
      <c r="L59" s="105">
        <v>45076.69624511795</v>
      </c>
      <c r="M59" s="105">
        <v>25298.752345508976</v>
      </c>
      <c r="N59" s="105">
        <v>19777.943899608974</v>
      </c>
      <c r="O59" s="105">
        <v>8772.2760544700686</v>
      </c>
      <c r="P59" s="108" t="s">
        <v>41</v>
      </c>
      <c r="Q59" s="105">
        <v>57784.560745033807</v>
      </c>
      <c r="R59" s="105">
        <v>35607.482345508972</v>
      </c>
      <c r="S59" s="239">
        <v>22177.078399524835</v>
      </c>
      <c r="T59" s="538">
        <v>94.5</v>
      </c>
      <c r="U59" s="549">
        <f t="shared" si="0"/>
        <v>70430.515131750144</v>
      </c>
    </row>
    <row r="60" spans="1:21" hidden="1">
      <c r="A60" s="233" t="s">
        <v>87</v>
      </c>
      <c r="B60" s="36">
        <v>69775.58011632516</v>
      </c>
      <c r="C60" s="37">
        <v>22998.314288288784</v>
      </c>
      <c r="D60" s="37">
        <v>14061.682536029315</v>
      </c>
      <c r="E60" s="56" t="s">
        <v>41</v>
      </c>
      <c r="F60" s="50">
        <v>8936.6317522594691</v>
      </c>
      <c r="G60" s="50">
        <v>5537.1186485004755</v>
      </c>
      <c r="H60" s="50">
        <v>3399.5131037589931</v>
      </c>
      <c r="I60" s="50">
        <v>46777.265828036376</v>
      </c>
      <c r="J60" s="50">
        <v>4945.41897071516</v>
      </c>
      <c r="K60" s="56" t="s">
        <v>41</v>
      </c>
      <c r="L60" s="50">
        <v>41831.846857321223</v>
      </c>
      <c r="M60" s="50">
        <v>28896.826636829963</v>
      </c>
      <c r="N60" s="50">
        <v>12935.020220491255</v>
      </c>
      <c r="O60" s="50">
        <v>19007.101506744475</v>
      </c>
      <c r="P60" s="56" t="s">
        <v>41</v>
      </c>
      <c r="Q60" s="50">
        <v>50768.478609580685</v>
      </c>
      <c r="R60" s="50">
        <v>34433.945285330439</v>
      </c>
      <c r="S60" s="240">
        <v>16334.533324250247</v>
      </c>
      <c r="T60" s="538">
        <v>94.5</v>
      </c>
      <c r="U60" s="549">
        <f t="shared" si="0"/>
        <v>73836.592715688006</v>
      </c>
    </row>
    <row r="61" spans="1:21" hidden="1">
      <c r="A61" s="233" t="s">
        <v>88</v>
      </c>
      <c r="B61" s="36">
        <v>99212.865787067596</v>
      </c>
      <c r="C61" s="37">
        <v>40080.133392233212</v>
      </c>
      <c r="D61" s="37">
        <v>21648.597787611838</v>
      </c>
      <c r="E61" s="56" t="s">
        <v>41</v>
      </c>
      <c r="F61" s="50">
        <v>18431.535604621378</v>
      </c>
      <c r="G61" s="50">
        <v>14088.804259891171</v>
      </c>
      <c r="H61" s="50">
        <v>4342.7313447302058</v>
      </c>
      <c r="I61" s="50">
        <v>59132.732394834369</v>
      </c>
      <c r="J61" s="50">
        <v>9451.1382173865622</v>
      </c>
      <c r="K61" s="56" t="s">
        <v>41</v>
      </c>
      <c r="L61" s="50">
        <v>49681.594177447798</v>
      </c>
      <c r="M61" s="50">
        <v>33279.915816354987</v>
      </c>
      <c r="N61" s="50">
        <v>16401.678361092814</v>
      </c>
      <c r="O61" s="50">
        <v>31099.736004998405</v>
      </c>
      <c r="P61" s="56" t="s">
        <v>41</v>
      </c>
      <c r="Q61" s="50">
        <v>68113.129782069183</v>
      </c>
      <c r="R61" s="50">
        <v>47368.720076246158</v>
      </c>
      <c r="S61" s="240">
        <v>20744.409705823022</v>
      </c>
      <c r="T61" s="538">
        <v>94.5</v>
      </c>
      <c r="U61" s="549">
        <f t="shared" si="0"/>
        <v>104987.1595630345</v>
      </c>
    </row>
    <row r="62" spans="1:21" hidden="1">
      <c r="A62" s="233" t="s">
        <v>89</v>
      </c>
      <c r="B62" s="36">
        <v>94326.716589547694</v>
      </c>
      <c r="C62" s="37">
        <v>24918.191789375913</v>
      </c>
      <c r="D62" s="37">
        <v>9810.0283328707137</v>
      </c>
      <c r="E62" s="56" t="s">
        <v>41</v>
      </c>
      <c r="F62" s="50">
        <v>15108.163456505199</v>
      </c>
      <c r="G62" s="50">
        <v>5653.2802789096904</v>
      </c>
      <c r="H62" s="50">
        <v>9454.8831775955096</v>
      </c>
      <c r="I62" s="50">
        <v>69408.524800171785</v>
      </c>
      <c r="J62" s="50">
        <v>8847.0385095816673</v>
      </c>
      <c r="K62" s="56" t="s">
        <v>41</v>
      </c>
      <c r="L62" s="50">
        <v>60561.48629059011</v>
      </c>
      <c r="M62" s="50">
        <v>37905.172007571447</v>
      </c>
      <c r="N62" s="50">
        <v>22656.314283018655</v>
      </c>
      <c r="O62" s="50">
        <v>18657.066842452379</v>
      </c>
      <c r="P62" s="56" t="s">
        <v>41</v>
      </c>
      <c r="Q62" s="50">
        <v>75669.649747095318</v>
      </c>
      <c r="R62" s="50">
        <v>43558.452286481137</v>
      </c>
      <c r="S62" s="240">
        <v>32111.197460614163</v>
      </c>
      <c r="T62" s="538">
        <v>94.5</v>
      </c>
      <c r="U62" s="549">
        <f t="shared" si="0"/>
        <v>99816.631311690682</v>
      </c>
    </row>
    <row r="63" spans="1:21" hidden="1">
      <c r="A63" s="233" t="s">
        <v>90</v>
      </c>
      <c r="B63" s="36">
        <v>113893.30608701393</v>
      </c>
      <c r="C63" s="37">
        <v>41389.845276254789</v>
      </c>
      <c r="D63" s="37">
        <v>28114.713105867988</v>
      </c>
      <c r="E63" s="56" t="s">
        <v>41</v>
      </c>
      <c r="F63" s="50">
        <v>13275.132170386802</v>
      </c>
      <c r="G63" s="50">
        <v>6101.0259599329274</v>
      </c>
      <c r="H63" s="50">
        <v>7174.1062104538732</v>
      </c>
      <c r="I63" s="50">
        <v>72503.460810759148</v>
      </c>
      <c r="J63" s="50">
        <v>11746.770620689569</v>
      </c>
      <c r="K63" s="56" t="s">
        <v>41</v>
      </c>
      <c r="L63" s="50">
        <v>60756.690190069567</v>
      </c>
      <c r="M63" s="50">
        <v>30079.461273222762</v>
      </c>
      <c r="N63" s="50">
        <v>30677.228916846801</v>
      </c>
      <c r="O63" s="50">
        <v>39861.483726557555</v>
      </c>
      <c r="P63" s="56" t="s">
        <v>41</v>
      </c>
      <c r="Q63" s="50">
        <v>74031.822360456368</v>
      </c>
      <c r="R63" s="50">
        <v>36180.487233155691</v>
      </c>
      <c r="S63" s="240">
        <v>37851.335127300677</v>
      </c>
      <c r="T63" s="538">
        <v>94.5</v>
      </c>
      <c r="U63" s="549">
        <f t="shared" si="0"/>
        <v>120522.01702329516</v>
      </c>
    </row>
    <row r="64" spans="1:21" hidden="1">
      <c r="A64" s="233" t="s">
        <v>42</v>
      </c>
      <c r="B64" s="36">
        <v>107464.33403869973</v>
      </c>
      <c r="C64" s="37">
        <v>26276.298815906543</v>
      </c>
      <c r="D64" s="37">
        <v>13907.005637633471</v>
      </c>
      <c r="E64" s="56" t="s">
        <v>41</v>
      </c>
      <c r="F64" s="50">
        <v>12369.293178273068</v>
      </c>
      <c r="G64" s="50">
        <v>2484.3305705969492</v>
      </c>
      <c r="H64" s="50">
        <v>9884.9626076761197</v>
      </c>
      <c r="I64" s="50">
        <v>81188.035222793187</v>
      </c>
      <c r="J64" s="50">
        <v>17983.663986062864</v>
      </c>
      <c r="K64" s="56" t="s">
        <v>41</v>
      </c>
      <c r="L64" s="50">
        <v>63204.371236730331</v>
      </c>
      <c r="M64" s="50">
        <v>36456.232340997827</v>
      </c>
      <c r="N64" s="50">
        <v>26748.138895732503</v>
      </c>
      <c r="O64" s="50">
        <v>31890.669623696333</v>
      </c>
      <c r="P64" s="56" t="s">
        <v>41</v>
      </c>
      <c r="Q64" s="50">
        <v>75573.664415003397</v>
      </c>
      <c r="R64" s="50">
        <v>38940.562911594774</v>
      </c>
      <c r="S64" s="240">
        <v>36633.101503408623</v>
      </c>
      <c r="T64" s="538">
        <v>94.5</v>
      </c>
      <c r="U64" s="549">
        <f t="shared" si="0"/>
        <v>113718.87199862406</v>
      </c>
    </row>
    <row r="65" spans="1:21" hidden="1">
      <c r="A65" s="233" t="s">
        <v>91</v>
      </c>
      <c r="B65" s="36">
        <v>66856.217805295426</v>
      </c>
      <c r="C65" s="37">
        <v>21522.79248618233</v>
      </c>
      <c r="D65" s="37">
        <v>12276.923927322487</v>
      </c>
      <c r="E65" s="56" t="s">
        <v>41</v>
      </c>
      <c r="F65" s="50">
        <v>9245.8685588598455</v>
      </c>
      <c r="G65" s="50">
        <v>4953.2252635415116</v>
      </c>
      <c r="H65" s="50">
        <v>4292.643295318333</v>
      </c>
      <c r="I65" s="50">
        <v>45333.425319113099</v>
      </c>
      <c r="J65" s="50">
        <v>11411.116487504771</v>
      </c>
      <c r="K65" s="56" t="s">
        <v>41</v>
      </c>
      <c r="L65" s="50">
        <v>33922.30883160833</v>
      </c>
      <c r="M65" s="50">
        <v>14345.685588713292</v>
      </c>
      <c r="N65" s="50">
        <v>19576.623242895039</v>
      </c>
      <c r="O65" s="50">
        <v>23688.040414827257</v>
      </c>
      <c r="P65" s="56" t="s">
        <v>41</v>
      </c>
      <c r="Q65" s="50">
        <v>43168.177390468176</v>
      </c>
      <c r="R65" s="50">
        <v>19298.910852254801</v>
      </c>
      <c r="S65" s="240">
        <v>23869.266538213371</v>
      </c>
      <c r="T65" s="538">
        <v>94.5</v>
      </c>
      <c r="U65" s="549">
        <f t="shared" si="0"/>
        <v>70747.32042888405</v>
      </c>
    </row>
    <row r="66" spans="1:21" hidden="1">
      <c r="A66" s="233" t="s">
        <v>43</v>
      </c>
      <c r="B66" s="36">
        <v>76224.4649631965</v>
      </c>
      <c r="C66" s="37">
        <v>25100.419499713214</v>
      </c>
      <c r="D66" s="37">
        <v>15225.829276688821</v>
      </c>
      <c r="E66" s="56" t="s">
        <v>41</v>
      </c>
      <c r="F66" s="50">
        <v>9874.5902230243937</v>
      </c>
      <c r="G66" s="50">
        <v>4432.778692648284</v>
      </c>
      <c r="H66" s="50">
        <v>5441.8115303761097</v>
      </c>
      <c r="I66" s="50">
        <v>51124.045463483293</v>
      </c>
      <c r="J66" s="50">
        <v>22227.91718034821</v>
      </c>
      <c r="K66" s="56" t="s">
        <v>41</v>
      </c>
      <c r="L66" s="50">
        <v>28896.12828313508</v>
      </c>
      <c r="M66" s="50">
        <v>14515.422428621307</v>
      </c>
      <c r="N66" s="50">
        <v>14380.705854513775</v>
      </c>
      <c r="O66" s="50">
        <v>37453.746457037028</v>
      </c>
      <c r="P66" s="56" t="s">
        <v>41</v>
      </c>
      <c r="Q66" s="50">
        <v>38770.718506159472</v>
      </c>
      <c r="R66" s="50">
        <v>18948.201121269591</v>
      </c>
      <c r="S66" s="240">
        <v>19822.517384889885</v>
      </c>
      <c r="T66" s="538">
        <v>94.5</v>
      </c>
      <c r="U66" s="549">
        <f t="shared" si="0"/>
        <v>80660.809484864018</v>
      </c>
    </row>
    <row r="67" spans="1:21" hidden="1">
      <c r="A67" s="233" t="s">
        <v>44</v>
      </c>
      <c r="B67" s="36">
        <v>67694.389286972335</v>
      </c>
      <c r="C67" s="37">
        <v>25283.165420796569</v>
      </c>
      <c r="D67" s="37">
        <v>16252.447988279328</v>
      </c>
      <c r="E67" s="56" t="s">
        <v>41</v>
      </c>
      <c r="F67" s="50">
        <v>9030.71743251724</v>
      </c>
      <c r="G67" s="50">
        <v>2498.71</v>
      </c>
      <c r="H67" s="50">
        <v>6532.0074325172391</v>
      </c>
      <c r="I67" s="50">
        <v>42411.223866175766</v>
      </c>
      <c r="J67" s="50">
        <v>7955.2588882251539</v>
      </c>
      <c r="K67" s="56" t="s">
        <v>41</v>
      </c>
      <c r="L67" s="50">
        <v>34455.964977950607</v>
      </c>
      <c r="M67" s="50">
        <v>15116.050859403225</v>
      </c>
      <c r="N67" s="50">
        <v>19339.914118547385</v>
      </c>
      <c r="O67" s="50">
        <v>24207.706876504482</v>
      </c>
      <c r="P67" s="56" t="s">
        <v>41</v>
      </c>
      <c r="Q67" s="50">
        <v>43486.682410467845</v>
      </c>
      <c r="R67" s="50">
        <v>17614.760859403224</v>
      </c>
      <c r="S67" s="240">
        <v>25871.921551064625</v>
      </c>
      <c r="T67" s="538">
        <v>94.5</v>
      </c>
      <c r="U67" s="549">
        <f t="shared" si="0"/>
        <v>71634.274377748501</v>
      </c>
    </row>
    <row r="68" spans="1:21" hidden="1">
      <c r="A68" s="233" t="s">
        <v>45</v>
      </c>
      <c r="B68" s="36">
        <v>97221.678049331123</v>
      </c>
      <c r="C68" s="37">
        <v>33245.837978334188</v>
      </c>
      <c r="D68" s="37">
        <v>15184.312759780925</v>
      </c>
      <c r="E68" s="56" t="s">
        <v>41</v>
      </c>
      <c r="F68" s="50">
        <v>18061.525218553263</v>
      </c>
      <c r="G68" s="50">
        <v>6416.5530298481754</v>
      </c>
      <c r="H68" s="50">
        <v>11644.972188705089</v>
      </c>
      <c r="I68" s="50">
        <v>63975.840070996936</v>
      </c>
      <c r="J68" s="50">
        <v>27619.096672518896</v>
      </c>
      <c r="K68" s="56" t="s">
        <v>41</v>
      </c>
      <c r="L68" s="50">
        <v>36356.743398478044</v>
      </c>
      <c r="M68" s="50">
        <v>22109.444215411448</v>
      </c>
      <c r="N68" s="50">
        <v>14247.299183066596</v>
      </c>
      <c r="O68" s="50">
        <v>42803.409432299828</v>
      </c>
      <c r="P68" s="56" t="s">
        <v>41</v>
      </c>
      <c r="Q68" s="50">
        <v>54418.268617031303</v>
      </c>
      <c r="R68" s="50">
        <v>28525.997245259619</v>
      </c>
      <c r="S68" s="240">
        <v>25892.271371771683</v>
      </c>
      <c r="T68" s="538">
        <v>94.5</v>
      </c>
      <c r="U68" s="549">
        <f t="shared" si="0"/>
        <v>102880.0825918848</v>
      </c>
    </row>
    <row r="69" spans="1:21" hidden="1">
      <c r="A69" s="233" t="s">
        <v>46</v>
      </c>
      <c r="B69" s="36">
        <v>95087.838372006227</v>
      </c>
      <c r="C69" s="37">
        <v>40805.197010664895</v>
      </c>
      <c r="D69" s="37">
        <v>23252.232453175049</v>
      </c>
      <c r="E69" s="56" t="s">
        <v>41</v>
      </c>
      <c r="F69" s="50">
        <v>17552.96455748985</v>
      </c>
      <c r="G69" s="50">
        <v>8100.4161271721541</v>
      </c>
      <c r="H69" s="50">
        <v>9452.5484303176945</v>
      </c>
      <c r="I69" s="50">
        <v>54282.641361341324</v>
      </c>
      <c r="J69" s="50">
        <v>14762.778343835813</v>
      </c>
      <c r="K69" s="56" t="s">
        <v>41</v>
      </c>
      <c r="L69" s="50">
        <v>39519.863017505515</v>
      </c>
      <c r="M69" s="50">
        <v>32642.795037391861</v>
      </c>
      <c r="N69" s="50">
        <v>6877.0679801136512</v>
      </c>
      <c r="O69" s="50">
        <v>38015.010797010858</v>
      </c>
      <c r="P69" s="56" t="s">
        <v>41</v>
      </c>
      <c r="Q69" s="50">
        <v>57072.827574995368</v>
      </c>
      <c r="R69" s="50">
        <v>40743.211164564018</v>
      </c>
      <c r="S69" s="240">
        <v>16329.616410431345</v>
      </c>
      <c r="T69" s="538">
        <v>94.5</v>
      </c>
      <c r="U69" s="549">
        <f t="shared" si="0"/>
        <v>100622.05118730819</v>
      </c>
    </row>
    <row r="70" spans="1:21" hidden="1">
      <c r="A70" s="233" t="s">
        <v>47</v>
      </c>
      <c r="B70" s="36">
        <v>246537.17439863906</v>
      </c>
      <c r="C70" s="37">
        <v>98093.860640382525</v>
      </c>
      <c r="D70" s="37">
        <v>57737.731275944374</v>
      </c>
      <c r="E70" s="56" t="s">
        <v>41</v>
      </c>
      <c r="F70" s="50">
        <v>40356.129364438151</v>
      </c>
      <c r="G70" s="50">
        <v>22889.397957479443</v>
      </c>
      <c r="H70" s="50">
        <v>17466.731406958705</v>
      </c>
      <c r="I70" s="50">
        <v>148443.3137582565</v>
      </c>
      <c r="J70" s="50">
        <v>39385.300877703463</v>
      </c>
      <c r="K70" s="56" t="s">
        <v>41</v>
      </c>
      <c r="L70" s="50">
        <v>109058.01288055304</v>
      </c>
      <c r="M70" s="50">
        <v>62463.397525548695</v>
      </c>
      <c r="N70" s="50">
        <v>46594.61535500436</v>
      </c>
      <c r="O70" s="50">
        <v>97123.032153647844</v>
      </c>
      <c r="P70" s="56" t="s">
        <v>41</v>
      </c>
      <c r="Q70" s="50">
        <v>149414.14224499121</v>
      </c>
      <c r="R70" s="50">
        <v>85352.795483028123</v>
      </c>
      <c r="S70" s="240">
        <v>64061.346761963068</v>
      </c>
      <c r="T70" s="538">
        <v>94.5</v>
      </c>
      <c r="U70" s="549">
        <f t="shared" si="0"/>
        <v>260885.8988345387</v>
      </c>
    </row>
    <row r="71" spans="1:21" hidden="1">
      <c r="A71" s="241" t="s">
        <v>92</v>
      </c>
      <c r="B71" s="57">
        <v>1200851.4022935987</v>
      </c>
      <c r="C71" s="58">
        <v>418488.07367184735</v>
      </c>
      <c r="D71" s="58">
        <v>233537.65765500284</v>
      </c>
      <c r="E71" s="59" t="s">
        <v>41</v>
      </c>
      <c r="F71" s="51">
        <v>184950.41601684454</v>
      </c>
      <c r="G71" s="51">
        <v>93464.370788520784</v>
      </c>
      <c r="H71" s="51">
        <v>91486.045228323725</v>
      </c>
      <c r="I71" s="51">
        <v>782363.32862175128</v>
      </c>
      <c r="J71" s="51">
        <v>179041.62223524367</v>
      </c>
      <c r="K71" s="59" t="s">
        <v>41</v>
      </c>
      <c r="L71" s="51">
        <v>603321.70638650761</v>
      </c>
      <c r="M71" s="51">
        <v>353109.1560755758</v>
      </c>
      <c r="N71" s="51">
        <v>250212.55031093175</v>
      </c>
      <c r="O71" s="51">
        <v>412579.27989024651</v>
      </c>
      <c r="P71" s="59" t="s">
        <v>41</v>
      </c>
      <c r="Q71" s="51">
        <v>788272.12240335206</v>
      </c>
      <c r="R71" s="51">
        <v>446573.52686409658</v>
      </c>
      <c r="S71" s="242">
        <v>341698.59553925553</v>
      </c>
      <c r="T71" s="538">
        <v>94.5</v>
      </c>
      <c r="U71" s="549">
        <f t="shared" si="0"/>
        <v>1270742.2246493108</v>
      </c>
    </row>
    <row r="72" spans="1:21" hidden="1">
      <c r="A72" s="243" t="s">
        <v>93</v>
      </c>
      <c r="B72" s="53">
        <v>62229.177775752789</v>
      </c>
      <c r="C72" s="54">
        <v>31639.316462363458</v>
      </c>
      <c r="D72" s="54">
        <v>24367.994489749981</v>
      </c>
      <c r="E72" s="52">
        <v>1076.8499999999999</v>
      </c>
      <c r="F72" s="52">
        <v>7271.3219726134776</v>
      </c>
      <c r="G72" s="52">
        <v>3458.6075345841368</v>
      </c>
      <c r="H72" s="52">
        <v>3812.7144380293412</v>
      </c>
      <c r="I72" s="52">
        <v>30589.86131338933</v>
      </c>
      <c r="J72" s="52">
        <v>4662.9798788359803</v>
      </c>
      <c r="K72" s="55">
        <v>933.97</v>
      </c>
      <c r="L72" s="52">
        <v>25926.88143455335</v>
      </c>
      <c r="M72" s="52">
        <v>18929.950106816828</v>
      </c>
      <c r="N72" s="52">
        <v>6996.9313277365236</v>
      </c>
      <c r="O72" s="52">
        <v>29030.974368585958</v>
      </c>
      <c r="P72" s="55">
        <v>2010.81</v>
      </c>
      <c r="Q72" s="52">
        <v>33198.203407166831</v>
      </c>
      <c r="R72" s="52">
        <v>22388.557641400963</v>
      </c>
      <c r="S72" s="244">
        <v>10809.645765765865</v>
      </c>
      <c r="T72" s="538">
        <v>96.1</v>
      </c>
      <c r="U72" s="549">
        <f t="shared" si="0"/>
        <v>64754.607466964408</v>
      </c>
    </row>
    <row r="73" spans="1:21" hidden="1">
      <c r="A73" s="233" t="s">
        <v>48</v>
      </c>
      <c r="B73" s="36">
        <v>61623.756060422456</v>
      </c>
      <c r="C73" s="37">
        <v>36624.901916095143</v>
      </c>
      <c r="D73" s="37">
        <v>30911.248509819397</v>
      </c>
      <c r="E73" s="56">
        <v>1453</v>
      </c>
      <c r="F73" s="50">
        <v>5713.6534062757491</v>
      </c>
      <c r="G73" s="50">
        <v>1342.952826947334</v>
      </c>
      <c r="H73" s="50">
        <v>4370.7005793284152</v>
      </c>
      <c r="I73" s="50">
        <v>24998.85414432731</v>
      </c>
      <c r="J73" s="50">
        <v>7112.2181871315597</v>
      </c>
      <c r="K73" s="56">
        <v>4978</v>
      </c>
      <c r="L73" s="50">
        <v>17886.635957195751</v>
      </c>
      <c r="M73" s="50">
        <v>9766.5215623440199</v>
      </c>
      <c r="N73" s="50">
        <v>8120.1143948517301</v>
      </c>
      <c r="O73" s="50">
        <v>38023.466696950956</v>
      </c>
      <c r="P73" s="56">
        <v>6431</v>
      </c>
      <c r="Q73" s="50">
        <v>23600.2893634715</v>
      </c>
      <c r="R73" s="50">
        <v>11109.474389291354</v>
      </c>
      <c r="S73" s="240">
        <v>12490.814974180146</v>
      </c>
      <c r="T73" s="538">
        <v>96.1</v>
      </c>
      <c r="U73" s="549">
        <f t="shared" si="0"/>
        <v>64124.616087848553</v>
      </c>
    </row>
    <row r="74" spans="1:21" hidden="1">
      <c r="A74" s="245" t="s">
        <v>49</v>
      </c>
      <c r="B74" s="65">
        <v>85271.691358174925</v>
      </c>
      <c r="C74" s="66">
        <v>46323.520580715965</v>
      </c>
      <c r="D74" s="66">
        <v>29665.565508891377</v>
      </c>
      <c r="E74" s="67">
        <v>1226.2</v>
      </c>
      <c r="F74" s="64">
        <v>16657.955071824585</v>
      </c>
      <c r="G74" s="64">
        <v>5975.22</v>
      </c>
      <c r="H74" s="64">
        <v>10682.735071824583</v>
      </c>
      <c r="I74" s="64">
        <v>38948.170777458967</v>
      </c>
      <c r="J74" s="64">
        <v>6847.9309223729906</v>
      </c>
      <c r="K74" s="67">
        <v>4260.5200000000004</v>
      </c>
      <c r="L74" s="64">
        <v>32100.239855085976</v>
      </c>
      <c r="M74" s="64">
        <v>17174.865058816686</v>
      </c>
      <c r="N74" s="64">
        <v>14925.374796269291</v>
      </c>
      <c r="O74" s="64">
        <v>36513.496431264371</v>
      </c>
      <c r="P74" s="67">
        <v>5486.72</v>
      </c>
      <c r="Q74" s="64">
        <v>48758.194926910561</v>
      </c>
      <c r="R74" s="64">
        <v>23150.085058816687</v>
      </c>
      <c r="S74" s="246">
        <v>25608.109868093874</v>
      </c>
      <c r="T74" s="538">
        <v>96.1</v>
      </c>
      <c r="U74" s="549">
        <f t="shared" si="0"/>
        <v>88732.249071982238</v>
      </c>
    </row>
    <row r="75" spans="1:21" hidden="1">
      <c r="A75" s="233" t="s">
        <v>94</v>
      </c>
      <c r="B75" s="50">
        <v>87672.794946867507</v>
      </c>
      <c r="C75" s="50">
        <v>66436.218922312983</v>
      </c>
      <c r="D75" s="50">
        <v>54298.230966387848</v>
      </c>
      <c r="E75" s="50">
        <v>1333.29</v>
      </c>
      <c r="F75" s="50">
        <v>12137.987955925139</v>
      </c>
      <c r="G75" s="50">
        <v>5452.2828474877369</v>
      </c>
      <c r="H75" s="50">
        <v>6685.7051084374016</v>
      </c>
      <c r="I75" s="50">
        <v>21236.576024554517</v>
      </c>
      <c r="J75" s="50">
        <v>6362.8161231394133</v>
      </c>
      <c r="K75" s="50">
        <v>2665.49</v>
      </c>
      <c r="L75" s="50">
        <v>14873.759901415104</v>
      </c>
      <c r="M75" s="50">
        <v>4862.3533345859596</v>
      </c>
      <c r="N75" s="50">
        <v>10011.406566829144</v>
      </c>
      <c r="O75" s="50">
        <v>60661.047089527259</v>
      </c>
      <c r="P75" s="50">
        <v>3998.78</v>
      </c>
      <c r="Q75" s="50">
        <v>27011.747857340244</v>
      </c>
      <c r="R75" s="50">
        <v>10314.636182073697</v>
      </c>
      <c r="S75" s="240">
        <v>16697.111675266548</v>
      </c>
      <c r="T75" s="538">
        <v>96.1</v>
      </c>
      <c r="U75" s="549">
        <f t="shared" si="0"/>
        <v>91230.795990496888</v>
      </c>
    </row>
    <row r="76" spans="1:21" hidden="1">
      <c r="A76" s="233" t="s">
        <v>95</v>
      </c>
      <c r="B76" s="50">
        <v>82520.125841161236</v>
      </c>
      <c r="C76" s="50">
        <v>49992.757176624043</v>
      </c>
      <c r="D76" s="50">
        <v>33699.55969525726</v>
      </c>
      <c r="E76" s="50">
        <v>1743.62</v>
      </c>
      <c r="F76" s="50">
        <v>16293.197481366784</v>
      </c>
      <c r="G76" s="50">
        <v>9913.0864123534102</v>
      </c>
      <c r="H76" s="50">
        <v>6380.1110690133737</v>
      </c>
      <c r="I76" s="50">
        <v>32527.368664537189</v>
      </c>
      <c r="J76" s="50">
        <v>2916.2899844447861</v>
      </c>
      <c r="K76" s="50">
        <v>1810.8</v>
      </c>
      <c r="L76" s="50">
        <v>29611.078680092403</v>
      </c>
      <c r="M76" s="50">
        <v>15587.59445394959</v>
      </c>
      <c r="N76" s="50">
        <v>14023.484226142813</v>
      </c>
      <c r="O76" s="50">
        <v>36615.849679702049</v>
      </c>
      <c r="P76" s="50">
        <v>3554.42</v>
      </c>
      <c r="Q76" s="50">
        <v>45904.276161459187</v>
      </c>
      <c r="R76" s="50">
        <v>25500.680866303002</v>
      </c>
      <c r="S76" s="240">
        <v>20403.595295156185</v>
      </c>
      <c r="T76" s="538">
        <v>96.1</v>
      </c>
      <c r="U76" s="549">
        <f t="shared" si="0"/>
        <v>85869.017524621479</v>
      </c>
    </row>
    <row r="77" spans="1:21" hidden="1">
      <c r="A77" s="233" t="s">
        <v>96</v>
      </c>
      <c r="B77" s="50">
        <v>128390.25813292959</v>
      </c>
      <c r="C77" s="50">
        <v>86850.913415331801</v>
      </c>
      <c r="D77" s="50">
        <v>69838.404419659855</v>
      </c>
      <c r="E77" s="50">
        <v>1703.46</v>
      </c>
      <c r="F77" s="50">
        <v>17012.508995671953</v>
      </c>
      <c r="G77" s="50">
        <v>6473.3781718041764</v>
      </c>
      <c r="H77" s="50">
        <v>10539.130823867776</v>
      </c>
      <c r="I77" s="50">
        <v>41539.344717597785</v>
      </c>
      <c r="J77" s="50">
        <v>6897.9821177008134</v>
      </c>
      <c r="K77" s="50">
        <v>1567.11</v>
      </c>
      <c r="L77" s="50">
        <v>34641.362599896973</v>
      </c>
      <c r="M77" s="50">
        <v>21301.320572992743</v>
      </c>
      <c r="N77" s="50">
        <v>13340.042026904232</v>
      </c>
      <c r="O77" s="50">
        <v>76736.386537360668</v>
      </c>
      <c r="P77" s="50">
        <v>3270.57</v>
      </c>
      <c r="Q77" s="50">
        <v>51653.871595568926</v>
      </c>
      <c r="R77" s="50">
        <v>27774.698744796919</v>
      </c>
      <c r="S77" s="240">
        <v>23879.172850772007</v>
      </c>
      <c r="T77" s="538">
        <v>96.1</v>
      </c>
      <c r="U77" s="549">
        <f t="shared" si="0"/>
        <v>133600.68484175816</v>
      </c>
    </row>
    <row r="78" spans="1:21" hidden="1">
      <c r="A78" s="233" t="s">
        <v>97</v>
      </c>
      <c r="B78" s="50">
        <v>63997.051274726749</v>
      </c>
      <c r="C78" s="50">
        <v>34754.988045534308</v>
      </c>
      <c r="D78" s="50">
        <v>19850.373962194335</v>
      </c>
      <c r="E78" s="50">
        <v>1402.32</v>
      </c>
      <c r="F78" s="50">
        <v>14904.61408333997</v>
      </c>
      <c r="G78" s="50">
        <v>5843.9161731539671</v>
      </c>
      <c r="H78" s="50">
        <v>9060.6979101860015</v>
      </c>
      <c r="I78" s="50">
        <v>29242.063229192445</v>
      </c>
      <c r="J78" s="50">
        <v>4869.8803765625589</v>
      </c>
      <c r="K78" s="50">
        <v>390.69</v>
      </c>
      <c r="L78" s="50">
        <v>24372.182852629885</v>
      </c>
      <c r="M78" s="50">
        <v>15141.68782899803</v>
      </c>
      <c r="N78" s="50">
        <v>9230.4950236318546</v>
      </c>
      <c r="O78" s="50">
        <v>24720.254338756895</v>
      </c>
      <c r="P78" s="50">
        <v>1793</v>
      </c>
      <c r="Q78" s="50">
        <v>39276.796935969855</v>
      </c>
      <c r="R78" s="50">
        <v>20985.604002151998</v>
      </c>
      <c r="S78" s="240">
        <v>18291.192933817856</v>
      </c>
      <c r="T78" s="538">
        <v>96.1</v>
      </c>
      <c r="U78" s="549">
        <f t="shared" ref="U78:U109" si="1">B78/T78*100</f>
        <v>66594.226092327532</v>
      </c>
    </row>
    <row r="79" spans="1:21" hidden="1">
      <c r="A79" s="233" t="s">
        <v>98</v>
      </c>
      <c r="B79" s="60">
        <v>52623.086451949086</v>
      </c>
      <c r="C79" s="61">
        <v>21738.398866467556</v>
      </c>
      <c r="D79" s="61">
        <v>10887.839985346929</v>
      </c>
      <c r="E79" s="62">
        <v>1347.96</v>
      </c>
      <c r="F79" s="63">
        <v>10850.558881120625</v>
      </c>
      <c r="G79" s="63">
        <v>7084.4279449364258</v>
      </c>
      <c r="H79" s="63">
        <v>3766.1309361841995</v>
      </c>
      <c r="I79" s="63">
        <v>30884.68758548153</v>
      </c>
      <c r="J79" s="63">
        <v>2068.8002856728954</v>
      </c>
      <c r="K79" s="62">
        <v>1408.58</v>
      </c>
      <c r="L79" s="63">
        <v>28815.887299808634</v>
      </c>
      <c r="M79" s="63">
        <v>18439.43061434029</v>
      </c>
      <c r="N79" s="63">
        <v>10376.456685468343</v>
      </c>
      <c r="O79" s="63">
        <v>12956.640271019824</v>
      </c>
      <c r="P79" s="62">
        <v>2756.54</v>
      </c>
      <c r="Q79" s="63">
        <v>39666.446180929255</v>
      </c>
      <c r="R79" s="63">
        <v>25523.858559276716</v>
      </c>
      <c r="S79" s="247">
        <v>14142.587621652543</v>
      </c>
      <c r="T79" s="538">
        <v>96.1</v>
      </c>
      <c r="U79" s="549">
        <f t="shared" si="1"/>
        <v>54758.674767897071</v>
      </c>
    </row>
    <row r="80" spans="1:21" hidden="1">
      <c r="A80" s="233" t="s">
        <v>99</v>
      </c>
      <c r="B80" s="60">
        <v>102546.40753121511</v>
      </c>
      <c r="C80" s="61">
        <v>40117.4930105206</v>
      </c>
      <c r="D80" s="61">
        <v>31334.666517020458</v>
      </c>
      <c r="E80" s="62">
        <v>2890.75</v>
      </c>
      <c r="F80" s="63">
        <v>8782.8264935001462</v>
      </c>
      <c r="G80" s="63">
        <v>3758.231734083638</v>
      </c>
      <c r="H80" s="63">
        <v>5024.5947594165073</v>
      </c>
      <c r="I80" s="63">
        <v>62428.914520694518</v>
      </c>
      <c r="J80" s="63">
        <v>22517.903789093245</v>
      </c>
      <c r="K80" s="62">
        <v>4945.5600000000004</v>
      </c>
      <c r="L80" s="63">
        <v>39911.010731601273</v>
      </c>
      <c r="M80" s="63">
        <v>26812.41230573718</v>
      </c>
      <c r="N80" s="63">
        <v>13098.598425864089</v>
      </c>
      <c r="O80" s="63">
        <v>53852.570306113703</v>
      </c>
      <c r="P80" s="62">
        <v>7836.31</v>
      </c>
      <c r="Q80" s="63">
        <v>48693.837225101415</v>
      </c>
      <c r="R80" s="63">
        <v>30570.644039820818</v>
      </c>
      <c r="S80" s="247">
        <v>18123.193185280597</v>
      </c>
      <c r="T80" s="538">
        <v>96.1</v>
      </c>
      <c r="U80" s="549">
        <f t="shared" si="1"/>
        <v>106708.02032384509</v>
      </c>
    </row>
    <row r="81" spans="1:21" hidden="1">
      <c r="A81" s="233" t="s">
        <v>50</v>
      </c>
      <c r="B81" s="60">
        <v>114429.215146872</v>
      </c>
      <c r="C81" s="61">
        <v>51735.904403368251</v>
      </c>
      <c r="D81" s="61">
        <v>41955.659730516796</v>
      </c>
      <c r="E81" s="63">
        <v>244.55</v>
      </c>
      <c r="F81" s="63">
        <v>9780.2446728514551</v>
      </c>
      <c r="G81" s="63">
        <v>7003.588190513582</v>
      </c>
      <c r="H81" s="63">
        <v>2776.6564823378735</v>
      </c>
      <c r="I81" s="63">
        <v>62693.310743503724</v>
      </c>
      <c r="J81" s="63">
        <v>13730.102509618053</v>
      </c>
      <c r="K81" s="63">
        <v>11390</v>
      </c>
      <c r="L81" s="63">
        <v>48963.208233885671</v>
      </c>
      <c r="M81" s="63">
        <v>33777.381789069987</v>
      </c>
      <c r="N81" s="63">
        <v>15185.826444815688</v>
      </c>
      <c r="O81" s="63">
        <v>55685.762240134849</v>
      </c>
      <c r="P81" s="63">
        <v>11635</v>
      </c>
      <c r="Q81" s="63">
        <v>58743.452906737133</v>
      </c>
      <c r="R81" s="63">
        <v>40780.96997958357</v>
      </c>
      <c r="S81" s="247">
        <v>17962.48292715356</v>
      </c>
      <c r="T81" s="538">
        <v>96.1</v>
      </c>
      <c r="U81" s="549">
        <f t="shared" si="1"/>
        <v>119073.0646689615</v>
      </c>
    </row>
    <row r="82" spans="1:21" hidden="1">
      <c r="A82" s="233" t="s">
        <v>100</v>
      </c>
      <c r="B82" s="60">
        <v>155449.99033909856</v>
      </c>
      <c r="C82" s="61">
        <v>57634.711710040297</v>
      </c>
      <c r="D82" s="61">
        <v>40082.623401512348</v>
      </c>
      <c r="E82" s="62">
        <v>2668</v>
      </c>
      <c r="F82" s="63">
        <v>17552.088308527949</v>
      </c>
      <c r="G82" s="63">
        <v>11330.786464037772</v>
      </c>
      <c r="H82" s="63">
        <v>6221.3018444901791</v>
      </c>
      <c r="I82" s="63">
        <v>97815.278629058259</v>
      </c>
      <c r="J82" s="63">
        <v>11939.132771465389</v>
      </c>
      <c r="K82" s="62">
        <v>4981</v>
      </c>
      <c r="L82" s="63">
        <v>85876.14585759287</v>
      </c>
      <c r="M82" s="63">
        <v>45185.074762407334</v>
      </c>
      <c r="N82" s="63">
        <v>40691.071095185529</v>
      </c>
      <c r="O82" s="63">
        <v>52021.756172977737</v>
      </c>
      <c r="P82" s="62">
        <v>7649</v>
      </c>
      <c r="Q82" s="63">
        <v>103428.23416612082</v>
      </c>
      <c r="R82" s="63">
        <v>56515.861226445108</v>
      </c>
      <c r="S82" s="247">
        <v>46912.372939675712</v>
      </c>
      <c r="T82" s="538">
        <v>96.1</v>
      </c>
      <c r="U82" s="549">
        <f t="shared" si="1"/>
        <v>161758.57475452503</v>
      </c>
    </row>
    <row r="83" spans="1:21" hidden="1">
      <c r="A83" s="248" t="s">
        <v>51</v>
      </c>
      <c r="B83" s="69">
        <v>190388.01861729432</v>
      </c>
      <c r="C83" s="70">
        <v>61025.675319153343</v>
      </c>
      <c r="D83" s="70">
        <v>40930.69802383244</v>
      </c>
      <c r="E83" s="74">
        <v>1155.9000000000001</v>
      </c>
      <c r="F83" s="71">
        <v>20094.977295320903</v>
      </c>
      <c r="G83" s="71">
        <v>6146.770467236247</v>
      </c>
      <c r="H83" s="71">
        <v>13948.206828084656</v>
      </c>
      <c r="I83" s="71">
        <v>129362.34329814097</v>
      </c>
      <c r="J83" s="71">
        <v>23735.916522144038</v>
      </c>
      <c r="K83" s="74">
        <v>7926.58</v>
      </c>
      <c r="L83" s="71">
        <v>105626.42677599694</v>
      </c>
      <c r="M83" s="71">
        <v>90015.64577014411</v>
      </c>
      <c r="N83" s="71">
        <v>15610.781005852821</v>
      </c>
      <c r="O83" s="71">
        <v>64666.614545976481</v>
      </c>
      <c r="P83" s="74">
        <v>9082.48</v>
      </c>
      <c r="Q83" s="71">
        <v>125721.40407131784</v>
      </c>
      <c r="R83" s="71">
        <v>96162.416237380356</v>
      </c>
      <c r="S83" s="249">
        <v>29558.987833937477</v>
      </c>
      <c r="T83" s="538">
        <v>96.1</v>
      </c>
      <c r="U83" s="549">
        <f t="shared" si="1"/>
        <v>198114.48347273082</v>
      </c>
    </row>
    <row r="84" spans="1:21" hidden="1">
      <c r="A84" s="241" t="s">
        <v>101</v>
      </c>
      <c r="B84" s="57">
        <v>1187141.5734764643</v>
      </c>
      <c r="C84" s="58">
        <v>584874.79982852761</v>
      </c>
      <c r="D84" s="58">
        <v>427822.86521018896</v>
      </c>
      <c r="E84" s="59">
        <v>18245.900000000001</v>
      </c>
      <c r="F84" s="51">
        <v>157051.93461833877</v>
      </c>
      <c r="G84" s="51">
        <v>73783.248767138415</v>
      </c>
      <c r="H84" s="51">
        <v>83268.685851200309</v>
      </c>
      <c r="I84" s="51">
        <v>602266.77364793653</v>
      </c>
      <c r="J84" s="51">
        <v>113661.95346818172</v>
      </c>
      <c r="K84" s="59">
        <v>47258.3</v>
      </c>
      <c r="L84" s="51">
        <v>488604.82017975481</v>
      </c>
      <c r="M84" s="51">
        <v>316994.2381602028</v>
      </c>
      <c r="N84" s="51">
        <v>171610.58201955209</v>
      </c>
      <c r="O84" s="51">
        <v>541484.81867837079</v>
      </c>
      <c r="P84" s="59">
        <v>65504.62999999999</v>
      </c>
      <c r="Q84" s="51">
        <v>645656.75479809358</v>
      </c>
      <c r="R84" s="51">
        <v>390777.48692734115</v>
      </c>
      <c r="S84" s="242">
        <v>254879.2678707524</v>
      </c>
      <c r="T84" s="538">
        <v>96.1</v>
      </c>
      <c r="U84" s="549">
        <f t="shared" si="1"/>
        <v>1235319.0150639587</v>
      </c>
    </row>
    <row r="85" spans="1:21" hidden="1">
      <c r="A85" s="233" t="s">
        <v>102</v>
      </c>
      <c r="B85" s="60">
        <v>73029.706861312996</v>
      </c>
      <c r="C85" s="61">
        <v>25963.917138319801</v>
      </c>
      <c r="D85" s="61">
        <v>18888.333404989779</v>
      </c>
      <c r="E85" s="62">
        <v>2442</v>
      </c>
      <c r="F85" s="63">
        <v>7075.5837333300688</v>
      </c>
      <c r="G85" s="63">
        <v>3232.8323228682684</v>
      </c>
      <c r="H85" s="63">
        <v>3842.7514104618003</v>
      </c>
      <c r="I85" s="63">
        <v>47065.789722993111</v>
      </c>
      <c r="J85" s="63">
        <v>3300.5893109476583</v>
      </c>
      <c r="K85" s="62">
        <v>1084</v>
      </c>
      <c r="L85" s="63">
        <v>43765.200412045451</v>
      </c>
      <c r="M85" s="63">
        <v>23979.972897585722</v>
      </c>
      <c r="N85" s="63">
        <v>19785.22751445973</v>
      </c>
      <c r="O85" s="63">
        <v>22188.922715937435</v>
      </c>
      <c r="P85" s="62">
        <v>3526</v>
      </c>
      <c r="Q85" s="63">
        <v>50840.784145375525</v>
      </c>
      <c r="R85" s="63">
        <v>27212.805220453989</v>
      </c>
      <c r="S85" s="247">
        <v>23627.978924921532</v>
      </c>
      <c r="T85" s="538">
        <v>100</v>
      </c>
      <c r="U85" s="549">
        <f t="shared" si="1"/>
        <v>73029.706861312996</v>
      </c>
    </row>
    <row r="86" spans="1:21" hidden="1">
      <c r="A86" s="233" t="s">
        <v>103</v>
      </c>
      <c r="B86" s="60">
        <v>61542.342426640003</v>
      </c>
      <c r="C86" s="61">
        <v>30633.838944441621</v>
      </c>
      <c r="D86" s="61">
        <v>21336.596639258703</v>
      </c>
      <c r="E86" s="62">
        <v>1735</v>
      </c>
      <c r="F86" s="63">
        <v>9297.2423051829173</v>
      </c>
      <c r="G86" s="63">
        <v>1537.9112534578364</v>
      </c>
      <c r="H86" s="63">
        <v>7759.3310517250811</v>
      </c>
      <c r="I86" s="63">
        <v>30908.503482198401</v>
      </c>
      <c r="J86" s="63">
        <v>7272.7851952947904</v>
      </c>
      <c r="K86" s="62">
        <v>3951</v>
      </c>
      <c r="L86" s="63">
        <v>23635.718286903611</v>
      </c>
      <c r="M86" s="63">
        <v>11947.736750385431</v>
      </c>
      <c r="N86" s="63">
        <v>11687.981536518178</v>
      </c>
      <c r="O86" s="63">
        <v>28609.381834553493</v>
      </c>
      <c r="P86" s="62">
        <v>5686</v>
      </c>
      <c r="Q86" s="63">
        <v>32932.960592086529</v>
      </c>
      <c r="R86" s="63">
        <v>13485.648003843267</v>
      </c>
      <c r="S86" s="247">
        <v>19447.312588243258</v>
      </c>
      <c r="T86" s="538">
        <v>100</v>
      </c>
      <c r="U86" s="549">
        <f t="shared" si="1"/>
        <v>61542.342426640003</v>
      </c>
    </row>
    <row r="87" spans="1:21" hidden="1">
      <c r="A87" s="233" t="s">
        <v>104</v>
      </c>
      <c r="B87" s="60">
        <v>73466.037792904099</v>
      </c>
      <c r="C87" s="61">
        <v>43510.480714732119</v>
      </c>
      <c r="D87" s="61">
        <v>35636.501400679132</v>
      </c>
      <c r="E87" s="62">
        <v>1568.76</v>
      </c>
      <c r="F87" s="63">
        <v>7873.9793140529846</v>
      </c>
      <c r="G87" s="63">
        <v>3247.3031919372879</v>
      </c>
      <c r="H87" s="63">
        <v>4626.6761221156967</v>
      </c>
      <c r="I87" s="63">
        <v>29955.557078172016</v>
      </c>
      <c r="J87" s="63">
        <v>6516.5779565736611</v>
      </c>
      <c r="K87" s="62">
        <v>3410.03</v>
      </c>
      <c r="L87" s="63">
        <v>23438.979121598353</v>
      </c>
      <c r="M87" s="63">
        <v>9218.8182949905804</v>
      </c>
      <c r="N87" s="63">
        <v>14220.160826607773</v>
      </c>
      <c r="O87" s="63">
        <v>42153.079357252791</v>
      </c>
      <c r="P87" s="62">
        <v>4978.79</v>
      </c>
      <c r="Q87" s="63">
        <v>31312.958435651337</v>
      </c>
      <c r="R87" s="63">
        <v>12466.121486927868</v>
      </c>
      <c r="S87" s="247">
        <v>18846.83694872347</v>
      </c>
      <c r="T87" s="538">
        <v>100</v>
      </c>
      <c r="U87" s="549">
        <f t="shared" si="1"/>
        <v>73466.037792904099</v>
      </c>
    </row>
    <row r="88" spans="1:21" hidden="1">
      <c r="A88" s="233" t="s">
        <v>105</v>
      </c>
      <c r="B88" s="60">
        <v>81891.193403823272</v>
      </c>
      <c r="C88" s="61">
        <v>27706.076998562632</v>
      </c>
      <c r="D88" s="61">
        <v>19508.791695604457</v>
      </c>
      <c r="E88" s="62">
        <v>1190.3699999999999</v>
      </c>
      <c r="F88" s="63">
        <v>8197.2853029581747</v>
      </c>
      <c r="G88" s="63">
        <v>4342.9191826758197</v>
      </c>
      <c r="H88" s="63">
        <v>3854.366120282356</v>
      </c>
      <c r="I88" s="63">
        <v>54185.116405260625</v>
      </c>
      <c r="J88" s="63">
        <v>10387.762745448077</v>
      </c>
      <c r="K88" s="62">
        <v>1436.21</v>
      </c>
      <c r="L88" s="63">
        <v>43797.35365981255</v>
      </c>
      <c r="M88" s="63">
        <v>26150.46814150504</v>
      </c>
      <c r="N88" s="63">
        <v>17646.885518307514</v>
      </c>
      <c r="O88" s="63">
        <v>29896.554441052533</v>
      </c>
      <c r="P88" s="62">
        <v>2626.58</v>
      </c>
      <c r="Q88" s="63">
        <v>51994.638962770732</v>
      </c>
      <c r="R88" s="63">
        <v>30493.387324180861</v>
      </c>
      <c r="S88" s="247">
        <v>21501.251638589871</v>
      </c>
      <c r="T88" s="538">
        <v>100</v>
      </c>
      <c r="U88" s="549">
        <f t="shared" si="1"/>
        <v>81891.193403823272</v>
      </c>
    </row>
    <row r="89" spans="1:21" hidden="1">
      <c r="A89" s="233" t="s">
        <v>106</v>
      </c>
      <c r="B89" s="60">
        <v>98594.850234198006</v>
      </c>
      <c r="C89" s="61">
        <v>25997.420895435902</v>
      </c>
      <c r="D89" s="61">
        <v>15390.860699587371</v>
      </c>
      <c r="E89" s="62">
        <v>829.55</v>
      </c>
      <c r="F89" s="63">
        <v>10606.560195848531</v>
      </c>
      <c r="G89" s="63">
        <v>3932.9527753326029</v>
      </c>
      <c r="H89" s="63">
        <v>6673.6074205159293</v>
      </c>
      <c r="I89" s="63">
        <v>72597.4293387621</v>
      </c>
      <c r="J89" s="63">
        <v>12052.510114592311</v>
      </c>
      <c r="K89" s="62">
        <v>7753.15</v>
      </c>
      <c r="L89" s="63">
        <v>60544.919224169789</v>
      </c>
      <c r="M89" s="63">
        <v>32382.135625240688</v>
      </c>
      <c r="N89" s="63">
        <v>28162.783598929102</v>
      </c>
      <c r="O89" s="63">
        <v>27443.370814179681</v>
      </c>
      <c r="P89" s="62">
        <v>8582.7000000000007</v>
      </c>
      <c r="Q89" s="63">
        <v>71151.479420018324</v>
      </c>
      <c r="R89" s="63">
        <v>36315.088400573288</v>
      </c>
      <c r="S89" s="247">
        <v>34836.391019445029</v>
      </c>
      <c r="T89" s="538">
        <v>100</v>
      </c>
      <c r="U89" s="549">
        <f t="shared" si="1"/>
        <v>98594.850234198006</v>
      </c>
    </row>
    <row r="90" spans="1:21" hidden="1">
      <c r="A90" s="233" t="s">
        <v>107</v>
      </c>
      <c r="B90" s="60">
        <v>118248.9533204748</v>
      </c>
      <c r="C90" s="61">
        <v>46427.044752111135</v>
      </c>
      <c r="D90" s="61">
        <v>27053.979071580408</v>
      </c>
      <c r="E90" s="62">
        <v>1368.66</v>
      </c>
      <c r="F90" s="63">
        <v>19373.065680530726</v>
      </c>
      <c r="G90" s="63">
        <v>8189.7509877609673</v>
      </c>
      <c r="H90" s="63">
        <v>11183.31469276976</v>
      </c>
      <c r="I90" s="63">
        <v>71821.908568363666</v>
      </c>
      <c r="J90" s="63">
        <v>17793.676994691858</v>
      </c>
      <c r="K90" s="62">
        <v>7346.46</v>
      </c>
      <c r="L90" s="63">
        <v>54028.231573671816</v>
      </c>
      <c r="M90" s="63">
        <v>27719.975318758621</v>
      </c>
      <c r="N90" s="63">
        <v>26308.256254913191</v>
      </c>
      <c r="O90" s="63">
        <v>44847.65606627227</v>
      </c>
      <c r="P90" s="62">
        <v>8715.1200000000008</v>
      </c>
      <c r="Q90" s="63">
        <v>73401.297254202538</v>
      </c>
      <c r="R90" s="63">
        <v>35909.726306519588</v>
      </c>
      <c r="S90" s="247">
        <v>37491.570947682951</v>
      </c>
      <c r="T90" s="538">
        <v>100</v>
      </c>
      <c r="U90" s="549">
        <f t="shared" si="1"/>
        <v>118248.95332047481</v>
      </c>
    </row>
    <row r="91" spans="1:21" hidden="1">
      <c r="A91" s="233" t="s">
        <v>108</v>
      </c>
      <c r="B91" s="50">
        <v>86850.807702693332</v>
      </c>
      <c r="C91" s="50">
        <v>46201.358972735034</v>
      </c>
      <c r="D91" s="50">
        <v>32964.429173314056</v>
      </c>
      <c r="E91" s="50">
        <v>763.02</v>
      </c>
      <c r="F91" s="50">
        <v>13236.929799420976</v>
      </c>
      <c r="G91" s="50">
        <v>6780.248505154761</v>
      </c>
      <c r="H91" s="50">
        <v>6456.6812942662145</v>
      </c>
      <c r="I91" s="50">
        <v>40649.448729958305</v>
      </c>
      <c r="J91" s="50">
        <v>8168.0256002674923</v>
      </c>
      <c r="K91" s="50">
        <v>5300.08</v>
      </c>
      <c r="L91" s="50">
        <v>32481.423129690811</v>
      </c>
      <c r="M91" s="50">
        <v>18489.226737694629</v>
      </c>
      <c r="N91" s="50">
        <v>13992.196391996182</v>
      </c>
      <c r="O91" s="50">
        <v>41132.45477358155</v>
      </c>
      <c r="P91" s="50">
        <v>6063.1</v>
      </c>
      <c r="Q91" s="50">
        <v>45718.352929111788</v>
      </c>
      <c r="R91" s="50">
        <v>25269.475242849388</v>
      </c>
      <c r="S91" s="240">
        <v>20448.877686262396</v>
      </c>
      <c r="T91" s="538">
        <v>100</v>
      </c>
      <c r="U91" s="549">
        <f t="shared" si="1"/>
        <v>86850.807702693332</v>
      </c>
    </row>
    <row r="92" spans="1:21" hidden="1">
      <c r="A92" s="234" t="s">
        <v>52</v>
      </c>
      <c r="B92" s="60">
        <v>48942.178610940784</v>
      </c>
      <c r="C92" s="61">
        <v>18123.652245538779</v>
      </c>
      <c r="D92" s="61">
        <v>10053.453805103016</v>
      </c>
      <c r="E92" s="62">
        <v>524.73</v>
      </c>
      <c r="F92" s="63">
        <v>8070.1984404357618</v>
      </c>
      <c r="G92" s="63">
        <v>1427.5944629008134</v>
      </c>
      <c r="H92" s="63">
        <v>6642.6039775349482</v>
      </c>
      <c r="I92" s="63">
        <v>30818.526365402009</v>
      </c>
      <c r="J92" s="63">
        <v>6548.0980474408198</v>
      </c>
      <c r="K92" s="62">
        <v>3690.34</v>
      </c>
      <c r="L92" s="63">
        <v>24270.428317961188</v>
      </c>
      <c r="M92" s="63">
        <v>12185.308139305274</v>
      </c>
      <c r="N92" s="63">
        <v>12085.120178655912</v>
      </c>
      <c r="O92" s="63">
        <v>16601.551852543835</v>
      </c>
      <c r="P92" s="62">
        <v>4215.0600000000004</v>
      </c>
      <c r="Q92" s="63">
        <v>32340.626758396946</v>
      </c>
      <c r="R92" s="63">
        <v>13612.902602206088</v>
      </c>
      <c r="S92" s="247">
        <v>18727.72415619086</v>
      </c>
      <c r="T92" s="538">
        <v>100</v>
      </c>
      <c r="U92" s="549">
        <f t="shared" si="1"/>
        <v>48942.178610940784</v>
      </c>
    </row>
    <row r="93" spans="1:21" hidden="1">
      <c r="A93" s="234" t="s">
        <v>53</v>
      </c>
      <c r="B93" s="60">
        <v>85486.902151162052</v>
      </c>
      <c r="C93" s="61">
        <v>21068.123430450476</v>
      </c>
      <c r="D93" s="61">
        <v>14096.378303352023</v>
      </c>
      <c r="E93" s="63">
        <v>355</v>
      </c>
      <c r="F93" s="63">
        <v>6971.7451270984511</v>
      </c>
      <c r="G93" s="63">
        <v>2164.1266510803189</v>
      </c>
      <c r="H93" s="63">
        <v>4807.6184760181322</v>
      </c>
      <c r="I93" s="63">
        <v>64418.778720711576</v>
      </c>
      <c r="J93" s="63">
        <v>15036.414302898444</v>
      </c>
      <c r="K93" s="63">
        <v>7045</v>
      </c>
      <c r="L93" s="63">
        <v>49382.364417813129</v>
      </c>
      <c r="M93" s="63">
        <v>34531.193107739506</v>
      </c>
      <c r="N93" s="63">
        <v>14851.171310073625</v>
      </c>
      <c r="O93" s="63">
        <v>29132.792606250467</v>
      </c>
      <c r="P93" s="63">
        <v>7400</v>
      </c>
      <c r="Q93" s="63">
        <v>56354.109544911582</v>
      </c>
      <c r="R93" s="63">
        <v>36695.319758819824</v>
      </c>
      <c r="S93" s="247">
        <v>19658.789786091758</v>
      </c>
      <c r="T93" s="538">
        <v>100</v>
      </c>
      <c r="U93" s="549">
        <f t="shared" si="1"/>
        <v>85486.902151162052</v>
      </c>
    </row>
    <row r="94" spans="1:21" hidden="1">
      <c r="A94" s="234" t="s">
        <v>109</v>
      </c>
      <c r="B94" s="60">
        <v>55998.45100856114</v>
      </c>
      <c r="C94" s="61">
        <v>17478.821575611437</v>
      </c>
      <c r="D94" s="61">
        <v>8644.3714500092665</v>
      </c>
      <c r="E94" s="61">
        <v>1987.3142383927668</v>
      </c>
      <c r="F94" s="61">
        <v>8834.4501256021704</v>
      </c>
      <c r="G94" s="61">
        <v>1093.9954088264105</v>
      </c>
      <c r="H94" s="61">
        <v>7740.4547167757601</v>
      </c>
      <c r="I94" s="61">
        <v>38519.629432949703</v>
      </c>
      <c r="J94" s="61">
        <v>6640.7461463064119</v>
      </c>
      <c r="K94" s="61">
        <v>3795.8355929383015</v>
      </c>
      <c r="L94" s="61">
        <v>31878.883286643293</v>
      </c>
      <c r="M94" s="61">
        <v>14679.612414363824</v>
      </c>
      <c r="N94" s="61">
        <v>17199.27087227947</v>
      </c>
      <c r="O94" s="61">
        <v>15285.117596315678</v>
      </c>
      <c r="P94" s="63">
        <v>5783.1498313310685</v>
      </c>
      <c r="Q94" s="61">
        <v>40713.333412245462</v>
      </c>
      <c r="R94" s="61">
        <v>15773.607823190236</v>
      </c>
      <c r="S94" s="235">
        <v>24939.72558905523</v>
      </c>
      <c r="T94" s="538">
        <v>100</v>
      </c>
      <c r="U94" s="549">
        <f t="shared" si="1"/>
        <v>55998.45100856114</v>
      </c>
    </row>
    <row r="95" spans="1:21" hidden="1">
      <c r="A95" s="250" t="s">
        <v>110</v>
      </c>
      <c r="B95" s="83">
        <v>88395.96790248758</v>
      </c>
      <c r="C95" s="84">
        <v>26906.894513078245</v>
      </c>
      <c r="D95" s="84">
        <v>21651.912202291172</v>
      </c>
      <c r="E95" s="84">
        <v>4817.5840757517899</v>
      </c>
      <c r="F95" s="84">
        <v>5254.9823107870707</v>
      </c>
      <c r="G95" s="84">
        <v>1180.0967602969313</v>
      </c>
      <c r="H95" s="84">
        <v>4074.8855504901398</v>
      </c>
      <c r="I95" s="84">
        <v>61489.073389409328</v>
      </c>
      <c r="J95" s="84">
        <v>8493.7321562477155</v>
      </c>
      <c r="K95" s="84">
        <v>4641.3022353121814</v>
      </c>
      <c r="L95" s="84">
        <v>52995.341233161613</v>
      </c>
      <c r="M95" s="84">
        <v>27079.125144266549</v>
      </c>
      <c r="N95" s="84">
        <v>25916.216088895068</v>
      </c>
      <c r="O95" s="84">
        <v>30145.644358538892</v>
      </c>
      <c r="P95" s="84">
        <v>9458.8863110639722</v>
      </c>
      <c r="Q95" s="84">
        <v>58250.323543948689</v>
      </c>
      <c r="R95" s="84">
        <v>28259.221904563481</v>
      </c>
      <c r="S95" s="251">
        <v>29991.101639385204</v>
      </c>
      <c r="T95" s="538">
        <v>100</v>
      </c>
      <c r="U95" s="549">
        <f t="shared" si="1"/>
        <v>88395.96790248758</v>
      </c>
    </row>
    <row r="96" spans="1:21" hidden="1">
      <c r="A96" s="234" t="s">
        <v>111</v>
      </c>
      <c r="B96" s="60">
        <v>159851.10658001815</v>
      </c>
      <c r="C96" s="61">
        <v>52350.695432349719</v>
      </c>
      <c r="D96" s="61">
        <v>32269.590610473697</v>
      </c>
      <c r="E96" s="61">
        <v>1369.9741604980252</v>
      </c>
      <c r="F96" s="61">
        <v>20081.104821876019</v>
      </c>
      <c r="G96" s="61">
        <v>10251.399688383679</v>
      </c>
      <c r="H96" s="61">
        <v>9829.7051334923399</v>
      </c>
      <c r="I96" s="61">
        <v>107500.41114766843</v>
      </c>
      <c r="J96" s="61">
        <v>54100.585630931804</v>
      </c>
      <c r="K96" s="61">
        <v>23162.868682029948</v>
      </c>
      <c r="L96" s="61">
        <v>53399.82551673663</v>
      </c>
      <c r="M96" s="61">
        <v>30394.484875753758</v>
      </c>
      <c r="N96" s="61">
        <v>23005.340640982875</v>
      </c>
      <c r="O96" s="61">
        <v>86370.176241405512</v>
      </c>
      <c r="P96" s="61">
        <v>24532.842842527974</v>
      </c>
      <c r="Q96" s="61">
        <v>73480.930338612641</v>
      </c>
      <c r="R96" s="61">
        <v>40645.884564137436</v>
      </c>
      <c r="S96" s="235">
        <v>32835.045774475213</v>
      </c>
      <c r="T96" s="538">
        <v>100</v>
      </c>
      <c r="U96" s="549">
        <f t="shared" si="1"/>
        <v>159851.10658001815</v>
      </c>
    </row>
    <row r="97" spans="1:21" hidden="1">
      <c r="A97" s="241" t="s">
        <v>112</v>
      </c>
      <c r="B97" s="57">
        <v>1032298.4979952165</v>
      </c>
      <c r="C97" s="57">
        <v>382368.32561336691</v>
      </c>
      <c r="D97" s="57">
        <v>257495.19845624306</v>
      </c>
      <c r="E97" s="57">
        <v>18951.962474642583</v>
      </c>
      <c r="F97" s="57">
        <v>124873.12715712385</v>
      </c>
      <c r="G97" s="57">
        <v>47381.131190675704</v>
      </c>
      <c r="H97" s="57">
        <v>77491.995966448172</v>
      </c>
      <c r="I97" s="57">
        <v>649930.17238184926</v>
      </c>
      <c r="J97" s="57">
        <v>156311.50420164102</v>
      </c>
      <c r="K97" s="57">
        <v>72616.276510280441</v>
      </c>
      <c r="L97" s="57">
        <v>493618.6681802083</v>
      </c>
      <c r="M97" s="57">
        <v>268758.05744758964</v>
      </c>
      <c r="N97" s="57">
        <v>224860.61073261866</v>
      </c>
      <c r="O97" s="57">
        <v>413806.7026578841</v>
      </c>
      <c r="P97" s="57">
        <v>91568.228984923</v>
      </c>
      <c r="Q97" s="57">
        <v>618491.79533733218</v>
      </c>
      <c r="R97" s="57">
        <v>316139.1886382653</v>
      </c>
      <c r="S97" s="252">
        <v>302352.60669906676</v>
      </c>
      <c r="T97" s="538">
        <v>100</v>
      </c>
      <c r="U97" s="551">
        <f t="shared" si="1"/>
        <v>1032298.4979952165</v>
      </c>
    </row>
    <row r="98" spans="1:21" hidden="1">
      <c r="A98" s="253" t="s">
        <v>54</v>
      </c>
      <c r="B98" s="53">
        <v>57755.688020691741</v>
      </c>
      <c r="C98" s="53">
        <v>17129.640919059646</v>
      </c>
      <c r="D98" s="53">
        <v>10709.369578328609</v>
      </c>
      <c r="E98" s="53">
        <v>1556.7029717424293</v>
      </c>
      <c r="F98" s="53">
        <v>6420.2713407310384</v>
      </c>
      <c r="G98" s="53">
        <v>2198.9913820141669</v>
      </c>
      <c r="H98" s="53">
        <v>4221.2799587168711</v>
      </c>
      <c r="I98" s="53">
        <v>40626.047101632095</v>
      </c>
      <c r="J98" s="53">
        <v>12884.13412163011</v>
      </c>
      <c r="K98" s="53">
        <v>1528.3723760526354</v>
      </c>
      <c r="L98" s="53">
        <v>27741.912980001984</v>
      </c>
      <c r="M98" s="53">
        <v>15672.371107769441</v>
      </c>
      <c r="N98" s="53">
        <v>12069.541872232543</v>
      </c>
      <c r="O98" s="53">
        <v>23593.503699958717</v>
      </c>
      <c r="P98" s="53">
        <v>3085.0753477950648</v>
      </c>
      <c r="Q98" s="53">
        <v>34162.184320733024</v>
      </c>
      <c r="R98" s="53">
        <v>17871.362489783609</v>
      </c>
      <c r="S98" s="254">
        <v>16290.821830949415</v>
      </c>
      <c r="T98" s="538">
        <v>106.2</v>
      </c>
      <c r="U98" s="549">
        <f t="shared" si="1"/>
        <v>54383.887025133467</v>
      </c>
    </row>
    <row r="99" spans="1:21" hidden="1">
      <c r="A99" s="233" t="s">
        <v>55</v>
      </c>
      <c r="B99" s="36">
        <v>50955.276211969285</v>
      </c>
      <c r="C99" s="36">
        <v>19007.359284805007</v>
      </c>
      <c r="D99" s="36">
        <v>15974.011551984324</v>
      </c>
      <c r="E99" s="36">
        <v>1735.132622531612</v>
      </c>
      <c r="F99" s="36">
        <v>3033.3477328206832</v>
      </c>
      <c r="G99" s="36">
        <v>508.59903447145325</v>
      </c>
      <c r="H99" s="36">
        <v>2524.7486983492299</v>
      </c>
      <c r="I99" s="36">
        <v>31947.916927164279</v>
      </c>
      <c r="J99" s="36">
        <v>5991.9656333493704</v>
      </c>
      <c r="K99" s="36">
        <v>3950.6299936856685</v>
      </c>
      <c r="L99" s="36">
        <v>25955.951293814909</v>
      </c>
      <c r="M99" s="36">
        <v>12434.623935212005</v>
      </c>
      <c r="N99" s="36">
        <v>13521.327358602904</v>
      </c>
      <c r="O99" s="36">
        <v>21965.977185333693</v>
      </c>
      <c r="P99" s="36">
        <v>5685.7626162172801</v>
      </c>
      <c r="Q99" s="36">
        <v>28989.299026635592</v>
      </c>
      <c r="R99" s="36">
        <v>12943.222969683458</v>
      </c>
      <c r="S99" s="255">
        <v>16046.076056952134</v>
      </c>
      <c r="T99" s="538">
        <v>106.2</v>
      </c>
      <c r="U99" s="549">
        <f t="shared" si="1"/>
        <v>47980.486075300643</v>
      </c>
    </row>
    <row r="100" spans="1:21" hidden="1">
      <c r="A100" s="233" t="s">
        <v>56</v>
      </c>
      <c r="B100" s="36">
        <v>89905</v>
      </c>
      <c r="C100" s="36">
        <v>21955</v>
      </c>
      <c r="D100" s="36">
        <v>11229</v>
      </c>
      <c r="E100" s="36">
        <v>1104</v>
      </c>
      <c r="F100" s="36">
        <v>10726</v>
      </c>
      <c r="G100" s="36">
        <v>2479</v>
      </c>
      <c r="H100" s="36">
        <v>8247</v>
      </c>
      <c r="I100" s="36">
        <v>67950</v>
      </c>
      <c r="J100" s="36">
        <v>22058</v>
      </c>
      <c r="K100" s="36">
        <v>17025</v>
      </c>
      <c r="L100" s="36">
        <v>45891</v>
      </c>
      <c r="M100" s="36">
        <v>22385</v>
      </c>
      <c r="N100" s="36">
        <v>23506</v>
      </c>
      <c r="O100" s="36">
        <v>33288</v>
      </c>
      <c r="P100" s="36">
        <v>18129</v>
      </c>
      <c r="Q100" s="36">
        <v>56617</v>
      </c>
      <c r="R100" s="36">
        <v>24864</v>
      </c>
      <c r="S100" s="255">
        <v>31753</v>
      </c>
      <c r="T100" s="538">
        <v>106.2</v>
      </c>
      <c r="U100" s="549">
        <f t="shared" si="1"/>
        <v>84656.308851224108</v>
      </c>
    </row>
    <row r="101" spans="1:21" hidden="1">
      <c r="A101" s="256" t="s">
        <v>113</v>
      </c>
      <c r="B101" s="36">
        <v>86490.090845856495</v>
      </c>
      <c r="C101" s="36">
        <v>22092.2610003509</v>
      </c>
      <c r="D101" s="36">
        <v>15008.0281063047</v>
      </c>
      <c r="E101" s="36">
        <v>1162.52388063951</v>
      </c>
      <c r="F101" s="36">
        <v>7084.2328940461903</v>
      </c>
      <c r="G101" s="36">
        <v>1631.3441066478999</v>
      </c>
      <c r="H101" s="36">
        <v>5452.8887873982903</v>
      </c>
      <c r="I101" s="36">
        <v>64397.829845505701</v>
      </c>
      <c r="J101" s="36">
        <v>10972.4834597357</v>
      </c>
      <c r="K101" s="36">
        <v>4332.52553693143</v>
      </c>
      <c r="L101" s="36">
        <v>53425.346385769997</v>
      </c>
      <c r="M101" s="36">
        <v>30517.228152887699</v>
      </c>
      <c r="N101" s="36">
        <v>22908.118232882302</v>
      </c>
      <c r="O101" s="36">
        <v>25980.511566040401</v>
      </c>
      <c r="P101" s="36">
        <v>5495.04941757094</v>
      </c>
      <c r="Q101" s="36">
        <v>60509.5792798162</v>
      </c>
      <c r="R101" s="36">
        <v>32148.572259535598</v>
      </c>
      <c r="S101" s="255">
        <v>28361.007020280598</v>
      </c>
      <c r="T101" s="538">
        <v>106.2</v>
      </c>
      <c r="U101" s="549">
        <f t="shared" si="1"/>
        <v>81440.763508339442</v>
      </c>
    </row>
    <row r="102" spans="1:21" hidden="1">
      <c r="A102" s="256" t="s">
        <v>114</v>
      </c>
      <c r="B102" s="36">
        <v>84664.76</v>
      </c>
      <c r="C102" s="36">
        <v>26251.48</v>
      </c>
      <c r="D102" s="36">
        <v>14787.22</v>
      </c>
      <c r="E102" s="36">
        <v>1091.6099999999999</v>
      </c>
      <c r="F102" s="36">
        <v>11464.26</v>
      </c>
      <c r="G102" s="36">
        <v>2292.42</v>
      </c>
      <c r="H102" s="36">
        <v>9171.84</v>
      </c>
      <c r="I102" s="36">
        <v>58413.279999999999</v>
      </c>
      <c r="J102" s="36">
        <v>6677.98</v>
      </c>
      <c r="K102" s="36">
        <v>3142.72</v>
      </c>
      <c r="L102" s="36">
        <v>51735.3</v>
      </c>
      <c r="M102" s="36">
        <v>22020.54</v>
      </c>
      <c r="N102" s="36">
        <v>29714.76</v>
      </c>
      <c r="O102" s="36">
        <v>21465.200000000001</v>
      </c>
      <c r="P102" s="36">
        <v>4234.33</v>
      </c>
      <c r="Q102" s="36">
        <v>63199.56</v>
      </c>
      <c r="R102" s="36">
        <v>24312.97</v>
      </c>
      <c r="S102" s="255">
        <v>38886.6</v>
      </c>
      <c r="T102" s="538">
        <v>106.2</v>
      </c>
      <c r="U102" s="549">
        <f t="shared" si="1"/>
        <v>79721.996233521641</v>
      </c>
    </row>
    <row r="103" spans="1:21" hidden="1">
      <c r="A103" s="256" t="s">
        <v>115</v>
      </c>
      <c r="B103" s="36">
        <v>129900.34</v>
      </c>
      <c r="C103" s="36">
        <v>38466.67</v>
      </c>
      <c r="D103" s="36">
        <v>24829.82</v>
      </c>
      <c r="E103" s="36">
        <v>955.18</v>
      </c>
      <c r="F103" s="36">
        <v>13636.87</v>
      </c>
      <c r="G103" s="36">
        <v>3673.32</v>
      </c>
      <c r="H103" s="36">
        <v>9963.5499999999993</v>
      </c>
      <c r="I103" s="36">
        <v>91433.64</v>
      </c>
      <c r="J103" s="36">
        <v>25622.5</v>
      </c>
      <c r="K103" s="36">
        <v>15195.33</v>
      </c>
      <c r="L103" s="36">
        <v>65811.14</v>
      </c>
      <c r="M103" s="36">
        <v>34225.46</v>
      </c>
      <c r="N103" s="36">
        <v>31585.68</v>
      </c>
      <c r="O103" s="36">
        <v>50452.32</v>
      </c>
      <c r="P103" s="36">
        <v>16150.51</v>
      </c>
      <c r="Q103" s="36">
        <v>79448.02</v>
      </c>
      <c r="R103" s="36">
        <v>37898.78</v>
      </c>
      <c r="S103" s="255">
        <v>41549.230000000003</v>
      </c>
      <c r="T103" s="538">
        <v>106.2</v>
      </c>
      <c r="U103" s="549">
        <f t="shared" si="1"/>
        <v>122316.70433145009</v>
      </c>
    </row>
    <row r="104" spans="1:21" hidden="1">
      <c r="A104" s="257" t="s">
        <v>57</v>
      </c>
      <c r="B104" s="36">
        <v>63539.92</v>
      </c>
      <c r="C104" s="36">
        <v>23046.84</v>
      </c>
      <c r="D104" s="36">
        <v>16542.84</v>
      </c>
      <c r="E104" s="36">
        <v>884.93</v>
      </c>
      <c r="F104" s="36">
        <v>6504</v>
      </c>
      <c r="G104" s="36">
        <v>913.19</v>
      </c>
      <c r="H104" s="36">
        <v>5590.81</v>
      </c>
      <c r="I104" s="36">
        <v>40493.08</v>
      </c>
      <c r="J104" s="36">
        <v>14466.63</v>
      </c>
      <c r="K104" s="36">
        <v>9293.34</v>
      </c>
      <c r="L104" s="36">
        <v>26026.45</v>
      </c>
      <c r="M104" s="36">
        <v>12382.45</v>
      </c>
      <c r="N104" s="36">
        <v>13644</v>
      </c>
      <c r="O104" s="36">
        <v>31009.47</v>
      </c>
      <c r="P104" s="36">
        <v>10178.27</v>
      </c>
      <c r="Q104" s="36">
        <v>32530.45</v>
      </c>
      <c r="R104" s="36">
        <v>13295.64</v>
      </c>
      <c r="S104" s="255">
        <v>19234.810000000001</v>
      </c>
      <c r="T104" s="538">
        <v>106.2</v>
      </c>
      <c r="U104" s="549">
        <f t="shared" si="1"/>
        <v>59830.433145009411</v>
      </c>
    </row>
    <row r="105" spans="1:21" hidden="1">
      <c r="A105" s="257" t="s">
        <v>58</v>
      </c>
      <c r="B105" s="36">
        <v>85489.25</v>
      </c>
      <c r="C105" s="36">
        <v>20110</v>
      </c>
      <c r="D105" s="36">
        <v>13361</v>
      </c>
      <c r="E105" s="36">
        <v>608</v>
      </c>
      <c r="F105" s="36">
        <v>6749</v>
      </c>
      <c r="G105" s="36">
        <v>3521</v>
      </c>
      <c r="H105" s="36">
        <v>3228</v>
      </c>
      <c r="I105" s="36">
        <v>65379</v>
      </c>
      <c r="J105" s="36">
        <v>11930</v>
      </c>
      <c r="K105" s="36">
        <v>8681</v>
      </c>
      <c r="L105" s="36">
        <v>53449</v>
      </c>
      <c r="M105" s="36">
        <v>30900</v>
      </c>
      <c r="N105" s="36">
        <v>22549</v>
      </c>
      <c r="O105" s="36">
        <v>25291</v>
      </c>
      <c r="P105" s="36">
        <v>9289</v>
      </c>
      <c r="Q105" s="36">
        <v>60198</v>
      </c>
      <c r="R105" s="36">
        <v>34421</v>
      </c>
      <c r="S105" s="255">
        <v>25777</v>
      </c>
      <c r="T105" s="538">
        <v>106.2</v>
      </c>
      <c r="U105" s="549">
        <f t="shared" si="1"/>
        <v>80498.352165725039</v>
      </c>
    </row>
    <row r="106" spans="1:21" hidden="1">
      <c r="A106" s="258" t="s">
        <v>59</v>
      </c>
      <c r="B106" s="60">
        <v>86804.51</v>
      </c>
      <c r="C106" s="60">
        <v>37274.129999999997</v>
      </c>
      <c r="D106" s="60">
        <v>13391.62</v>
      </c>
      <c r="E106" s="60">
        <v>2149.9699999999998</v>
      </c>
      <c r="F106" s="60">
        <v>23882.51</v>
      </c>
      <c r="G106" s="60">
        <v>18256.52</v>
      </c>
      <c r="H106" s="60">
        <v>5625.99</v>
      </c>
      <c r="I106" s="60">
        <v>49530.37</v>
      </c>
      <c r="J106" s="60">
        <v>10688.18</v>
      </c>
      <c r="K106" s="60">
        <v>4394.08</v>
      </c>
      <c r="L106" s="60">
        <v>38842.199999999997</v>
      </c>
      <c r="M106" s="60">
        <v>18493.37</v>
      </c>
      <c r="N106" s="60">
        <v>20348.830000000002</v>
      </c>
      <c r="O106" s="60">
        <v>24079.8</v>
      </c>
      <c r="P106" s="60">
        <v>6544.0499999999993</v>
      </c>
      <c r="Q106" s="60">
        <v>62724.71</v>
      </c>
      <c r="R106" s="60">
        <v>36749.89</v>
      </c>
      <c r="S106" s="259">
        <v>25974.82</v>
      </c>
      <c r="T106" s="538">
        <v>106.2</v>
      </c>
      <c r="U106" s="549">
        <f t="shared" si="1"/>
        <v>81736.826741996236</v>
      </c>
    </row>
    <row r="107" spans="1:21" hidden="1">
      <c r="A107" s="260" t="s">
        <v>116</v>
      </c>
      <c r="B107" s="60">
        <v>80957.25</v>
      </c>
      <c r="C107" s="75">
        <v>28541</v>
      </c>
      <c r="D107" s="60">
        <v>18584</v>
      </c>
      <c r="E107" s="60">
        <v>1143</v>
      </c>
      <c r="F107" s="60">
        <v>9957</v>
      </c>
      <c r="G107" s="60">
        <v>4863</v>
      </c>
      <c r="H107" s="60">
        <v>5094</v>
      </c>
      <c r="I107" s="60">
        <v>52417</v>
      </c>
      <c r="J107" s="60">
        <v>7620</v>
      </c>
      <c r="K107" s="60">
        <v>3325</v>
      </c>
      <c r="L107" s="60">
        <v>44797</v>
      </c>
      <c r="M107" s="60">
        <v>29129</v>
      </c>
      <c r="N107" s="60">
        <v>15668</v>
      </c>
      <c r="O107" s="60">
        <v>26204</v>
      </c>
      <c r="P107" s="60">
        <v>4468</v>
      </c>
      <c r="Q107" s="60">
        <v>54753.58</v>
      </c>
      <c r="R107" s="60">
        <v>33991.279999999999</v>
      </c>
      <c r="S107" s="259">
        <v>20762.3</v>
      </c>
      <c r="T107" s="538">
        <v>106.2</v>
      </c>
      <c r="U107" s="549">
        <f t="shared" si="1"/>
        <v>76230.932203389835</v>
      </c>
    </row>
    <row r="108" spans="1:21" hidden="1">
      <c r="A108" s="261" t="s">
        <v>60</v>
      </c>
      <c r="B108" s="68">
        <v>105348.19896307807</v>
      </c>
      <c r="C108" s="85">
        <v>36693.3826797285</v>
      </c>
      <c r="D108" s="68">
        <v>20685.410836072824</v>
      </c>
      <c r="E108" s="68">
        <v>301.94133530771643</v>
      </c>
      <c r="F108" s="68">
        <v>16007.97184365568</v>
      </c>
      <c r="G108" s="68">
        <v>9512.9351631489299</v>
      </c>
      <c r="H108" s="68">
        <v>6495.0366805067515</v>
      </c>
      <c r="I108" s="68">
        <v>68654.816283349573</v>
      </c>
      <c r="J108" s="68">
        <v>10566.141598268725</v>
      </c>
      <c r="K108" s="68">
        <v>2636.1652813736964</v>
      </c>
      <c r="L108" s="68">
        <v>58088.674685080856</v>
      </c>
      <c r="M108" s="68">
        <v>28803.581451542374</v>
      </c>
      <c r="N108" s="68">
        <v>29285.093233538475</v>
      </c>
      <c r="O108" s="68">
        <v>31251.552434341549</v>
      </c>
      <c r="P108" s="68">
        <v>2938.106616681413</v>
      </c>
      <c r="Q108" s="68">
        <v>74096.646528736543</v>
      </c>
      <c r="R108" s="68">
        <v>38316.516614691303</v>
      </c>
      <c r="S108" s="262">
        <v>35780.129914045225</v>
      </c>
      <c r="T108" s="538">
        <v>106.2</v>
      </c>
      <c r="U108" s="549">
        <f t="shared" si="1"/>
        <v>99197.92746052549</v>
      </c>
    </row>
    <row r="109" spans="1:21" hidden="1">
      <c r="A109" s="263" t="s">
        <v>117</v>
      </c>
      <c r="B109" s="72">
        <v>185199.38786135765</v>
      </c>
      <c r="C109" s="76">
        <v>75680.677425341826</v>
      </c>
      <c r="D109" s="72">
        <v>43719.956101021162</v>
      </c>
      <c r="E109" s="72">
        <v>1610.1921902068088</v>
      </c>
      <c r="F109" s="72">
        <v>31960.721324320664</v>
      </c>
      <c r="G109" s="72">
        <v>19779.524011653772</v>
      </c>
      <c r="H109" s="72">
        <v>12181.197312666891</v>
      </c>
      <c r="I109" s="72">
        <v>109518.71043601586</v>
      </c>
      <c r="J109" s="72">
        <v>29795.286037602742</v>
      </c>
      <c r="K109" s="72">
        <v>9484.7917098596154</v>
      </c>
      <c r="L109" s="72">
        <v>79723.424398413103</v>
      </c>
      <c r="M109" s="72">
        <v>60461.698148234813</v>
      </c>
      <c r="N109" s="72">
        <v>19261.726250178293</v>
      </c>
      <c r="O109" s="72">
        <v>73515.2421386239</v>
      </c>
      <c r="P109" s="72">
        <v>11094.983900066425</v>
      </c>
      <c r="Q109" s="72">
        <v>111684.14572273377</v>
      </c>
      <c r="R109" s="72">
        <v>80241.222159888581</v>
      </c>
      <c r="S109" s="264">
        <v>31442.923562845186</v>
      </c>
      <c r="T109" s="538">
        <v>106.2</v>
      </c>
      <c r="U109" s="549">
        <f t="shared" si="1"/>
        <v>174387.37086756842</v>
      </c>
    </row>
    <row r="110" spans="1:21" hidden="1">
      <c r="A110" s="236" t="s">
        <v>61</v>
      </c>
      <c r="B110" s="73">
        <f t="shared" ref="B110:O110" si="2">SUM(B98:B109)</f>
        <v>1107009.6719029532</v>
      </c>
      <c r="C110" s="73">
        <f t="shared" si="2"/>
        <v>366248.44130928582</v>
      </c>
      <c r="D110" s="73">
        <f t="shared" si="2"/>
        <v>218822.27617371158</v>
      </c>
      <c r="E110" s="73">
        <f t="shared" si="2"/>
        <v>14303.183000428075</v>
      </c>
      <c r="F110" s="73">
        <f t="shared" si="2"/>
        <v>147426.18513557425</v>
      </c>
      <c r="G110" s="73">
        <f t="shared" si="2"/>
        <v>69629.843697936216</v>
      </c>
      <c r="H110" s="73">
        <f t="shared" si="2"/>
        <v>77796.341437638024</v>
      </c>
      <c r="I110" s="73">
        <f t="shared" si="2"/>
        <v>740761.69059366744</v>
      </c>
      <c r="J110" s="73">
        <f t="shared" si="2"/>
        <v>169273.30085058667</v>
      </c>
      <c r="K110" s="73">
        <f t="shared" si="2"/>
        <v>82988.954897903051</v>
      </c>
      <c r="L110" s="73">
        <f t="shared" si="2"/>
        <v>571487.39974308084</v>
      </c>
      <c r="M110" s="73">
        <f t="shared" si="2"/>
        <v>317425.32279564638</v>
      </c>
      <c r="N110" s="73">
        <f t="shared" si="2"/>
        <v>254062.07694743454</v>
      </c>
      <c r="O110" s="73">
        <f t="shared" si="2"/>
        <v>388096.57702429825</v>
      </c>
      <c r="P110" s="73">
        <v>97292.13789833113</v>
      </c>
      <c r="Q110" s="73">
        <f>SUM(Q98:Q109)</f>
        <v>718913.17487865523</v>
      </c>
      <c r="R110" s="73">
        <f>SUM(R98:R109)</f>
        <v>387054.45649358252</v>
      </c>
      <c r="S110" s="265">
        <f>SUM(S98:S109)</f>
        <v>331858.71838507254</v>
      </c>
      <c r="T110" s="538">
        <v>106.2</v>
      </c>
      <c r="U110" s="552">
        <f t="shared" ref="U110:U141" si="3">B110/T110*100</f>
        <v>1042381.9886091838</v>
      </c>
    </row>
    <row r="111" spans="1:21" hidden="1">
      <c r="A111" s="263" t="s">
        <v>118</v>
      </c>
      <c r="B111" s="78">
        <v>79151.294520184121</v>
      </c>
      <c r="C111" s="78">
        <v>23121.529685083755</v>
      </c>
      <c r="D111" s="78">
        <v>11843.302170842877</v>
      </c>
      <c r="E111" s="78">
        <v>2147.1651446429569</v>
      </c>
      <c r="F111" s="78">
        <v>11278.227514240876</v>
      </c>
      <c r="G111" s="78">
        <v>7978.2405596388571</v>
      </c>
      <c r="H111" s="78">
        <v>3299.9869546020195</v>
      </c>
      <c r="I111" s="78">
        <v>56029.764835100359</v>
      </c>
      <c r="J111" s="78">
        <v>11737.914729109518</v>
      </c>
      <c r="K111" s="78">
        <v>2548.12</v>
      </c>
      <c r="L111" s="78">
        <v>44291.850105990845</v>
      </c>
      <c r="M111" s="78">
        <v>30282.385353318859</v>
      </c>
      <c r="N111" s="78">
        <v>14009.464752671989</v>
      </c>
      <c r="O111" s="78">
        <v>23581.216899952396</v>
      </c>
      <c r="P111" s="78">
        <v>4695.2851446429568</v>
      </c>
      <c r="Q111" s="78">
        <v>55570.077620231721</v>
      </c>
      <c r="R111" s="78">
        <v>38260.625912957716</v>
      </c>
      <c r="S111" s="266">
        <v>17309.451707274009</v>
      </c>
      <c r="T111" s="538">
        <v>108.4</v>
      </c>
      <c r="U111" s="549">
        <f t="shared" si="3"/>
        <v>73017.799372863577</v>
      </c>
    </row>
    <row r="112" spans="1:21" hidden="1">
      <c r="A112" s="267" t="s">
        <v>119</v>
      </c>
      <c r="B112" s="79">
        <v>91904</v>
      </c>
      <c r="C112" s="79">
        <v>25991</v>
      </c>
      <c r="D112" s="79">
        <v>21382</v>
      </c>
      <c r="E112" s="79">
        <v>2490</v>
      </c>
      <c r="F112" s="79">
        <v>4609</v>
      </c>
      <c r="G112" s="79">
        <v>1934</v>
      </c>
      <c r="H112" s="79">
        <v>2675</v>
      </c>
      <c r="I112" s="79">
        <v>65913</v>
      </c>
      <c r="J112" s="79">
        <v>31512</v>
      </c>
      <c r="K112" s="79">
        <v>13981</v>
      </c>
      <c r="L112" s="79">
        <v>34401</v>
      </c>
      <c r="M112" s="79">
        <v>15581</v>
      </c>
      <c r="N112" s="79">
        <v>18820</v>
      </c>
      <c r="O112" s="79">
        <v>52894</v>
      </c>
      <c r="P112" s="79">
        <v>16471</v>
      </c>
      <c r="Q112" s="79">
        <v>39010</v>
      </c>
      <c r="R112" s="79">
        <v>17515</v>
      </c>
      <c r="S112" s="268">
        <v>21495</v>
      </c>
      <c r="T112" s="538">
        <v>108.4</v>
      </c>
      <c r="U112" s="549">
        <f t="shared" si="3"/>
        <v>84782.287822878221</v>
      </c>
    </row>
    <row r="113" spans="1:21" hidden="1">
      <c r="A113" s="267" t="s">
        <v>120</v>
      </c>
      <c r="B113" s="79">
        <v>83464</v>
      </c>
      <c r="C113" s="79">
        <v>23111</v>
      </c>
      <c r="D113" s="79">
        <v>16458</v>
      </c>
      <c r="E113" s="79">
        <v>1074</v>
      </c>
      <c r="F113" s="79">
        <v>6653</v>
      </c>
      <c r="G113" s="79">
        <v>373</v>
      </c>
      <c r="H113" s="79">
        <v>6280</v>
      </c>
      <c r="I113" s="79">
        <v>60353</v>
      </c>
      <c r="J113" s="79">
        <v>14100</v>
      </c>
      <c r="K113" s="79">
        <v>6447</v>
      </c>
      <c r="L113" s="79">
        <v>46253</v>
      </c>
      <c r="M113" s="79">
        <v>19971</v>
      </c>
      <c r="N113" s="79">
        <v>26282</v>
      </c>
      <c r="O113" s="79">
        <v>30559</v>
      </c>
      <c r="P113" s="79">
        <v>7521</v>
      </c>
      <c r="Q113" s="79">
        <v>52906</v>
      </c>
      <c r="R113" s="79">
        <v>20344</v>
      </c>
      <c r="S113" s="268">
        <v>32561</v>
      </c>
      <c r="T113" s="538">
        <v>108.4</v>
      </c>
      <c r="U113" s="549">
        <f t="shared" si="3"/>
        <v>76996.309963099629</v>
      </c>
    </row>
    <row r="114" spans="1:21" hidden="1">
      <c r="A114" s="269" t="s">
        <v>121</v>
      </c>
      <c r="B114" s="79">
        <v>77113.050455387667</v>
      </c>
      <c r="C114" s="79">
        <v>22541.602650381319</v>
      </c>
      <c r="D114" s="79">
        <v>15186.481041204997</v>
      </c>
      <c r="E114" s="79">
        <v>529.41481763257002</v>
      </c>
      <c r="F114" s="79">
        <v>7355.1216091763226</v>
      </c>
      <c r="G114" s="79">
        <v>2471.2781845648396</v>
      </c>
      <c r="H114" s="79">
        <v>4883.8434246114839</v>
      </c>
      <c r="I114" s="79">
        <v>54571.447805006348</v>
      </c>
      <c r="J114" s="79">
        <v>9069.797865422328</v>
      </c>
      <c r="K114" s="79">
        <v>3206.2629414997541</v>
      </c>
      <c r="L114" s="79">
        <v>45501.649939584015</v>
      </c>
      <c r="M114" s="79">
        <v>29434.718588576117</v>
      </c>
      <c r="N114" s="79">
        <v>16066.931351007896</v>
      </c>
      <c r="O114" s="79">
        <v>24256.278906627325</v>
      </c>
      <c r="P114" s="79">
        <v>3735.6777591323244</v>
      </c>
      <c r="Q114" s="79">
        <v>52856.771548760335</v>
      </c>
      <c r="R114" s="79">
        <v>31905.996773140956</v>
      </c>
      <c r="S114" s="268">
        <v>20950.774775619382</v>
      </c>
      <c r="T114" s="538">
        <v>108.4</v>
      </c>
      <c r="U114" s="549">
        <f t="shared" si="3"/>
        <v>71137.500420099313</v>
      </c>
    </row>
    <row r="115" spans="1:21" hidden="1">
      <c r="A115" s="269" t="s">
        <v>62</v>
      </c>
      <c r="B115" s="79">
        <v>85191</v>
      </c>
      <c r="C115" s="79">
        <v>17943</v>
      </c>
      <c r="D115" s="79">
        <v>12378</v>
      </c>
      <c r="E115" s="79">
        <v>710</v>
      </c>
      <c r="F115" s="79">
        <v>5565</v>
      </c>
      <c r="G115" s="79">
        <v>247</v>
      </c>
      <c r="H115" s="79">
        <v>5318</v>
      </c>
      <c r="I115" s="79">
        <v>67248</v>
      </c>
      <c r="J115" s="79">
        <v>7718</v>
      </c>
      <c r="K115" s="79">
        <v>4407</v>
      </c>
      <c r="L115" s="79">
        <v>59530</v>
      </c>
      <c r="M115" s="79">
        <v>27705</v>
      </c>
      <c r="N115" s="79">
        <v>31826</v>
      </c>
      <c r="O115" s="79">
        <v>20095</v>
      </c>
      <c r="P115" s="79">
        <v>5117</v>
      </c>
      <c r="Q115" s="79">
        <v>65096</v>
      </c>
      <c r="R115" s="79">
        <v>27952</v>
      </c>
      <c r="S115" s="268">
        <v>37144</v>
      </c>
      <c r="T115" s="538">
        <v>108.4</v>
      </c>
      <c r="U115" s="549">
        <f t="shared" si="3"/>
        <v>78589.483394833936</v>
      </c>
    </row>
    <row r="116" spans="1:21" hidden="1">
      <c r="A116" s="269" t="s">
        <v>122</v>
      </c>
      <c r="B116" s="79">
        <v>131331</v>
      </c>
      <c r="C116" s="79">
        <v>39667</v>
      </c>
      <c r="D116" s="79">
        <v>22207</v>
      </c>
      <c r="E116" s="79">
        <v>1112</v>
      </c>
      <c r="F116" s="79">
        <v>17461</v>
      </c>
      <c r="G116" s="79">
        <v>8989</v>
      </c>
      <c r="H116" s="79">
        <v>8471</v>
      </c>
      <c r="I116" s="79">
        <v>91664</v>
      </c>
      <c r="J116" s="79">
        <v>40684</v>
      </c>
      <c r="K116" s="79">
        <v>15860</v>
      </c>
      <c r="L116" s="79">
        <v>50979</v>
      </c>
      <c r="M116" s="79">
        <v>28366</v>
      </c>
      <c r="N116" s="79">
        <v>22613</v>
      </c>
      <c r="O116" s="79">
        <v>62891</v>
      </c>
      <c r="P116" s="79">
        <v>16972</v>
      </c>
      <c r="Q116" s="79">
        <v>68440</v>
      </c>
      <c r="R116" s="79">
        <v>37355</v>
      </c>
      <c r="S116" s="268">
        <v>31084</v>
      </c>
      <c r="T116" s="538">
        <v>108.4</v>
      </c>
      <c r="U116" s="549">
        <f t="shared" si="3"/>
        <v>121154.05904059039</v>
      </c>
    </row>
    <row r="117" spans="1:21" hidden="1">
      <c r="A117" s="269" t="s">
        <v>123</v>
      </c>
      <c r="B117" s="79">
        <v>75358</v>
      </c>
      <c r="C117" s="79">
        <v>29298</v>
      </c>
      <c r="D117" s="79">
        <v>20204</v>
      </c>
      <c r="E117" s="79">
        <v>1096</v>
      </c>
      <c r="F117" s="79">
        <v>9094</v>
      </c>
      <c r="G117" s="79">
        <v>1193</v>
      </c>
      <c r="H117" s="79">
        <v>7901</v>
      </c>
      <c r="I117" s="79">
        <v>46060</v>
      </c>
      <c r="J117" s="79">
        <v>9683</v>
      </c>
      <c r="K117" s="79">
        <v>4537</v>
      </c>
      <c r="L117" s="79">
        <v>36377</v>
      </c>
      <c r="M117" s="79">
        <v>17312</v>
      </c>
      <c r="N117" s="79">
        <v>19065</v>
      </c>
      <c r="O117" s="79">
        <v>29887</v>
      </c>
      <c r="P117" s="79">
        <v>5633</v>
      </c>
      <c r="Q117" s="79">
        <v>45471</v>
      </c>
      <c r="R117" s="79">
        <v>18505</v>
      </c>
      <c r="S117" s="268">
        <v>26966</v>
      </c>
      <c r="T117" s="538">
        <v>108.4</v>
      </c>
      <c r="U117" s="549">
        <f t="shared" si="3"/>
        <v>69518.450184501839</v>
      </c>
    </row>
    <row r="118" spans="1:21" hidden="1">
      <c r="A118" s="270" t="s">
        <v>124</v>
      </c>
      <c r="B118" s="80">
        <v>60864</v>
      </c>
      <c r="C118" s="80">
        <v>18820</v>
      </c>
      <c r="D118" s="79">
        <v>9403</v>
      </c>
      <c r="E118" s="79">
        <v>167</v>
      </c>
      <c r="F118" s="79">
        <v>9418</v>
      </c>
      <c r="G118" s="79">
        <v>5217</v>
      </c>
      <c r="H118" s="79">
        <v>4201</v>
      </c>
      <c r="I118" s="80">
        <v>42044</v>
      </c>
      <c r="J118" s="79">
        <v>3977</v>
      </c>
      <c r="K118" s="79">
        <v>2459</v>
      </c>
      <c r="L118" s="79">
        <v>38066</v>
      </c>
      <c r="M118" s="79">
        <v>26238</v>
      </c>
      <c r="N118" s="79">
        <v>11829</v>
      </c>
      <c r="O118" s="79">
        <v>13380</v>
      </c>
      <c r="P118" s="79">
        <v>2627</v>
      </c>
      <c r="Q118" s="79">
        <v>47484</v>
      </c>
      <c r="R118" s="79">
        <v>31455</v>
      </c>
      <c r="S118" s="268">
        <v>16029</v>
      </c>
      <c r="T118" s="538">
        <v>108.4</v>
      </c>
      <c r="U118" s="549">
        <f t="shared" si="3"/>
        <v>56147.601476014759</v>
      </c>
    </row>
    <row r="119" spans="1:21" hidden="1">
      <c r="A119" s="270" t="s">
        <v>125</v>
      </c>
      <c r="B119" s="80">
        <v>72613</v>
      </c>
      <c r="C119" s="80">
        <v>23155</v>
      </c>
      <c r="D119" s="79">
        <v>8376</v>
      </c>
      <c r="E119" s="79">
        <v>192</v>
      </c>
      <c r="F119" s="79">
        <v>14779</v>
      </c>
      <c r="G119" s="79">
        <v>8910</v>
      </c>
      <c r="H119" s="79">
        <v>5869</v>
      </c>
      <c r="I119" s="80">
        <v>49457</v>
      </c>
      <c r="J119" s="79">
        <v>10721</v>
      </c>
      <c r="K119" s="79">
        <v>2618</v>
      </c>
      <c r="L119" s="79">
        <v>38737</v>
      </c>
      <c r="M119" s="79">
        <v>23453</v>
      </c>
      <c r="N119" s="79">
        <v>15284</v>
      </c>
      <c r="O119" s="79">
        <f t="shared" ref="O119:S121" si="4">D119+J119</f>
        <v>19097</v>
      </c>
      <c r="P119" s="79">
        <f t="shared" si="4"/>
        <v>2810</v>
      </c>
      <c r="Q119" s="79">
        <f t="shared" si="4"/>
        <v>53516</v>
      </c>
      <c r="R119" s="79">
        <f t="shared" si="4"/>
        <v>32363</v>
      </c>
      <c r="S119" s="268">
        <f t="shared" si="4"/>
        <v>21153</v>
      </c>
      <c r="T119" s="538">
        <v>108.4</v>
      </c>
      <c r="U119" s="549">
        <f t="shared" si="3"/>
        <v>66986.162361623603</v>
      </c>
    </row>
    <row r="120" spans="1:21" hidden="1">
      <c r="A120" s="270" t="s">
        <v>63</v>
      </c>
      <c r="B120" s="80">
        <f>C120+I120</f>
        <v>65503.32286277473</v>
      </c>
      <c r="C120" s="80">
        <v>25572.753522518156</v>
      </c>
      <c r="D120" s="79">
        <v>10180.491144914449</v>
      </c>
      <c r="E120" s="79">
        <v>329.94171321017251</v>
      </c>
      <c r="F120" s="79">
        <v>15392.262377603711</v>
      </c>
      <c r="G120" s="79">
        <v>2630.7900521123602</v>
      </c>
      <c r="H120" s="79">
        <v>12761.472325491348</v>
      </c>
      <c r="I120" s="80">
        <v>39930.569340256574</v>
      </c>
      <c r="J120" s="79">
        <v>7019.189867726428</v>
      </c>
      <c r="K120" s="79">
        <v>5058.9427467326559</v>
      </c>
      <c r="L120" s="79">
        <v>32911.379472530141</v>
      </c>
      <c r="M120" s="79">
        <v>20673.86147660029</v>
      </c>
      <c r="N120" s="79">
        <v>12237.517995929853</v>
      </c>
      <c r="O120" s="79">
        <f t="shared" si="4"/>
        <v>17199.681012640878</v>
      </c>
      <c r="P120" s="79">
        <f t="shared" si="4"/>
        <v>5388.8844599428285</v>
      </c>
      <c r="Q120" s="79">
        <f t="shared" si="4"/>
        <v>48303.641850133848</v>
      </c>
      <c r="R120" s="79">
        <f t="shared" si="4"/>
        <v>23304.651528712649</v>
      </c>
      <c r="S120" s="268">
        <f t="shared" si="4"/>
        <v>24998.990321421203</v>
      </c>
      <c r="T120" s="538">
        <v>108.4</v>
      </c>
      <c r="U120" s="549">
        <f t="shared" si="3"/>
        <v>60427.419615105842</v>
      </c>
    </row>
    <row r="121" spans="1:21" hidden="1">
      <c r="A121" s="271" t="s">
        <v>64</v>
      </c>
      <c r="B121" s="81">
        <f>C121+I121</f>
        <v>84469.302045123128</v>
      </c>
      <c r="C121" s="81">
        <v>27791.998755943776</v>
      </c>
      <c r="D121" s="82">
        <v>15627.900689221691</v>
      </c>
      <c r="E121" s="82">
        <v>2505.2839368331374</v>
      </c>
      <c r="F121" s="82">
        <v>12164.098066722083</v>
      </c>
      <c r="G121" s="82">
        <v>2223.363693092519</v>
      </c>
      <c r="H121" s="82">
        <v>9940.7343736295643</v>
      </c>
      <c r="I121" s="81">
        <v>56677.303289179355</v>
      </c>
      <c r="J121" s="82">
        <v>9880.8836139533742</v>
      </c>
      <c r="K121" s="82">
        <v>5866.3953421131173</v>
      </c>
      <c r="L121" s="82">
        <v>46796.419675225989</v>
      </c>
      <c r="M121" s="82">
        <v>27380.557334583296</v>
      </c>
      <c r="N121" s="82">
        <v>19415.862340642685</v>
      </c>
      <c r="O121" s="82">
        <f t="shared" si="4"/>
        <v>25508.784303175067</v>
      </c>
      <c r="P121" s="82">
        <f t="shared" si="4"/>
        <v>8371.6792789462543</v>
      </c>
      <c r="Q121" s="82">
        <f t="shared" si="4"/>
        <v>58960.517741948075</v>
      </c>
      <c r="R121" s="82">
        <f t="shared" si="4"/>
        <v>29603.921027675817</v>
      </c>
      <c r="S121" s="272">
        <f t="shared" si="4"/>
        <v>29356.596714272251</v>
      </c>
      <c r="T121" s="538">
        <v>108.4</v>
      </c>
      <c r="U121" s="549">
        <f t="shared" si="3"/>
        <v>77923.710373729817</v>
      </c>
    </row>
    <row r="122" spans="1:21" hidden="1">
      <c r="A122" s="271" t="s">
        <v>126</v>
      </c>
      <c r="B122" s="81">
        <v>108099</v>
      </c>
      <c r="C122" s="81">
        <v>63763</v>
      </c>
      <c r="D122" s="82">
        <v>25771</v>
      </c>
      <c r="E122" s="82">
        <v>1199</v>
      </c>
      <c r="F122" s="82">
        <v>37992</v>
      </c>
      <c r="G122" s="82">
        <v>22289</v>
      </c>
      <c r="H122" s="82">
        <v>15703</v>
      </c>
      <c r="I122" s="81">
        <v>44336</v>
      </c>
      <c r="J122" s="82">
        <v>11711</v>
      </c>
      <c r="K122" s="82">
        <v>2949</v>
      </c>
      <c r="L122" s="82">
        <v>32625</v>
      </c>
      <c r="M122" s="82">
        <v>12099</v>
      </c>
      <c r="N122" s="82">
        <v>20526</v>
      </c>
      <c r="O122" s="82">
        <v>37482</v>
      </c>
      <c r="P122" s="82">
        <v>4148</v>
      </c>
      <c r="Q122" s="82">
        <v>70617</v>
      </c>
      <c r="R122" s="82">
        <v>34388</v>
      </c>
      <c r="S122" s="272">
        <v>36229</v>
      </c>
      <c r="T122" s="538">
        <v>108.4</v>
      </c>
      <c r="U122" s="549">
        <f t="shared" si="3"/>
        <v>99722.324723247235</v>
      </c>
    </row>
    <row r="123" spans="1:21" s="100" customFormat="1" hidden="1">
      <c r="A123" s="273" t="s">
        <v>127</v>
      </c>
      <c r="B123" s="77">
        <f t="shared" ref="B123:S123" si="5">B111+B112+B113+B114+B115+B116+B117+B118+B119+B120+B121+B122</f>
        <v>1015060.9698834696</v>
      </c>
      <c r="C123" s="77">
        <f t="shared" si="5"/>
        <v>340775.88461392699</v>
      </c>
      <c r="D123" s="77">
        <f t="shared" si="5"/>
        <v>189017.17504618401</v>
      </c>
      <c r="E123" s="77">
        <f t="shared" si="5"/>
        <v>13551.805612318834</v>
      </c>
      <c r="F123" s="77">
        <f t="shared" si="5"/>
        <v>151760.709567743</v>
      </c>
      <c r="G123" s="77">
        <f t="shared" si="5"/>
        <v>64455.672489408578</v>
      </c>
      <c r="H123" s="77">
        <f t="shared" si="5"/>
        <v>87304.037078334411</v>
      </c>
      <c r="I123" s="77">
        <f t="shared" si="5"/>
        <v>674284.08526954264</v>
      </c>
      <c r="J123" s="77">
        <f t="shared" si="5"/>
        <v>167813.78607621163</v>
      </c>
      <c r="K123" s="77">
        <f t="shared" si="5"/>
        <v>69937.721030345521</v>
      </c>
      <c r="L123" s="77">
        <f t="shared" si="5"/>
        <v>506469.29919333098</v>
      </c>
      <c r="M123" s="77">
        <f t="shared" si="5"/>
        <v>278496.52275307855</v>
      </c>
      <c r="N123" s="77">
        <f t="shared" si="5"/>
        <v>227974.77644025243</v>
      </c>
      <c r="O123" s="77">
        <f t="shared" si="5"/>
        <v>356830.96112239565</v>
      </c>
      <c r="P123" s="77">
        <f t="shared" si="5"/>
        <v>83490.52664266435</v>
      </c>
      <c r="Q123" s="77">
        <f t="shared" si="5"/>
        <v>658231.00876107393</v>
      </c>
      <c r="R123" s="77">
        <f t="shared" si="5"/>
        <v>342952.19524248713</v>
      </c>
      <c r="S123" s="274">
        <f t="shared" si="5"/>
        <v>315276.81351858686</v>
      </c>
      <c r="T123" s="553">
        <v>108.4</v>
      </c>
      <c r="U123" s="554">
        <f t="shared" si="3"/>
        <v>936403.10874858825</v>
      </c>
    </row>
    <row r="124" spans="1:21" hidden="1">
      <c r="A124" s="275" t="s">
        <v>128</v>
      </c>
      <c r="B124" s="82">
        <v>43779</v>
      </c>
      <c r="C124" s="82">
        <v>19056</v>
      </c>
      <c r="D124" s="82">
        <v>12074</v>
      </c>
      <c r="E124" s="82">
        <v>3258</v>
      </c>
      <c r="F124" s="82">
        <v>6983</v>
      </c>
      <c r="G124" s="82">
        <v>2906</v>
      </c>
      <c r="H124" s="82">
        <v>4077</v>
      </c>
      <c r="I124" s="82">
        <v>24723</v>
      </c>
      <c r="J124" s="82">
        <v>7783</v>
      </c>
      <c r="K124" s="82">
        <v>5362</v>
      </c>
      <c r="L124" s="82">
        <v>16940</v>
      </c>
      <c r="M124" s="82">
        <v>5947</v>
      </c>
      <c r="N124" s="82">
        <v>10993</v>
      </c>
      <c r="O124" s="82">
        <v>19857</v>
      </c>
      <c r="P124" s="82">
        <v>8620</v>
      </c>
      <c r="Q124" s="82">
        <v>23923</v>
      </c>
      <c r="R124" s="82">
        <v>8853</v>
      </c>
      <c r="S124" s="272">
        <v>15070</v>
      </c>
      <c r="T124" s="538">
        <v>108.5</v>
      </c>
      <c r="U124" s="549">
        <f t="shared" si="3"/>
        <v>40349.308755760372</v>
      </c>
    </row>
    <row r="125" spans="1:21" hidden="1">
      <c r="A125" s="275" t="s">
        <v>129</v>
      </c>
      <c r="B125" s="82">
        <v>56099</v>
      </c>
      <c r="C125" s="82">
        <v>20246</v>
      </c>
      <c r="D125" s="82">
        <v>13784</v>
      </c>
      <c r="E125" s="82">
        <v>732</v>
      </c>
      <c r="F125" s="82">
        <v>6462</v>
      </c>
      <c r="G125" s="82">
        <v>667</v>
      </c>
      <c r="H125" s="82">
        <v>5795</v>
      </c>
      <c r="I125" s="82">
        <v>35853</v>
      </c>
      <c r="J125" s="82">
        <v>3998</v>
      </c>
      <c r="K125" s="82">
        <v>2138</v>
      </c>
      <c r="L125" s="82">
        <v>31855</v>
      </c>
      <c r="M125" s="82">
        <v>15358</v>
      </c>
      <c r="N125" s="82">
        <v>16497</v>
      </c>
      <c r="O125" s="82">
        <v>17782</v>
      </c>
      <c r="P125" s="82">
        <v>2870</v>
      </c>
      <c r="Q125" s="82">
        <v>38317</v>
      </c>
      <c r="R125" s="82">
        <v>16025</v>
      </c>
      <c r="S125" s="272">
        <v>22292</v>
      </c>
      <c r="T125" s="538">
        <v>108.5</v>
      </c>
      <c r="U125" s="549">
        <f t="shared" si="3"/>
        <v>51704.147465437789</v>
      </c>
    </row>
    <row r="126" spans="1:21" hidden="1">
      <c r="A126" s="275" t="s">
        <v>130</v>
      </c>
      <c r="B126" s="82">
        <v>65271</v>
      </c>
      <c r="C126" s="82">
        <v>26416</v>
      </c>
      <c r="D126" s="82">
        <v>16491</v>
      </c>
      <c r="E126" s="82">
        <v>2890</v>
      </c>
      <c r="F126" s="82">
        <v>9925</v>
      </c>
      <c r="G126" s="82">
        <v>885</v>
      </c>
      <c r="H126" s="82">
        <v>9040</v>
      </c>
      <c r="I126" s="82">
        <v>38855</v>
      </c>
      <c r="J126" s="82">
        <v>5901</v>
      </c>
      <c r="K126" s="82">
        <v>1977</v>
      </c>
      <c r="L126" s="82">
        <v>32954</v>
      </c>
      <c r="M126" s="82">
        <v>13203</v>
      </c>
      <c r="N126" s="82">
        <v>19751</v>
      </c>
      <c r="O126" s="82">
        <v>22392</v>
      </c>
      <c r="P126" s="82">
        <v>4868</v>
      </c>
      <c r="Q126" s="82">
        <v>42879</v>
      </c>
      <c r="R126" s="82">
        <v>14088</v>
      </c>
      <c r="S126" s="272">
        <v>28791</v>
      </c>
      <c r="T126" s="538">
        <v>108.5</v>
      </c>
      <c r="U126" s="549">
        <f t="shared" si="3"/>
        <v>60157.603686635943</v>
      </c>
    </row>
    <row r="127" spans="1:21" hidden="1">
      <c r="A127" s="275" t="s">
        <v>131</v>
      </c>
      <c r="B127" s="82">
        <v>63953</v>
      </c>
      <c r="C127" s="82">
        <v>25795</v>
      </c>
      <c r="D127" s="82">
        <v>19940</v>
      </c>
      <c r="E127" s="82">
        <v>142</v>
      </c>
      <c r="F127" s="82">
        <v>5854</v>
      </c>
      <c r="G127" s="82">
        <v>388</v>
      </c>
      <c r="H127" s="82">
        <v>5467</v>
      </c>
      <c r="I127" s="82">
        <v>38158</v>
      </c>
      <c r="J127" s="82">
        <v>4597</v>
      </c>
      <c r="K127" s="82">
        <v>967</v>
      </c>
      <c r="L127" s="82">
        <v>33561</v>
      </c>
      <c r="M127" s="82">
        <v>19427</v>
      </c>
      <c r="N127" s="82">
        <v>14133</v>
      </c>
      <c r="O127" s="82">
        <v>24538</v>
      </c>
      <c r="P127" s="82">
        <v>1109</v>
      </c>
      <c r="Q127" s="82">
        <v>39415</v>
      </c>
      <c r="R127" s="82">
        <v>19815</v>
      </c>
      <c r="S127" s="272">
        <v>19600</v>
      </c>
      <c r="T127" s="538">
        <v>108.5</v>
      </c>
      <c r="U127" s="549">
        <f t="shared" si="3"/>
        <v>58942.857142857145</v>
      </c>
    </row>
    <row r="128" spans="1:21" hidden="1">
      <c r="A128" s="275" t="s">
        <v>132</v>
      </c>
      <c r="B128" s="82">
        <v>74128</v>
      </c>
      <c r="C128" s="82">
        <v>24932</v>
      </c>
      <c r="D128" s="82">
        <v>14010</v>
      </c>
      <c r="E128" s="82">
        <v>1316</v>
      </c>
      <c r="F128" s="82">
        <v>10922</v>
      </c>
      <c r="G128" s="82">
        <v>2384</v>
      </c>
      <c r="H128" s="82">
        <v>8537</v>
      </c>
      <c r="I128" s="82">
        <v>49195</v>
      </c>
      <c r="J128" s="82">
        <v>19773</v>
      </c>
      <c r="K128" s="82">
        <v>11999</v>
      </c>
      <c r="L128" s="82">
        <v>29422</v>
      </c>
      <c r="M128" s="82">
        <v>12013</v>
      </c>
      <c r="N128" s="82">
        <v>17408</v>
      </c>
      <c r="O128" s="82">
        <v>33783</v>
      </c>
      <c r="P128" s="82">
        <v>13316</v>
      </c>
      <c r="Q128" s="82">
        <v>40344</v>
      </c>
      <c r="R128" s="82">
        <v>14397</v>
      </c>
      <c r="S128" s="272">
        <v>25946</v>
      </c>
      <c r="T128" s="538">
        <v>108.5</v>
      </c>
      <c r="U128" s="549">
        <f t="shared" si="3"/>
        <v>68320.737327188937</v>
      </c>
    </row>
    <row r="129" spans="1:24" hidden="1">
      <c r="A129" s="276" t="s">
        <v>133</v>
      </c>
      <c r="B129" s="86">
        <v>88284</v>
      </c>
      <c r="C129" s="86">
        <v>33762</v>
      </c>
      <c r="D129" s="86">
        <v>20415</v>
      </c>
      <c r="E129" s="86">
        <v>1598</v>
      </c>
      <c r="F129" s="86">
        <v>13347</v>
      </c>
      <c r="G129" s="86">
        <v>4055</v>
      </c>
      <c r="H129" s="86">
        <v>9292</v>
      </c>
      <c r="I129" s="86">
        <v>54522</v>
      </c>
      <c r="J129" s="86">
        <v>2695</v>
      </c>
      <c r="K129" s="86">
        <v>447</v>
      </c>
      <c r="L129" s="86">
        <v>51827</v>
      </c>
      <c r="M129" s="86">
        <v>30968</v>
      </c>
      <c r="N129" s="86">
        <v>20859</v>
      </c>
      <c r="O129" s="86">
        <v>23110</v>
      </c>
      <c r="P129" s="86">
        <v>2045</v>
      </c>
      <c r="Q129" s="86">
        <v>65174</v>
      </c>
      <c r="R129" s="86">
        <v>35024</v>
      </c>
      <c r="S129" s="277">
        <v>30151</v>
      </c>
      <c r="T129" s="538">
        <v>108.5</v>
      </c>
      <c r="U129" s="549">
        <f t="shared" si="3"/>
        <v>81367.741935483864</v>
      </c>
    </row>
    <row r="130" spans="1:24" hidden="1">
      <c r="A130" s="276" t="s">
        <v>134</v>
      </c>
      <c r="B130" s="86">
        <v>67412</v>
      </c>
      <c r="C130" s="86">
        <v>22485</v>
      </c>
      <c r="D130" s="86">
        <v>11048</v>
      </c>
      <c r="E130" s="86">
        <v>732</v>
      </c>
      <c r="F130" s="86">
        <v>11437</v>
      </c>
      <c r="G130" s="86">
        <v>3392</v>
      </c>
      <c r="H130" s="86">
        <v>8045</v>
      </c>
      <c r="I130" s="86">
        <v>44927</v>
      </c>
      <c r="J130" s="86">
        <v>3588</v>
      </c>
      <c r="K130" s="86">
        <v>1588</v>
      </c>
      <c r="L130" s="86">
        <v>41339</v>
      </c>
      <c r="M130" s="86">
        <v>26323</v>
      </c>
      <c r="N130" s="86">
        <v>15016</v>
      </c>
      <c r="O130" s="86">
        <v>14636</v>
      </c>
      <c r="P130" s="86">
        <v>2320</v>
      </c>
      <c r="Q130" s="86">
        <v>52776</v>
      </c>
      <c r="R130" s="86">
        <v>29715</v>
      </c>
      <c r="S130" s="277">
        <v>23061</v>
      </c>
      <c r="T130" s="538">
        <v>108.5</v>
      </c>
      <c r="U130" s="549">
        <f t="shared" si="3"/>
        <v>62130.875576036866</v>
      </c>
    </row>
    <row r="131" spans="1:24" hidden="1">
      <c r="A131" s="278" t="s">
        <v>135</v>
      </c>
      <c r="B131" s="99">
        <v>59679</v>
      </c>
      <c r="C131" s="99">
        <v>24326</v>
      </c>
      <c r="D131" s="99">
        <v>13832</v>
      </c>
      <c r="E131" s="99">
        <v>833</v>
      </c>
      <c r="F131" s="99">
        <v>10494</v>
      </c>
      <c r="G131" s="99">
        <v>1465</v>
      </c>
      <c r="H131" s="99">
        <v>9030</v>
      </c>
      <c r="I131" s="99">
        <v>35353</v>
      </c>
      <c r="J131" s="99">
        <v>4999</v>
      </c>
      <c r="K131" s="99">
        <v>3315</v>
      </c>
      <c r="L131" s="99">
        <v>30355</v>
      </c>
      <c r="M131" s="99">
        <v>13984</v>
      </c>
      <c r="N131" s="99">
        <v>16371</v>
      </c>
      <c r="O131" s="99">
        <v>18831</v>
      </c>
      <c r="P131" s="99">
        <v>4148</v>
      </c>
      <c r="Q131" s="99">
        <v>40849</v>
      </c>
      <c r="R131" s="99">
        <v>15448</v>
      </c>
      <c r="S131" s="279">
        <v>25401</v>
      </c>
      <c r="T131" s="538">
        <v>108.5</v>
      </c>
      <c r="U131" s="549">
        <f t="shared" si="3"/>
        <v>55003.686635944701</v>
      </c>
    </row>
    <row r="132" spans="1:24" hidden="1">
      <c r="A132" s="276" t="s">
        <v>136</v>
      </c>
      <c r="B132" s="86">
        <v>72550</v>
      </c>
      <c r="C132" s="86">
        <v>27455</v>
      </c>
      <c r="D132" s="86">
        <v>15052</v>
      </c>
      <c r="E132" s="86">
        <v>337</v>
      </c>
      <c r="F132" s="86">
        <v>12403</v>
      </c>
      <c r="G132" s="86">
        <v>4003</v>
      </c>
      <c r="H132" s="86">
        <v>8400</v>
      </c>
      <c r="I132" s="86">
        <v>45096</v>
      </c>
      <c r="J132" s="86">
        <v>8586</v>
      </c>
      <c r="K132" s="86">
        <v>450</v>
      </c>
      <c r="L132" s="86">
        <v>36510</v>
      </c>
      <c r="M132" s="86">
        <v>19225</v>
      </c>
      <c r="N132" s="86">
        <v>17285</v>
      </c>
      <c r="O132" s="86">
        <v>23638</v>
      </c>
      <c r="P132" s="86">
        <v>787</v>
      </c>
      <c r="Q132" s="86">
        <v>48913</v>
      </c>
      <c r="R132" s="86">
        <v>23228</v>
      </c>
      <c r="S132" s="277">
        <v>25685</v>
      </c>
      <c r="T132" s="538">
        <v>108.5</v>
      </c>
      <c r="U132" s="549">
        <f t="shared" si="3"/>
        <v>66866.359447004608</v>
      </c>
    </row>
    <row r="133" spans="1:24" s="101" customFormat="1" hidden="1">
      <c r="A133" s="278" t="s">
        <v>137</v>
      </c>
      <c r="B133" s="99">
        <v>94919</v>
      </c>
      <c r="C133" s="99">
        <v>24092</v>
      </c>
      <c r="D133" s="99">
        <v>13308</v>
      </c>
      <c r="E133" s="99">
        <v>1325</v>
      </c>
      <c r="F133" s="99">
        <v>10784</v>
      </c>
      <c r="G133" s="99">
        <v>3256</v>
      </c>
      <c r="H133" s="99">
        <v>7528</v>
      </c>
      <c r="I133" s="99">
        <v>70827</v>
      </c>
      <c r="J133" s="99">
        <v>15427</v>
      </c>
      <c r="K133" s="99">
        <v>3005</v>
      </c>
      <c r="L133" s="99">
        <v>55400</v>
      </c>
      <c r="M133" s="99">
        <v>38706</v>
      </c>
      <c r="N133" s="99">
        <v>16694</v>
      </c>
      <c r="O133" s="99">
        <v>28735</v>
      </c>
      <c r="P133" s="99">
        <v>4330</v>
      </c>
      <c r="Q133" s="99">
        <v>66184</v>
      </c>
      <c r="R133" s="99">
        <v>41962</v>
      </c>
      <c r="S133" s="279">
        <v>24222</v>
      </c>
      <c r="T133" s="538">
        <v>108.5</v>
      </c>
      <c r="U133" s="549">
        <f t="shared" si="3"/>
        <v>87482.949308755764</v>
      </c>
    </row>
    <row r="134" spans="1:24" s="101" customFormat="1" hidden="1">
      <c r="A134" s="278" t="s">
        <v>138</v>
      </c>
      <c r="B134" s="99">
        <v>83469</v>
      </c>
      <c r="C134" s="99">
        <v>33258</v>
      </c>
      <c r="D134" s="99">
        <v>17905</v>
      </c>
      <c r="E134" s="99">
        <v>434</v>
      </c>
      <c r="F134" s="99">
        <v>15353</v>
      </c>
      <c r="G134" s="99">
        <v>6710</v>
      </c>
      <c r="H134" s="99">
        <v>8643</v>
      </c>
      <c r="I134" s="99">
        <v>50211</v>
      </c>
      <c r="J134" s="99">
        <v>7067</v>
      </c>
      <c r="K134" s="99">
        <v>1573</v>
      </c>
      <c r="L134" s="99">
        <v>43144</v>
      </c>
      <c r="M134" s="99">
        <v>24340</v>
      </c>
      <c r="N134" s="99">
        <v>18804</v>
      </c>
      <c r="O134" s="99">
        <v>24973</v>
      </c>
      <c r="P134" s="99">
        <v>2007</v>
      </c>
      <c r="Q134" s="99">
        <v>58496</v>
      </c>
      <c r="R134" s="99">
        <v>31050</v>
      </c>
      <c r="S134" s="279">
        <v>27446</v>
      </c>
      <c r="T134" s="538">
        <v>108.5</v>
      </c>
      <c r="U134" s="549">
        <f t="shared" si="3"/>
        <v>76929.953917050691</v>
      </c>
    </row>
    <row r="135" spans="1:24" hidden="1">
      <c r="A135" s="276" t="s">
        <v>139</v>
      </c>
      <c r="B135" s="86">
        <v>143526</v>
      </c>
      <c r="C135" s="86">
        <v>79879</v>
      </c>
      <c r="D135" s="86">
        <v>32774</v>
      </c>
      <c r="E135" s="86">
        <v>787</v>
      </c>
      <c r="F135" s="86">
        <v>47105</v>
      </c>
      <c r="G135" s="86">
        <v>20470</v>
      </c>
      <c r="H135" s="86">
        <v>26635</v>
      </c>
      <c r="I135" s="86">
        <v>63647</v>
      </c>
      <c r="J135" s="86">
        <v>13992</v>
      </c>
      <c r="K135" s="86">
        <v>3836</v>
      </c>
      <c r="L135" s="86">
        <v>49655</v>
      </c>
      <c r="M135" s="86">
        <v>22837</v>
      </c>
      <c r="N135" s="86">
        <v>26818</v>
      </c>
      <c r="O135" s="86">
        <v>46766</v>
      </c>
      <c r="P135" s="86">
        <v>4623</v>
      </c>
      <c r="Q135" s="86">
        <v>96760</v>
      </c>
      <c r="R135" s="86">
        <v>43307</v>
      </c>
      <c r="S135" s="277">
        <v>53453</v>
      </c>
      <c r="T135" s="538">
        <v>108.5</v>
      </c>
      <c r="U135" s="549">
        <f t="shared" si="3"/>
        <v>132282.02764976959</v>
      </c>
      <c r="X135" s="89"/>
    </row>
    <row r="136" spans="1:24" hidden="1">
      <c r="A136" s="273" t="s">
        <v>140</v>
      </c>
      <c r="B136" s="77">
        <f t="shared" ref="B136:S136" si="6">B124+B125+B126+B127+B128+B129+B130+B131+B132+B133+B134+B135</f>
        <v>913069</v>
      </c>
      <c r="C136" s="77">
        <f t="shared" si="6"/>
        <v>361702</v>
      </c>
      <c r="D136" s="77">
        <f t="shared" si="6"/>
        <v>200633</v>
      </c>
      <c r="E136" s="77">
        <f t="shared" si="6"/>
        <v>14384</v>
      </c>
      <c r="F136" s="77">
        <f t="shared" si="6"/>
        <v>161069</v>
      </c>
      <c r="G136" s="77">
        <f t="shared" si="6"/>
        <v>50581</v>
      </c>
      <c r="H136" s="77">
        <f t="shared" si="6"/>
        <v>110489</v>
      </c>
      <c r="I136" s="77">
        <f t="shared" si="6"/>
        <v>551367</v>
      </c>
      <c r="J136" s="77">
        <f t="shared" si="6"/>
        <v>98406</v>
      </c>
      <c r="K136" s="77">
        <f t="shared" si="6"/>
        <v>36657</v>
      </c>
      <c r="L136" s="77">
        <f t="shared" si="6"/>
        <v>452962</v>
      </c>
      <c r="M136" s="77">
        <f t="shared" si="6"/>
        <v>242331</v>
      </c>
      <c r="N136" s="77">
        <f t="shared" si="6"/>
        <v>210629</v>
      </c>
      <c r="O136" s="77">
        <f t="shared" si="6"/>
        <v>299041</v>
      </c>
      <c r="P136" s="77">
        <f t="shared" si="6"/>
        <v>51043</v>
      </c>
      <c r="Q136" s="77">
        <f t="shared" si="6"/>
        <v>614030</v>
      </c>
      <c r="R136" s="77">
        <f t="shared" si="6"/>
        <v>292912</v>
      </c>
      <c r="S136" s="274">
        <f t="shared" si="6"/>
        <v>321118</v>
      </c>
      <c r="T136" s="538">
        <v>108.5</v>
      </c>
      <c r="U136" s="554">
        <f t="shared" si="3"/>
        <v>841538.24884792627</v>
      </c>
    </row>
    <row r="137" spans="1:24" hidden="1">
      <c r="A137" s="276" t="s">
        <v>141</v>
      </c>
      <c r="B137" s="86">
        <v>69427</v>
      </c>
      <c r="C137" s="86">
        <v>33266</v>
      </c>
      <c r="D137" s="86">
        <v>26613</v>
      </c>
      <c r="E137" s="86">
        <v>429</v>
      </c>
      <c r="F137" s="86">
        <v>6653</v>
      </c>
      <c r="G137" s="86">
        <v>865</v>
      </c>
      <c r="H137" s="86">
        <v>5788</v>
      </c>
      <c r="I137" s="86">
        <v>36162</v>
      </c>
      <c r="J137" s="86">
        <v>4749</v>
      </c>
      <c r="K137" s="86">
        <v>1837</v>
      </c>
      <c r="L137" s="86">
        <v>31412</v>
      </c>
      <c r="M137" s="86">
        <v>22446</v>
      </c>
      <c r="N137" s="86">
        <v>8966</v>
      </c>
      <c r="O137" s="86">
        <v>31362</v>
      </c>
      <c r="P137" s="86">
        <v>2267</v>
      </c>
      <c r="Q137" s="86">
        <v>38066</v>
      </c>
      <c r="R137" s="86">
        <v>23311</v>
      </c>
      <c r="S137" s="277">
        <v>14755</v>
      </c>
      <c r="T137" s="540">
        <v>110.1</v>
      </c>
      <c r="U137" s="549">
        <f t="shared" si="3"/>
        <v>63058.128973660314</v>
      </c>
    </row>
    <row r="138" spans="1:24" hidden="1">
      <c r="A138" s="276" t="s">
        <v>142</v>
      </c>
      <c r="B138" s="86">
        <v>77752</v>
      </c>
      <c r="C138" s="86">
        <v>43774</v>
      </c>
      <c r="D138" s="86">
        <v>34269</v>
      </c>
      <c r="E138" s="86">
        <v>509</v>
      </c>
      <c r="F138" s="86">
        <v>9505</v>
      </c>
      <c r="G138" s="86">
        <v>1746</v>
      </c>
      <c r="H138" s="86">
        <v>7758</v>
      </c>
      <c r="I138" s="86">
        <v>33978</v>
      </c>
      <c r="J138" s="86">
        <v>3768</v>
      </c>
      <c r="K138" s="86">
        <v>1871</v>
      </c>
      <c r="L138" s="86">
        <v>30210</v>
      </c>
      <c r="M138" s="86">
        <v>13577</v>
      </c>
      <c r="N138" s="86">
        <v>16633</v>
      </c>
      <c r="O138" s="86">
        <v>38037</v>
      </c>
      <c r="P138" s="86">
        <v>2380</v>
      </c>
      <c r="Q138" s="86">
        <v>39714</v>
      </c>
      <c r="R138" s="86">
        <v>15323</v>
      </c>
      <c r="S138" s="277">
        <v>24391</v>
      </c>
      <c r="T138" s="540">
        <v>110.1</v>
      </c>
      <c r="U138" s="549">
        <f t="shared" si="3"/>
        <v>70619.43687556767</v>
      </c>
    </row>
    <row r="139" spans="1:24" hidden="1">
      <c r="A139" s="276" t="s">
        <v>143</v>
      </c>
      <c r="B139" s="86">
        <v>76464</v>
      </c>
      <c r="C139" s="86">
        <v>39996</v>
      </c>
      <c r="D139" s="86">
        <v>26821</v>
      </c>
      <c r="E139" s="86">
        <v>156</v>
      </c>
      <c r="F139" s="86">
        <v>13175</v>
      </c>
      <c r="G139" s="86">
        <v>2558</v>
      </c>
      <c r="H139" s="86">
        <v>10617</v>
      </c>
      <c r="I139" s="86">
        <v>36467</v>
      </c>
      <c r="J139" s="86">
        <v>2496</v>
      </c>
      <c r="K139" s="86">
        <v>537</v>
      </c>
      <c r="L139" s="86">
        <v>33972</v>
      </c>
      <c r="M139" s="86">
        <v>16668</v>
      </c>
      <c r="N139" s="86">
        <v>17304</v>
      </c>
      <c r="O139" s="86">
        <v>29317</v>
      </c>
      <c r="P139" s="86">
        <v>694</v>
      </c>
      <c r="Q139" s="86">
        <v>47147</v>
      </c>
      <c r="R139" s="86">
        <v>19226</v>
      </c>
      <c r="S139" s="277">
        <v>27920</v>
      </c>
      <c r="T139" s="540">
        <v>110.1</v>
      </c>
      <c r="U139" s="549">
        <f t="shared" si="3"/>
        <v>69449.591280653956</v>
      </c>
    </row>
    <row r="140" spans="1:24" hidden="1">
      <c r="A140" s="276" t="s">
        <v>144</v>
      </c>
      <c r="B140" s="86">
        <v>91150</v>
      </c>
      <c r="C140" s="86">
        <v>32143</v>
      </c>
      <c r="D140" s="86">
        <v>24552</v>
      </c>
      <c r="E140" s="86">
        <v>338</v>
      </c>
      <c r="F140" s="86">
        <v>7591</v>
      </c>
      <c r="G140" s="86">
        <v>1902</v>
      </c>
      <c r="H140" s="86">
        <v>5689</v>
      </c>
      <c r="I140" s="86">
        <v>59007</v>
      </c>
      <c r="J140" s="86">
        <v>8725</v>
      </c>
      <c r="K140" s="86">
        <v>429</v>
      </c>
      <c r="L140" s="86">
        <v>50282</v>
      </c>
      <c r="M140" s="86">
        <v>33660</v>
      </c>
      <c r="N140" s="86">
        <v>16622</v>
      </c>
      <c r="O140" s="86">
        <v>33277</v>
      </c>
      <c r="P140" s="86">
        <v>767</v>
      </c>
      <c r="Q140" s="86">
        <v>57873</v>
      </c>
      <c r="R140" s="86">
        <v>35563</v>
      </c>
      <c r="S140" s="277">
        <v>22310</v>
      </c>
      <c r="T140" s="540">
        <v>110.1</v>
      </c>
      <c r="U140" s="549">
        <f t="shared" si="3"/>
        <v>82788.374205267944</v>
      </c>
    </row>
    <row r="141" spans="1:24" hidden="1">
      <c r="A141" s="276" t="s">
        <v>145</v>
      </c>
      <c r="B141" s="86">
        <v>79354</v>
      </c>
      <c r="C141" s="86">
        <v>31357</v>
      </c>
      <c r="D141" s="86">
        <v>14211</v>
      </c>
      <c r="E141" s="86">
        <v>739</v>
      </c>
      <c r="F141" s="86">
        <v>17147</v>
      </c>
      <c r="G141" s="86">
        <v>1366</v>
      </c>
      <c r="H141" s="86">
        <v>15780</v>
      </c>
      <c r="I141" s="86">
        <v>47997</v>
      </c>
      <c r="J141" s="86">
        <v>7455</v>
      </c>
      <c r="K141" s="86">
        <v>2551</v>
      </c>
      <c r="L141" s="86">
        <v>40542</v>
      </c>
      <c r="M141" s="86">
        <v>24379</v>
      </c>
      <c r="N141" s="86">
        <v>16163</v>
      </c>
      <c r="O141" s="86">
        <v>21666</v>
      </c>
      <c r="P141" s="86">
        <v>3290</v>
      </c>
      <c r="Q141" s="86">
        <v>57689</v>
      </c>
      <c r="R141" s="86">
        <v>25745</v>
      </c>
      <c r="S141" s="277">
        <v>31943</v>
      </c>
      <c r="T141" s="540">
        <v>110.1</v>
      </c>
      <c r="U141" s="549">
        <f t="shared" si="3"/>
        <v>72074.477747502271</v>
      </c>
    </row>
    <row r="142" spans="1:24" hidden="1">
      <c r="A142" s="276" t="s">
        <v>146</v>
      </c>
      <c r="B142" s="86">
        <v>102404</v>
      </c>
      <c r="C142" s="86">
        <v>36429</v>
      </c>
      <c r="D142" s="86">
        <v>18480</v>
      </c>
      <c r="E142" s="86">
        <v>1527</v>
      </c>
      <c r="F142" s="86">
        <v>17949</v>
      </c>
      <c r="G142" s="86">
        <v>8327</v>
      </c>
      <c r="H142" s="86">
        <v>9622</v>
      </c>
      <c r="I142" s="86">
        <v>65975</v>
      </c>
      <c r="J142" s="86">
        <v>8052</v>
      </c>
      <c r="K142" s="86">
        <v>2557</v>
      </c>
      <c r="L142" s="86">
        <v>57923</v>
      </c>
      <c r="M142" s="86">
        <v>34380</v>
      </c>
      <c r="N142" s="86">
        <v>23542</v>
      </c>
      <c r="O142" s="86">
        <v>26532</v>
      </c>
      <c r="P142" s="86">
        <v>4084</v>
      </c>
      <c r="Q142" s="86">
        <v>75872</v>
      </c>
      <c r="R142" s="86">
        <v>42708</v>
      </c>
      <c r="S142" s="277">
        <v>33164</v>
      </c>
      <c r="T142" s="540">
        <v>110.1</v>
      </c>
      <c r="U142" s="549">
        <f t="shared" ref="U142:U162" si="7">B142/T142*100</f>
        <v>93009.990917347881</v>
      </c>
    </row>
    <row r="143" spans="1:24" hidden="1">
      <c r="A143" s="276" t="s">
        <v>147</v>
      </c>
      <c r="B143" s="86">
        <v>81835</v>
      </c>
      <c r="C143" s="86">
        <v>21324</v>
      </c>
      <c r="D143" s="86">
        <v>13191</v>
      </c>
      <c r="E143" s="86">
        <v>1391</v>
      </c>
      <c r="F143" s="86">
        <v>8133</v>
      </c>
      <c r="G143" s="86">
        <v>854</v>
      </c>
      <c r="H143" s="86">
        <v>7279</v>
      </c>
      <c r="I143" s="86">
        <v>60511</v>
      </c>
      <c r="J143" s="86">
        <v>5277</v>
      </c>
      <c r="K143" s="86">
        <v>1337</v>
      </c>
      <c r="L143" s="86">
        <v>55234</v>
      </c>
      <c r="M143" s="86">
        <v>28279</v>
      </c>
      <c r="N143" s="86">
        <v>26955</v>
      </c>
      <c r="O143" s="86">
        <v>18468</v>
      </c>
      <c r="P143" s="86">
        <v>2728</v>
      </c>
      <c r="Q143" s="86">
        <v>63367</v>
      </c>
      <c r="R143" s="86">
        <v>29133</v>
      </c>
      <c r="S143" s="277">
        <v>34234</v>
      </c>
      <c r="T143" s="540">
        <v>110.1</v>
      </c>
      <c r="U143" s="549">
        <f t="shared" si="7"/>
        <v>74327.883742052683</v>
      </c>
    </row>
    <row r="144" spans="1:24" hidden="1">
      <c r="A144" s="276" t="s">
        <v>148</v>
      </c>
      <c r="B144" s="86">
        <v>94400</v>
      </c>
      <c r="C144" s="86">
        <v>22290</v>
      </c>
      <c r="D144" s="86">
        <v>9399</v>
      </c>
      <c r="E144" s="86">
        <v>185</v>
      </c>
      <c r="F144" s="86">
        <v>12891</v>
      </c>
      <c r="G144" s="86">
        <v>5903</v>
      </c>
      <c r="H144" s="86">
        <v>6989</v>
      </c>
      <c r="I144" s="86">
        <v>72110</v>
      </c>
      <c r="J144" s="86">
        <v>3241</v>
      </c>
      <c r="K144" s="86">
        <v>873</v>
      </c>
      <c r="L144" s="86">
        <v>68869</v>
      </c>
      <c r="M144" s="86">
        <v>50207</v>
      </c>
      <c r="N144" s="86">
        <v>18662</v>
      </c>
      <c r="O144" s="86">
        <v>12639</v>
      </c>
      <c r="P144" s="86">
        <v>1058</v>
      </c>
      <c r="Q144" s="86">
        <v>81760</v>
      </c>
      <c r="R144" s="86">
        <v>56109</v>
      </c>
      <c r="S144" s="277">
        <v>25651</v>
      </c>
      <c r="T144" s="540">
        <v>110.1</v>
      </c>
      <c r="U144" s="549">
        <f t="shared" si="7"/>
        <v>85740.236148955504</v>
      </c>
    </row>
    <row r="145" spans="1:24" hidden="1">
      <c r="A145" s="276" t="s">
        <v>149</v>
      </c>
      <c r="B145" s="86">
        <v>95804</v>
      </c>
      <c r="C145" s="86">
        <v>27504</v>
      </c>
      <c r="D145" s="86">
        <v>19507</v>
      </c>
      <c r="E145" s="86">
        <v>80</v>
      </c>
      <c r="F145" s="86">
        <v>7998</v>
      </c>
      <c r="G145" s="86">
        <v>1590</v>
      </c>
      <c r="H145" s="86">
        <v>6408</v>
      </c>
      <c r="I145" s="86">
        <v>68300</v>
      </c>
      <c r="J145" s="86">
        <v>5009</v>
      </c>
      <c r="K145" s="86">
        <v>1265</v>
      </c>
      <c r="L145" s="86">
        <v>63291</v>
      </c>
      <c r="M145" s="86">
        <v>39724</v>
      </c>
      <c r="N145" s="86">
        <v>23567</v>
      </c>
      <c r="O145" s="86">
        <v>24516</v>
      </c>
      <c r="P145" s="86">
        <v>1345</v>
      </c>
      <c r="Q145" s="86">
        <v>71288</v>
      </c>
      <c r="R145" s="86">
        <v>41314</v>
      </c>
      <c r="S145" s="277">
        <v>29975</v>
      </c>
      <c r="T145" s="540">
        <v>110.1</v>
      </c>
      <c r="U145" s="549">
        <f t="shared" si="7"/>
        <v>87015.440508628526</v>
      </c>
    </row>
    <row r="146" spans="1:24" s="101" customFormat="1" hidden="1">
      <c r="A146" s="278" t="s">
        <v>150</v>
      </c>
      <c r="B146" s="99">
        <v>89165</v>
      </c>
      <c r="C146" s="99">
        <v>21910</v>
      </c>
      <c r="D146" s="99">
        <v>13426</v>
      </c>
      <c r="E146" s="99">
        <v>1523</v>
      </c>
      <c r="F146" s="99">
        <v>8484</v>
      </c>
      <c r="G146" s="99">
        <v>1666</v>
      </c>
      <c r="H146" s="99">
        <v>6818</v>
      </c>
      <c r="I146" s="99">
        <v>67256</v>
      </c>
      <c r="J146" s="99">
        <v>9599</v>
      </c>
      <c r="K146" s="99">
        <v>2528</v>
      </c>
      <c r="L146" s="99">
        <v>57656</v>
      </c>
      <c r="M146" s="99">
        <v>39118</v>
      </c>
      <c r="N146" s="99">
        <v>18538</v>
      </c>
      <c r="O146" s="99">
        <v>23025</v>
      </c>
      <c r="P146" s="99">
        <v>4051</v>
      </c>
      <c r="Q146" s="99">
        <v>66140</v>
      </c>
      <c r="R146" s="99">
        <v>40783</v>
      </c>
      <c r="S146" s="279">
        <v>25357</v>
      </c>
      <c r="T146" s="540">
        <v>110.1</v>
      </c>
      <c r="U146" s="549">
        <f t="shared" si="7"/>
        <v>80985.467756584927</v>
      </c>
    </row>
    <row r="147" spans="1:24" s="101" customFormat="1" hidden="1">
      <c r="A147" s="278" t="s">
        <v>151</v>
      </c>
      <c r="B147" s="99">
        <v>73466</v>
      </c>
      <c r="C147" s="99">
        <v>24881</v>
      </c>
      <c r="D147" s="99">
        <v>12556</v>
      </c>
      <c r="E147" s="99">
        <v>308</v>
      </c>
      <c r="F147" s="99">
        <v>12324</v>
      </c>
      <c r="G147" s="99">
        <v>5399</v>
      </c>
      <c r="H147" s="99">
        <v>6925</v>
      </c>
      <c r="I147" s="99">
        <v>48586</v>
      </c>
      <c r="J147" s="99">
        <v>11403</v>
      </c>
      <c r="K147" s="99">
        <v>2997</v>
      </c>
      <c r="L147" s="99">
        <v>37183</v>
      </c>
      <c r="M147" s="99">
        <v>13334</v>
      </c>
      <c r="N147" s="99">
        <v>23849</v>
      </c>
      <c r="O147" s="99">
        <v>23959</v>
      </c>
      <c r="P147" s="99">
        <v>3305</v>
      </c>
      <c r="Q147" s="99">
        <v>49507</v>
      </c>
      <c r="R147" s="99">
        <v>18733</v>
      </c>
      <c r="S147" s="279">
        <v>30775</v>
      </c>
      <c r="T147" s="540">
        <v>110.1</v>
      </c>
      <c r="U147" s="549">
        <f t="shared" si="7"/>
        <v>66726.61217075387</v>
      </c>
    </row>
    <row r="148" spans="1:24" hidden="1">
      <c r="A148" s="276" t="s">
        <v>152</v>
      </c>
      <c r="B148" s="86">
        <v>143443</v>
      </c>
      <c r="C148" s="86">
        <v>72432</v>
      </c>
      <c r="D148" s="86">
        <v>32317</v>
      </c>
      <c r="E148" s="86">
        <v>745</v>
      </c>
      <c r="F148" s="86">
        <v>40115</v>
      </c>
      <c r="G148" s="86">
        <v>20401</v>
      </c>
      <c r="H148" s="86">
        <v>19714</v>
      </c>
      <c r="I148" s="86">
        <v>71012</v>
      </c>
      <c r="J148" s="86">
        <v>12182</v>
      </c>
      <c r="K148" s="86">
        <v>2394</v>
      </c>
      <c r="L148" s="86">
        <v>58829</v>
      </c>
      <c r="M148" s="86">
        <v>42514</v>
      </c>
      <c r="N148" s="86">
        <v>16315</v>
      </c>
      <c r="O148" s="86">
        <v>44499</v>
      </c>
      <c r="P148" s="86">
        <v>3139</v>
      </c>
      <c r="Q148" s="86">
        <v>98944</v>
      </c>
      <c r="R148" s="86">
        <v>62915</v>
      </c>
      <c r="S148" s="277">
        <v>36029</v>
      </c>
      <c r="T148" s="540">
        <v>110.1</v>
      </c>
      <c r="U148" s="549">
        <f t="shared" si="7"/>
        <v>130284.28701180746</v>
      </c>
      <c r="X148" s="89"/>
    </row>
    <row r="149" spans="1:24" hidden="1">
      <c r="A149" s="273" t="s">
        <v>153</v>
      </c>
      <c r="B149" s="77">
        <f t="shared" ref="B149:S149" si="8">SUM(B137:B148)</f>
        <v>1074664</v>
      </c>
      <c r="C149" s="77">
        <f t="shared" si="8"/>
        <v>407306</v>
      </c>
      <c r="D149" s="77">
        <f t="shared" si="8"/>
        <v>245342</v>
      </c>
      <c r="E149" s="77">
        <f t="shared" si="8"/>
        <v>7930</v>
      </c>
      <c r="F149" s="77">
        <f t="shared" si="8"/>
        <v>161965</v>
      </c>
      <c r="G149" s="77">
        <f t="shared" si="8"/>
        <v>52577</v>
      </c>
      <c r="H149" s="77">
        <f t="shared" si="8"/>
        <v>109387</v>
      </c>
      <c r="I149" s="77">
        <f t="shared" si="8"/>
        <v>667361</v>
      </c>
      <c r="J149" s="77">
        <f t="shared" si="8"/>
        <v>81956</v>
      </c>
      <c r="K149" s="77">
        <f t="shared" si="8"/>
        <v>21176</v>
      </c>
      <c r="L149" s="77">
        <f t="shared" si="8"/>
        <v>585403</v>
      </c>
      <c r="M149" s="77">
        <f t="shared" si="8"/>
        <v>358286</v>
      </c>
      <c r="N149" s="77">
        <f t="shared" si="8"/>
        <v>227116</v>
      </c>
      <c r="O149" s="77">
        <f t="shared" si="8"/>
        <v>327297</v>
      </c>
      <c r="P149" s="77">
        <f t="shared" si="8"/>
        <v>29108</v>
      </c>
      <c r="Q149" s="77">
        <f t="shared" si="8"/>
        <v>747367</v>
      </c>
      <c r="R149" s="77">
        <f t="shared" si="8"/>
        <v>410863</v>
      </c>
      <c r="S149" s="274">
        <f t="shared" si="8"/>
        <v>336504</v>
      </c>
      <c r="T149" s="540">
        <v>110.1</v>
      </c>
      <c r="U149" s="554">
        <f t="shared" si="7"/>
        <v>976079.92733878293</v>
      </c>
    </row>
    <row r="150" spans="1:24" ht="18" hidden="1" customHeight="1">
      <c r="A150" s="280" t="s">
        <v>174</v>
      </c>
      <c r="B150" s="87">
        <v>92119</v>
      </c>
      <c r="C150" s="87">
        <v>29119</v>
      </c>
      <c r="D150" s="87">
        <v>23758</v>
      </c>
      <c r="E150" s="87">
        <v>829</v>
      </c>
      <c r="F150" s="87">
        <v>5361</v>
      </c>
      <c r="G150" s="87">
        <v>393</v>
      </c>
      <c r="H150" s="87">
        <v>4968</v>
      </c>
      <c r="I150" s="87">
        <v>63000</v>
      </c>
      <c r="J150" s="87">
        <v>1912</v>
      </c>
      <c r="K150" s="87">
        <v>695</v>
      </c>
      <c r="L150" s="87">
        <v>61088</v>
      </c>
      <c r="M150" s="87">
        <v>39435</v>
      </c>
      <c r="N150" s="87">
        <v>21653</v>
      </c>
      <c r="O150" s="87">
        <v>25670</v>
      </c>
      <c r="P150" s="87">
        <v>1524</v>
      </c>
      <c r="Q150" s="87">
        <v>66448</v>
      </c>
      <c r="R150" s="87">
        <v>39828</v>
      </c>
      <c r="S150" s="281">
        <v>26621</v>
      </c>
      <c r="T150" s="539">
        <v>110</v>
      </c>
      <c r="U150" s="549">
        <f t="shared" si="7"/>
        <v>83744.545454545456</v>
      </c>
    </row>
    <row r="151" spans="1:24" ht="18" hidden="1" customHeight="1">
      <c r="A151" s="282" t="s">
        <v>154</v>
      </c>
      <c r="B151" s="87">
        <v>80846</v>
      </c>
      <c r="C151" s="87">
        <v>31988</v>
      </c>
      <c r="D151" s="87">
        <v>24573</v>
      </c>
      <c r="E151" s="87">
        <v>237</v>
      </c>
      <c r="F151" s="87">
        <v>7414</v>
      </c>
      <c r="G151" s="87">
        <v>474</v>
      </c>
      <c r="H151" s="87">
        <v>6941</v>
      </c>
      <c r="I151" s="87">
        <v>48858</v>
      </c>
      <c r="J151" s="87">
        <v>11442</v>
      </c>
      <c r="K151" s="87">
        <v>8601</v>
      </c>
      <c r="L151" s="87">
        <v>37416</v>
      </c>
      <c r="M151" s="87">
        <v>23236</v>
      </c>
      <c r="N151" s="87">
        <v>14180</v>
      </c>
      <c r="O151" s="87">
        <v>36015</v>
      </c>
      <c r="P151" s="87">
        <v>8839</v>
      </c>
      <c r="Q151" s="87">
        <v>44831</v>
      </c>
      <c r="R151" s="87">
        <v>23710</v>
      </c>
      <c r="S151" s="281">
        <v>21121</v>
      </c>
      <c r="T151" s="539">
        <v>110</v>
      </c>
      <c r="U151" s="549">
        <f t="shared" si="7"/>
        <v>73496.363636363647</v>
      </c>
    </row>
    <row r="152" spans="1:24" ht="18" hidden="1" customHeight="1">
      <c r="A152" s="282" t="s">
        <v>157</v>
      </c>
      <c r="B152" s="88">
        <v>144021</v>
      </c>
      <c r="C152" s="88">
        <v>40276</v>
      </c>
      <c r="D152" s="88">
        <v>28898</v>
      </c>
      <c r="E152" s="88">
        <v>696</v>
      </c>
      <c r="F152" s="88">
        <v>11378</v>
      </c>
      <c r="G152" s="88">
        <v>3689</v>
      </c>
      <c r="H152" s="88">
        <v>7688</v>
      </c>
      <c r="I152" s="88">
        <v>103745</v>
      </c>
      <c r="J152" s="88">
        <v>9902</v>
      </c>
      <c r="K152" s="88">
        <v>4845</v>
      </c>
      <c r="L152" s="88">
        <v>93843</v>
      </c>
      <c r="M152" s="88">
        <v>73675</v>
      </c>
      <c r="N152" s="88">
        <v>20168</v>
      </c>
      <c r="O152" s="88">
        <v>38800</v>
      </c>
      <c r="P152" s="88">
        <v>5540</v>
      </c>
      <c r="Q152" s="88">
        <v>105221</v>
      </c>
      <c r="R152" s="88">
        <v>77364</v>
      </c>
      <c r="S152" s="283">
        <v>27857</v>
      </c>
      <c r="T152" s="539">
        <v>110</v>
      </c>
      <c r="U152" s="549">
        <f t="shared" si="7"/>
        <v>130928.18181818181</v>
      </c>
    </row>
    <row r="153" spans="1:24" ht="18" hidden="1" customHeight="1">
      <c r="A153" s="282" t="s">
        <v>158</v>
      </c>
      <c r="B153" s="88">
        <v>108504.81452799575</v>
      </c>
      <c r="C153" s="88">
        <v>34418</v>
      </c>
      <c r="D153" s="88">
        <v>25416</v>
      </c>
      <c r="E153" s="88">
        <v>1549</v>
      </c>
      <c r="F153" s="88">
        <v>9002</v>
      </c>
      <c r="G153" s="88">
        <v>3398</v>
      </c>
      <c r="H153" s="88">
        <v>5604</v>
      </c>
      <c r="I153" s="88">
        <v>74087</v>
      </c>
      <c r="J153" s="88">
        <v>3199</v>
      </c>
      <c r="K153" s="88">
        <v>1682</v>
      </c>
      <c r="L153" s="88">
        <v>70888</v>
      </c>
      <c r="M153" s="88">
        <v>42610</v>
      </c>
      <c r="N153" s="88">
        <v>28278</v>
      </c>
      <c r="O153" s="88">
        <v>28616</v>
      </c>
      <c r="P153" s="88">
        <v>3231</v>
      </c>
      <c r="Q153" s="88">
        <v>79889</v>
      </c>
      <c r="R153" s="88">
        <v>46008</v>
      </c>
      <c r="S153" s="283">
        <v>33882</v>
      </c>
      <c r="T153" s="539">
        <v>108.6</v>
      </c>
      <c r="U153" s="549">
        <f t="shared" si="7"/>
        <v>99912.352235723534</v>
      </c>
    </row>
    <row r="154" spans="1:24" ht="18" hidden="1" customHeight="1">
      <c r="A154" s="282" t="s">
        <v>159</v>
      </c>
      <c r="B154" s="98">
        <v>154956</v>
      </c>
      <c r="C154" s="98">
        <v>42715</v>
      </c>
      <c r="D154" s="98">
        <v>28379</v>
      </c>
      <c r="E154" s="98">
        <v>2338</v>
      </c>
      <c r="F154" s="98">
        <v>14336</v>
      </c>
      <c r="G154" s="98">
        <v>3097</v>
      </c>
      <c r="H154" s="98">
        <v>11238</v>
      </c>
      <c r="I154" s="98">
        <v>112241</v>
      </c>
      <c r="J154" s="98">
        <v>4086</v>
      </c>
      <c r="K154" s="98">
        <v>503</v>
      </c>
      <c r="L154" s="98">
        <v>108155</v>
      </c>
      <c r="M154" s="98">
        <v>60064</v>
      </c>
      <c r="N154" s="98">
        <v>48091</v>
      </c>
      <c r="O154" s="98">
        <v>32465</v>
      </c>
      <c r="P154" s="98">
        <v>2840</v>
      </c>
      <c r="Q154" s="98">
        <v>122491</v>
      </c>
      <c r="R154" s="98">
        <v>63161</v>
      </c>
      <c r="S154" s="284">
        <v>59330</v>
      </c>
      <c r="T154" s="539">
        <v>108.6</v>
      </c>
      <c r="U154" s="549">
        <f t="shared" si="7"/>
        <v>142685.08287292818</v>
      </c>
    </row>
    <row r="155" spans="1:24" s="154" customFormat="1" ht="18" hidden="1" customHeight="1">
      <c r="A155" s="282" t="s">
        <v>160</v>
      </c>
      <c r="B155" s="151">
        <v>158650</v>
      </c>
      <c r="C155" s="151">
        <v>55954</v>
      </c>
      <c r="D155" s="151">
        <v>46704</v>
      </c>
      <c r="E155" s="151">
        <v>680</v>
      </c>
      <c r="F155" s="151">
        <v>9251</v>
      </c>
      <c r="G155" s="151">
        <v>1590</v>
      </c>
      <c r="H155" s="151">
        <v>7661</v>
      </c>
      <c r="I155" s="151">
        <v>102696</v>
      </c>
      <c r="J155" s="151">
        <v>11783</v>
      </c>
      <c r="K155" s="151">
        <v>6058</v>
      </c>
      <c r="L155" s="151">
        <v>90912</v>
      </c>
      <c r="M155" s="151">
        <v>55019</v>
      </c>
      <c r="N155" s="151">
        <v>35893</v>
      </c>
      <c r="O155" s="151">
        <v>58487</v>
      </c>
      <c r="P155" s="151">
        <v>6738</v>
      </c>
      <c r="Q155" s="151">
        <v>100163</v>
      </c>
      <c r="R155" s="151">
        <v>56609</v>
      </c>
      <c r="S155" s="285">
        <v>43554</v>
      </c>
      <c r="T155" s="555">
        <v>108.6</v>
      </c>
      <c r="U155" s="556">
        <f t="shared" si="7"/>
        <v>146086.5561694291</v>
      </c>
    </row>
    <row r="156" spans="1:24" s="156" customFormat="1" ht="18" hidden="1" customHeight="1">
      <c r="A156" s="286" t="s">
        <v>163</v>
      </c>
      <c r="B156" s="155">
        <v>103387.79528973253</v>
      </c>
      <c r="C156" s="155">
        <v>25940.240000000002</v>
      </c>
      <c r="D156" s="155">
        <v>15778.12</v>
      </c>
      <c r="E156" s="155">
        <v>357.02</v>
      </c>
      <c r="F156" s="155">
        <v>10162.120000000001</v>
      </c>
      <c r="G156" s="155">
        <v>4191.2</v>
      </c>
      <c r="H156" s="155">
        <v>5970.92</v>
      </c>
      <c r="I156" s="155">
        <v>77447.55528973254</v>
      </c>
      <c r="J156" s="155">
        <v>3849.6755890755535</v>
      </c>
      <c r="K156" s="155">
        <v>2667.76</v>
      </c>
      <c r="L156" s="155">
        <v>73597.879700656995</v>
      </c>
      <c r="M156" s="155">
        <v>48000.741787599669</v>
      </c>
      <c r="N156" s="155">
        <v>25597.137913057319</v>
      </c>
      <c r="O156" s="155">
        <v>19627.795589075555</v>
      </c>
      <c r="P156" s="155">
        <v>3024.78</v>
      </c>
      <c r="Q156" s="155">
        <v>83759.999700656976</v>
      </c>
      <c r="R156" s="155">
        <v>52191.941787599673</v>
      </c>
      <c r="S156" s="287">
        <v>31568.057913057321</v>
      </c>
      <c r="T156" s="555">
        <v>111.2</v>
      </c>
      <c r="U156" s="556">
        <f t="shared" si="7"/>
        <v>92974.63605191774</v>
      </c>
    </row>
    <row r="157" spans="1:24" s="158" customFormat="1" ht="18" hidden="1" customHeight="1">
      <c r="A157" s="286" t="s">
        <v>164</v>
      </c>
      <c r="B157" s="157">
        <v>97783</v>
      </c>
      <c r="C157" s="157">
        <v>25315</v>
      </c>
      <c r="D157" s="157">
        <v>9505</v>
      </c>
      <c r="E157" s="157">
        <v>205</v>
      </c>
      <c r="F157" s="157">
        <v>15810</v>
      </c>
      <c r="G157" s="157">
        <v>11022</v>
      </c>
      <c r="H157" s="157">
        <v>4787</v>
      </c>
      <c r="I157" s="157">
        <v>72468</v>
      </c>
      <c r="J157" s="157">
        <v>6665</v>
      </c>
      <c r="K157" s="157">
        <v>1837</v>
      </c>
      <c r="L157" s="157">
        <v>65803</v>
      </c>
      <c r="M157" s="157">
        <v>43878</v>
      </c>
      <c r="N157" s="157">
        <v>21926</v>
      </c>
      <c r="O157" s="157">
        <v>16170</v>
      </c>
      <c r="P157" s="157">
        <v>2043</v>
      </c>
      <c r="Q157" s="157">
        <v>81613</v>
      </c>
      <c r="R157" s="157">
        <v>54900</v>
      </c>
      <c r="S157" s="288">
        <v>26713</v>
      </c>
      <c r="T157" s="555">
        <v>111.2</v>
      </c>
      <c r="U157" s="556">
        <f t="shared" si="7"/>
        <v>87934.352517985608</v>
      </c>
    </row>
    <row r="158" spans="1:24" s="158" customFormat="1" ht="18" hidden="1" customHeight="1">
      <c r="A158" s="286" t="s">
        <v>165</v>
      </c>
      <c r="B158" s="159">
        <v>204073.735782295</v>
      </c>
      <c r="C158" s="159">
        <v>19194.32</v>
      </c>
      <c r="D158" s="159">
        <v>13913.42</v>
      </c>
      <c r="E158" s="159">
        <v>605.86</v>
      </c>
      <c r="F158" s="159">
        <v>5280.9</v>
      </c>
      <c r="G158" s="159">
        <v>817.5</v>
      </c>
      <c r="H158" s="159">
        <v>4463.3999999999996</v>
      </c>
      <c r="I158" s="159">
        <v>184879.41578229493</v>
      </c>
      <c r="J158" s="159">
        <v>47522.600996772424</v>
      </c>
      <c r="K158" s="159">
        <v>38676.213526305888</v>
      </c>
      <c r="L158" s="159">
        <v>137356.81478552253</v>
      </c>
      <c r="M158" s="159">
        <v>84651.826343210822</v>
      </c>
      <c r="N158" s="159">
        <v>52704.988442311704</v>
      </c>
      <c r="O158" s="159">
        <v>61436.020996772422</v>
      </c>
      <c r="P158" s="159">
        <v>39282.073526305889</v>
      </c>
      <c r="Q158" s="159">
        <v>142637.71478552252</v>
      </c>
      <c r="R158" s="159">
        <v>85469.326343210822</v>
      </c>
      <c r="S158" s="289">
        <v>57168.388442311705</v>
      </c>
      <c r="T158" s="557">
        <v>111.2</v>
      </c>
      <c r="U158" s="556">
        <f t="shared" si="7"/>
        <v>183519.54656681206</v>
      </c>
    </row>
    <row r="159" spans="1:24" s="156" customFormat="1" ht="18" hidden="1" customHeight="1">
      <c r="A159" s="286" t="s">
        <v>166</v>
      </c>
      <c r="B159" s="159">
        <v>119967</v>
      </c>
      <c r="C159" s="159">
        <v>27953</v>
      </c>
      <c r="D159" s="159">
        <v>18362</v>
      </c>
      <c r="E159" s="159">
        <v>3467</v>
      </c>
      <c r="F159" s="159">
        <v>9592</v>
      </c>
      <c r="G159" s="159">
        <v>2260</v>
      </c>
      <c r="H159" s="159">
        <v>7332</v>
      </c>
      <c r="I159" s="159">
        <v>92014</v>
      </c>
      <c r="J159" s="159">
        <v>6292</v>
      </c>
      <c r="K159" s="159">
        <v>1451</v>
      </c>
      <c r="L159" s="159">
        <v>85722</v>
      </c>
      <c r="M159" s="159">
        <v>63063</v>
      </c>
      <c r="N159" s="159">
        <v>22659</v>
      </c>
      <c r="O159" s="159">
        <v>24653</v>
      </c>
      <c r="P159" s="159">
        <v>4919</v>
      </c>
      <c r="Q159" s="159">
        <v>95314</v>
      </c>
      <c r="R159" s="159">
        <v>65323</v>
      </c>
      <c r="S159" s="289">
        <v>29990</v>
      </c>
      <c r="T159" s="557"/>
      <c r="U159" s="556" t="e">
        <f t="shared" si="7"/>
        <v>#DIV/0!</v>
      </c>
    </row>
    <row r="160" spans="1:24" s="156" customFormat="1" ht="18" hidden="1" customHeight="1">
      <c r="A160" s="290" t="s">
        <v>167</v>
      </c>
      <c r="B160" s="161">
        <v>152871.87538101626</v>
      </c>
      <c r="C160" s="161">
        <v>44040.480000000003</v>
      </c>
      <c r="D160" s="161">
        <v>30603.279999999999</v>
      </c>
      <c r="E160" s="161">
        <v>971.49</v>
      </c>
      <c r="F160" s="161">
        <v>13437.2</v>
      </c>
      <c r="G160" s="161">
        <v>6851</v>
      </c>
      <c r="H160" s="161">
        <v>6586</v>
      </c>
      <c r="I160" s="161">
        <v>108831.39538101625</v>
      </c>
      <c r="J160" s="161">
        <v>14022.121081180474</v>
      </c>
      <c r="K160" s="161">
        <v>2742.28</v>
      </c>
      <c r="L160" s="161">
        <v>94809.274299835772</v>
      </c>
      <c r="M160" s="161">
        <v>61476.546817519302</v>
      </c>
      <c r="N160" s="161">
        <v>33332.727482316477</v>
      </c>
      <c r="O160" s="161">
        <v>44625.401081180476</v>
      </c>
      <c r="P160" s="161">
        <v>3713.77</v>
      </c>
      <c r="Q160" s="161">
        <v>108246.47429983577</v>
      </c>
      <c r="R160" s="161">
        <v>68328</v>
      </c>
      <c r="S160" s="291">
        <v>39919</v>
      </c>
      <c r="T160" s="557"/>
      <c r="U160" s="558" t="e">
        <f t="shared" si="7"/>
        <v>#DIV/0!</v>
      </c>
      <c r="X160" s="163"/>
    </row>
    <row r="161" spans="1:24" s="158" customFormat="1" ht="18" hidden="1" customHeight="1">
      <c r="A161" s="286" t="s">
        <v>169</v>
      </c>
      <c r="B161" s="159">
        <v>162655.79666666666</v>
      </c>
      <c r="C161" s="183">
        <v>70415.899999999994</v>
      </c>
      <c r="D161" s="183">
        <v>40728.94</v>
      </c>
      <c r="E161" s="183">
        <v>1824.28</v>
      </c>
      <c r="F161" s="183">
        <v>29686.959999999999</v>
      </c>
      <c r="G161" s="183">
        <v>13831.09</v>
      </c>
      <c r="H161" s="183">
        <v>15855.87</v>
      </c>
      <c r="I161" s="183">
        <v>92239.896666666667</v>
      </c>
      <c r="J161" s="183">
        <v>27609.826666666664</v>
      </c>
      <c r="K161" s="183">
        <v>225.79</v>
      </c>
      <c r="L161" s="183">
        <v>64630.07</v>
      </c>
      <c r="M161" s="183">
        <v>30106.016666666666</v>
      </c>
      <c r="N161" s="183">
        <v>34524.053333333337</v>
      </c>
      <c r="O161" s="159">
        <v>68338.766666666663</v>
      </c>
      <c r="P161" s="159">
        <v>2050.0700000000002</v>
      </c>
      <c r="Q161" s="159">
        <v>94317.03</v>
      </c>
      <c r="R161" s="159">
        <v>43937.106666666667</v>
      </c>
      <c r="S161" s="289">
        <v>50379.92333333334</v>
      </c>
      <c r="T161" s="557"/>
      <c r="U161" s="559" t="e">
        <f t="shared" si="7"/>
        <v>#DIV/0!</v>
      </c>
      <c r="X161" s="174"/>
    </row>
    <row r="162" spans="1:24" s="166" customFormat="1" ht="18" hidden="1" customHeight="1">
      <c r="A162" s="273" t="s">
        <v>173</v>
      </c>
      <c r="B162" s="164">
        <f t="shared" ref="B162:S162" si="9">SUM(B150:B161)</f>
        <v>1579836.0176477062</v>
      </c>
      <c r="C162" s="164">
        <f t="shared" si="9"/>
        <v>447328.93999999994</v>
      </c>
      <c r="D162" s="164">
        <f t="shared" si="9"/>
        <v>306618.76</v>
      </c>
      <c r="E162" s="164">
        <f t="shared" si="9"/>
        <v>13759.650000000001</v>
      </c>
      <c r="F162" s="164">
        <f t="shared" si="9"/>
        <v>140711.18</v>
      </c>
      <c r="G162" s="164">
        <f t="shared" si="9"/>
        <v>51613.789999999994</v>
      </c>
      <c r="H162" s="164">
        <f t="shared" si="9"/>
        <v>89095.19</v>
      </c>
      <c r="I162" s="164">
        <f t="shared" si="9"/>
        <v>1132507.2631197104</v>
      </c>
      <c r="J162" s="164">
        <f t="shared" si="9"/>
        <v>148285.22433369514</v>
      </c>
      <c r="K162" s="164">
        <f t="shared" si="9"/>
        <v>69984.04352630589</v>
      </c>
      <c r="L162" s="164">
        <f t="shared" si="9"/>
        <v>984221.03878601524</v>
      </c>
      <c r="M162" s="164">
        <f t="shared" si="9"/>
        <v>625215.13161499659</v>
      </c>
      <c r="N162" s="164">
        <f t="shared" si="9"/>
        <v>359006.90717101883</v>
      </c>
      <c r="O162" s="164">
        <f t="shared" si="9"/>
        <v>454903.98433369515</v>
      </c>
      <c r="P162" s="164">
        <f t="shared" si="9"/>
        <v>83744.693526305899</v>
      </c>
      <c r="Q162" s="164">
        <f t="shared" si="9"/>
        <v>1124931.2187860152</v>
      </c>
      <c r="R162" s="164">
        <f t="shared" si="9"/>
        <v>676829.37479747715</v>
      </c>
      <c r="S162" s="292">
        <f t="shared" si="9"/>
        <v>448103.3696887024</v>
      </c>
      <c r="T162" s="555">
        <v>110.16800000000001</v>
      </c>
      <c r="U162" s="560">
        <f t="shared" si="7"/>
        <v>1434024.415118461</v>
      </c>
      <c r="X162" s="167"/>
    </row>
    <row r="163" spans="1:24" s="149" customFormat="1" ht="18" hidden="1" customHeight="1">
      <c r="A163" s="286" t="s">
        <v>175</v>
      </c>
      <c r="B163" s="159">
        <v>78814.60647506715</v>
      </c>
      <c r="C163" s="168">
        <v>29437.54</v>
      </c>
      <c r="D163" s="168">
        <v>19304.73</v>
      </c>
      <c r="E163" s="168">
        <v>3106.93</v>
      </c>
      <c r="F163" s="168">
        <v>10132.81</v>
      </c>
      <c r="G163" s="168">
        <v>4609.59</v>
      </c>
      <c r="H163" s="168">
        <v>5523.22</v>
      </c>
      <c r="I163" s="168">
        <v>49377.066475067157</v>
      </c>
      <c r="J163" s="168">
        <v>4781.047842709002</v>
      </c>
      <c r="K163" s="168">
        <v>1748</v>
      </c>
      <c r="L163" s="168">
        <v>44596.018632358144</v>
      </c>
      <c r="M163" s="168">
        <v>24639.523583227863</v>
      </c>
      <c r="N163" s="168">
        <v>19956.495049130288</v>
      </c>
      <c r="O163" s="159">
        <v>24085.777842709002</v>
      </c>
      <c r="P163" s="159">
        <v>4854.93</v>
      </c>
      <c r="Q163" s="159">
        <v>54728.828632358141</v>
      </c>
      <c r="R163" s="159">
        <v>29249.113583227863</v>
      </c>
      <c r="S163" s="289">
        <v>25479.715049130289</v>
      </c>
      <c r="T163" s="148"/>
      <c r="U163" s="561"/>
      <c r="X163" s="150"/>
    </row>
    <row r="164" spans="1:24" s="156" customFormat="1" ht="18" hidden="1" customHeight="1">
      <c r="A164" s="286" t="s">
        <v>176</v>
      </c>
      <c r="B164" s="159">
        <v>110447.21469007744</v>
      </c>
      <c r="C164" s="168">
        <v>30454.22</v>
      </c>
      <c r="D164" s="168">
        <v>15153.86</v>
      </c>
      <c r="E164" s="168">
        <v>269.04000000000002</v>
      </c>
      <c r="F164" s="168">
        <v>15300.36</v>
      </c>
      <c r="G164" s="168">
        <v>8684.23</v>
      </c>
      <c r="H164" s="168">
        <v>6616.13</v>
      </c>
      <c r="I164" s="168">
        <v>79992.994690077438</v>
      </c>
      <c r="J164" s="168">
        <v>7497.6628790194964</v>
      </c>
      <c r="K164" s="168">
        <v>6507.03</v>
      </c>
      <c r="L164" s="168">
        <v>72495.331811057942</v>
      </c>
      <c r="M164" s="168">
        <v>39013.060793636883</v>
      </c>
      <c r="N164" s="168">
        <v>33482.271017421066</v>
      </c>
      <c r="O164" s="170">
        <v>22651.522879019496</v>
      </c>
      <c r="P164" s="170">
        <v>6776.07</v>
      </c>
      <c r="Q164" s="170">
        <v>87795.691811057943</v>
      </c>
      <c r="R164" s="170">
        <v>47697.290793636879</v>
      </c>
      <c r="S164" s="293">
        <v>40098.401017421063</v>
      </c>
      <c r="T164" s="171"/>
      <c r="U164" s="559"/>
      <c r="X164" s="163"/>
    </row>
    <row r="165" spans="1:24" s="158" customFormat="1" ht="18" hidden="1" customHeight="1">
      <c r="A165" s="286" t="s">
        <v>177</v>
      </c>
      <c r="B165" s="159">
        <v>132017.32222372183</v>
      </c>
      <c r="C165" s="159">
        <v>38756.1</v>
      </c>
      <c r="D165" s="159">
        <v>21588.17</v>
      </c>
      <c r="E165" s="159">
        <v>1043.79</v>
      </c>
      <c r="F165" s="159">
        <v>17167.93</v>
      </c>
      <c r="G165" s="159">
        <v>10141.959999999999</v>
      </c>
      <c r="H165" s="159">
        <v>7025.97</v>
      </c>
      <c r="I165" s="159">
        <v>93261.222223721838</v>
      </c>
      <c r="J165" s="159">
        <v>14298.15565411229</v>
      </c>
      <c r="K165" s="159">
        <v>6737.48</v>
      </c>
      <c r="L165" s="159">
        <v>78963.066569609553</v>
      </c>
      <c r="M165" s="159">
        <v>47198.682455490554</v>
      </c>
      <c r="N165" s="159">
        <v>31764.384114119002</v>
      </c>
      <c r="O165" s="170">
        <v>35886.32565411229</v>
      </c>
      <c r="P165" s="170">
        <v>7781.27</v>
      </c>
      <c r="Q165" s="170">
        <v>96130.996569609546</v>
      </c>
      <c r="R165" s="170">
        <v>57340.642455490561</v>
      </c>
      <c r="S165" s="293">
        <v>38790.354114119</v>
      </c>
      <c r="T165" s="172"/>
      <c r="U165" s="562"/>
      <c r="X165" s="174"/>
    </row>
    <row r="166" spans="1:24" s="158" customFormat="1" ht="18" hidden="1" customHeight="1">
      <c r="A166" s="286" t="s">
        <v>178</v>
      </c>
      <c r="B166" s="132">
        <v>120303.25663763564</v>
      </c>
      <c r="C166" s="175">
        <v>20870.69311692</v>
      </c>
      <c r="D166" s="176">
        <v>15759.23569892</v>
      </c>
      <c r="E166" s="175">
        <v>1467.17</v>
      </c>
      <c r="F166" s="175">
        <v>5111.457418</v>
      </c>
      <c r="G166" s="175">
        <v>1800.81</v>
      </c>
      <c r="H166" s="175">
        <v>3310.647418</v>
      </c>
      <c r="I166" s="175">
        <v>99432.563520715645</v>
      </c>
      <c r="J166" s="175">
        <v>7165.0688986645964</v>
      </c>
      <c r="K166" s="175">
        <v>569.90951551680644</v>
      </c>
      <c r="L166" s="175">
        <v>92267.494622051046</v>
      </c>
      <c r="M166" s="175">
        <v>62016.068573918405</v>
      </c>
      <c r="N166" s="175">
        <v>30251.426048132646</v>
      </c>
      <c r="O166" s="177">
        <v>22924.304597584596</v>
      </c>
      <c r="P166" s="177">
        <v>2037.0795155168066</v>
      </c>
      <c r="Q166" s="177">
        <v>97378.952040051052</v>
      </c>
      <c r="R166" s="177">
        <v>63816.87857391841</v>
      </c>
      <c r="S166" s="294">
        <v>33562.07346613265</v>
      </c>
      <c r="T166" s="172"/>
      <c r="U166" s="562"/>
      <c r="X166" s="174"/>
    </row>
    <row r="167" spans="1:24" s="156" customFormat="1" ht="18" hidden="1" customHeight="1">
      <c r="A167" s="286" t="s">
        <v>179</v>
      </c>
      <c r="B167" s="132">
        <v>109717.3168216382</v>
      </c>
      <c r="C167" s="175">
        <v>30351.01</v>
      </c>
      <c r="D167" s="176">
        <v>19066.310000000001</v>
      </c>
      <c r="E167" s="175">
        <v>603</v>
      </c>
      <c r="F167" s="175">
        <v>11284.7</v>
      </c>
      <c r="G167" s="175">
        <v>2436.46</v>
      </c>
      <c r="H167" s="175">
        <v>8848.24</v>
      </c>
      <c r="I167" s="175">
        <v>79366.306821638209</v>
      </c>
      <c r="J167" s="175">
        <v>5262.6004868198779</v>
      </c>
      <c r="K167" s="175">
        <v>2195.86</v>
      </c>
      <c r="L167" s="175">
        <v>74103.706334818329</v>
      </c>
      <c r="M167" s="175">
        <v>48265.997098407744</v>
      </c>
      <c r="N167" s="175">
        <v>25837.709236410592</v>
      </c>
      <c r="O167" s="177">
        <v>24328.910486819877</v>
      </c>
      <c r="P167" s="177">
        <v>2798.86</v>
      </c>
      <c r="Q167" s="177">
        <v>85388.406334818341</v>
      </c>
      <c r="R167" s="177">
        <v>50702.457098407744</v>
      </c>
      <c r="S167" s="294">
        <v>34685.949236410583</v>
      </c>
      <c r="T167" s="171"/>
      <c r="U167" s="559"/>
      <c r="X167" s="163"/>
    </row>
    <row r="168" spans="1:24" s="354" customFormat="1" ht="18" hidden="1" customHeight="1">
      <c r="A168" s="282" t="s">
        <v>180</v>
      </c>
      <c r="B168" s="356">
        <v>139117.74935301309</v>
      </c>
      <c r="C168" s="357">
        <v>37212.53</v>
      </c>
      <c r="D168" s="358">
        <v>22850.61</v>
      </c>
      <c r="E168" s="357">
        <v>439.24</v>
      </c>
      <c r="F168" s="357">
        <v>14361.92</v>
      </c>
      <c r="G168" s="357">
        <v>3602.83</v>
      </c>
      <c r="H168" s="357">
        <v>10759.09</v>
      </c>
      <c r="I168" s="357">
        <v>101905.21935301309</v>
      </c>
      <c r="J168" s="357">
        <v>9941.6281920838192</v>
      </c>
      <c r="K168" s="357">
        <v>3375.37</v>
      </c>
      <c r="L168" s="357">
        <v>91963.591160929282</v>
      </c>
      <c r="M168" s="357">
        <v>58093.197029596668</v>
      </c>
      <c r="N168" s="357">
        <v>33870.394131332607</v>
      </c>
      <c r="O168" s="359">
        <v>32792.238192083816</v>
      </c>
      <c r="P168" s="359">
        <v>3814.61</v>
      </c>
      <c r="Q168" s="359">
        <v>106325.51116092928</v>
      </c>
      <c r="R168" s="359">
        <v>61696.027029596669</v>
      </c>
      <c r="S168" s="360">
        <v>44629.484131332611</v>
      </c>
      <c r="T168" s="361"/>
      <c r="U168" s="560"/>
      <c r="X168" s="355"/>
    </row>
    <row r="169" spans="1:24" s="158" customFormat="1" ht="18" hidden="1" customHeight="1">
      <c r="A169" s="286" t="s">
        <v>192</v>
      </c>
      <c r="B169" s="132">
        <v>147473.12541402047</v>
      </c>
      <c r="C169" s="175">
        <v>45637.43</v>
      </c>
      <c r="D169" s="176">
        <v>24798.59</v>
      </c>
      <c r="E169" s="175">
        <v>4077.6</v>
      </c>
      <c r="F169" s="175">
        <v>20838.84</v>
      </c>
      <c r="G169" s="175">
        <v>10507.12</v>
      </c>
      <c r="H169" s="175">
        <v>10331.719999999999</v>
      </c>
      <c r="I169" s="175">
        <v>101835.69541402046</v>
      </c>
      <c r="J169" s="175">
        <v>9246.6027586500495</v>
      </c>
      <c r="K169" s="175">
        <v>1627.2963718911155</v>
      </c>
      <c r="L169" s="175">
        <v>92589.092655370405</v>
      </c>
      <c r="M169" s="175">
        <v>57396.053575016471</v>
      </c>
      <c r="N169" s="175">
        <v>35193.039080353941</v>
      </c>
      <c r="O169" s="177">
        <v>34045.192758650046</v>
      </c>
      <c r="P169" s="177">
        <v>5704.8963718911155</v>
      </c>
      <c r="Q169" s="177">
        <v>113427.9326553704</v>
      </c>
      <c r="R169" s="177">
        <v>67903.173575016466</v>
      </c>
      <c r="S169" s="294">
        <v>45524.759080353935</v>
      </c>
      <c r="T169" s="172"/>
      <c r="U169" s="562"/>
      <c r="X169" s="174"/>
    </row>
    <row r="170" spans="1:24" s="158" customFormat="1" ht="18" hidden="1" customHeight="1">
      <c r="A170" s="286" t="s">
        <v>195</v>
      </c>
      <c r="B170" s="132">
        <v>153809.39476147969</v>
      </c>
      <c r="C170" s="175">
        <v>48283.37</v>
      </c>
      <c r="D170" s="176">
        <v>21054.27</v>
      </c>
      <c r="E170" s="175">
        <v>317.63</v>
      </c>
      <c r="F170" s="175">
        <v>27229.1</v>
      </c>
      <c r="G170" s="175">
        <v>13900.56</v>
      </c>
      <c r="H170" s="175">
        <v>13328.54</v>
      </c>
      <c r="I170" s="175">
        <v>105526.0247614797</v>
      </c>
      <c r="J170" s="175">
        <v>19227.33181339757</v>
      </c>
      <c r="K170" s="175">
        <v>6375.76</v>
      </c>
      <c r="L170" s="175">
        <v>86298.692948082127</v>
      </c>
      <c r="M170" s="175">
        <v>57097.830399849525</v>
      </c>
      <c r="N170" s="175">
        <v>29200.862548232599</v>
      </c>
      <c r="O170" s="177">
        <v>40281.601813397574</v>
      </c>
      <c r="P170" s="177">
        <v>6693.39</v>
      </c>
      <c r="Q170" s="177">
        <v>113527.79294808213</v>
      </c>
      <c r="R170" s="177">
        <v>70998.390399849523</v>
      </c>
      <c r="S170" s="294">
        <v>42529.402548232603</v>
      </c>
      <c r="T170" s="172"/>
      <c r="U170" s="562"/>
      <c r="X170" s="174"/>
    </row>
    <row r="171" spans="1:24" s="158" customFormat="1" ht="18" hidden="1" customHeight="1">
      <c r="A171" s="286" t="s">
        <v>196</v>
      </c>
      <c r="B171" s="132">
        <v>132506.74182587379</v>
      </c>
      <c r="C171" s="175">
        <v>30405.59</v>
      </c>
      <c r="D171" s="176">
        <v>16204.34</v>
      </c>
      <c r="E171" s="175">
        <v>58.26</v>
      </c>
      <c r="F171" s="175">
        <v>14201.25</v>
      </c>
      <c r="G171" s="175">
        <v>2898.57</v>
      </c>
      <c r="H171" s="175">
        <v>11302.68</v>
      </c>
      <c r="I171" s="175">
        <v>102101.15182587378</v>
      </c>
      <c r="J171" s="175">
        <v>9434.5732353187577</v>
      </c>
      <c r="K171" s="175">
        <v>0</v>
      </c>
      <c r="L171" s="175">
        <v>92666.578590555029</v>
      </c>
      <c r="M171" s="175">
        <v>71603.624879877068</v>
      </c>
      <c r="N171" s="175">
        <v>21062.95371067795</v>
      </c>
      <c r="O171" s="177">
        <v>25638.91323531876</v>
      </c>
      <c r="P171" s="177">
        <v>58.26</v>
      </c>
      <c r="Q171" s="177">
        <v>106867.82859055503</v>
      </c>
      <c r="R171" s="177">
        <v>74502.194879877075</v>
      </c>
      <c r="S171" s="294">
        <v>32365.63371067795</v>
      </c>
      <c r="T171" s="178"/>
      <c r="U171" s="563"/>
      <c r="X171" s="174"/>
    </row>
    <row r="172" spans="1:24" s="156" customFormat="1" ht="18" hidden="1" customHeight="1">
      <c r="A172" s="282" t="s">
        <v>197</v>
      </c>
      <c r="B172" s="356">
        <v>168155.86559022707</v>
      </c>
      <c r="C172" s="357">
        <v>38841.589999999997</v>
      </c>
      <c r="D172" s="358">
        <v>29453.17</v>
      </c>
      <c r="E172" s="357">
        <v>1361.1</v>
      </c>
      <c r="F172" s="357">
        <v>9388.42</v>
      </c>
      <c r="G172" s="357">
        <v>2528.4</v>
      </c>
      <c r="H172" s="357">
        <v>6860.02</v>
      </c>
      <c r="I172" s="357">
        <v>129314.27559022707</v>
      </c>
      <c r="J172" s="357">
        <v>7469.4033823992058</v>
      </c>
      <c r="K172" s="357">
        <v>2402.89</v>
      </c>
      <c r="L172" s="357">
        <v>121844.87220782787</v>
      </c>
      <c r="M172" s="357">
        <v>76098.300985062699</v>
      </c>
      <c r="N172" s="357">
        <v>45746.571222765167</v>
      </c>
      <c r="O172" s="359">
        <v>36922.573382399205</v>
      </c>
      <c r="P172" s="359">
        <v>3763.99</v>
      </c>
      <c r="Q172" s="359">
        <v>131233.29220782788</v>
      </c>
      <c r="R172" s="359">
        <v>78626.700985062693</v>
      </c>
      <c r="S172" s="360">
        <v>52606.591222765164</v>
      </c>
      <c r="T172" s="171"/>
      <c r="U172" s="559"/>
      <c r="X172" s="163"/>
    </row>
    <row r="173" spans="1:24" s="156" customFormat="1" ht="18" hidden="1" customHeight="1">
      <c r="A173" s="286" t="s">
        <v>198</v>
      </c>
      <c r="B173" s="132">
        <v>134384.65064459771</v>
      </c>
      <c r="C173" s="175">
        <v>37522.17</v>
      </c>
      <c r="D173" s="176">
        <v>18722.22</v>
      </c>
      <c r="E173" s="175">
        <v>1104.23</v>
      </c>
      <c r="F173" s="175">
        <v>18799.95</v>
      </c>
      <c r="G173" s="175">
        <v>7858.32</v>
      </c>
      <c r="H173" s="175">
        <v>10941.63</v>
      </c>
      <c r="I173" s="175">
        <v>96862.48064459773</v>
      </c>
      <c r="J173" s="175">
        <v>5741.159643090813</v>
      </c>
      <c r="K173" s="175">
        <v>3723.32</v>
      </c>
      <c r="L173" s="175">
        <v>91121.32100150692</v>
      </c>
      <c r="M173" s="175">
        <v>63477.413315859689</v>
      </c>
      <c r="N173" s="175">
        <v>27643.90768564722</v>
      </c>
      <c r="O173" s="177">
        <v>24463.379643090815</v>
      </c>
      <c r="P173" s="177">
        <v>4827.55</v>
      </c>
      <c r="Q173" s="177">
        <v>109921.27100150692</v>
      </c>
      <c r="R173" s="177">
        <v>71335.733315859688</v>
      </c>
      <c r="S173" s="294">
        <v>38585.537685647221</v>
      </c>
      <c r="T173" s="171"/>
      <c r="U173" s="559"/>
      <c r="X173" s="163"/>
    </row>
    <row r="174" spans="1:24" s="354" customFormat="1" ht="18" hidden="1" customHeight="1">
      <c r="A174" s="282" t="s">
        <v>199</v>
      </c>
      <c r="B174" s="393">
        <v>222009.90099150129</v>
      </c>
      <c r="C174" s="394">
        <v>86333.41</v>
      </c>
      <c r="D174" s="395">
        <v>48557.59</v>
      </c>
      <c r="E174" s="394">
        <v>2691.28</v>
      </c>
      <c r="F174" s="394">
        <v>37775.82</v>
      </c>
      <c r="G174" s="394">
        <v>20869.509999999998</v>
      </c>
      <c r="H174" s="394">
        <v>16906.310000000001</v>
      </c>
      <c r="I174" s="394">
        <v>135676.49099150128</v>
      </c>
      <c r="J174" s="394">
        <v>9380.3349945277114</v>
      </c>
      <c r="K174" s="394">
        <v>5183.4799999999996</v>
      </c>
      <c r="L174" s="394">
        <v>126296.15599697357</v>
      </c>
      <c r="M174" s="394">
        <v>64733.935477132967</v>
      </c>
      <c r="N174" s="394">
        <v>61562.220519840615</v>
      </c>
      <c r="O174" s="396">
        <v>57937.924994527719</v>
      </c>
      <c r="P174" s="396">
        <v>7874.76</v>
      </c>
      <c r="Q174" s="396">
        <v>164071.97599697358</v>
      </c>
      <c r="R174" s="396">
        <v>85603.445477132962</v>
      </c>
      <c r="S174" s="397">
        <v>78468.530519840613</v>
      </c>
      <c r="T174" s="361">
        <v>109.85471669665</v>
      </c>
      <c r="U174" s="560"/>
      <c r="X174" s="355"/>
    </row>
    <row r="175" spans="1:24" s="156" customFormat="1" ht="18" hidden="1" customHeight="1">
      <c r="A175" s="295" t="s">
        <v>200</v>
      </c>
      <c r="B175" s="180">
        <f t="shared" ref="B175:S175" si="10">SUM(B163:B174)</f>
        <v>1648757.1454288536</v>
      </c>
      <c r="C175" s="180">
        <f t="shared" si="10"/>
        <v>474105.65311692003</v>
      </c>
      <c r="D175" s="180">
        <f t="shared" si="10"/>
        <v>272513.09569891996</v>
      </c>
      <c r="E175" s="180">
        <f t="shared" si="10"/>
        <v>16539.27</v>
      </c>
      <c r="F175" s="180">
        <f t="shared" si="10"/>
        <v>201592.55741800001</v>
      </c>
      <c r="G175" s="180">
        <f t="shared" si="10"/>
        <v>89838.36</v>
      </c>
      <c r="H175" s="180">
        <f t="shared" si="10"/>
        <v>111754.19741800001</v>
      </c>
      <c r="I175" s="180">
        <f t="shared" si="10"/>
        <v>1174651.4923119335</v>
      </c>
      <c r="J175" s="180">
        <f t="shared" si="10"/>
        <v>109445.5697807932</v>
      </c>
      <c r="K175" s="180">
        <f t="shared" si="10"/>
        <v>40446.395887407925</v>
      </c>
      <c r="L175" s="180">
        <f t="shared" si="10"/>
        <v>1065205.92253114</v>
      </c>
      <c r="M175" s="180">
        <f t="shared" si="10"/>
        <v>669633.68816707656</v>
      </c>
      <c r="N175" s="180">
        <f t="shared" si="10"/>
        <v>395572.23436406365</v>
      </c>
      <c r="O175" s="180">
        <f t="shared" si="10"/>
        <v>381958.66547971324</v>
      </c>
      <c r="P175" s="180">
        <f t="shared" si="10"/>
        <v>56985.665887407929</v>
      </c>
      <c r="Q175" s="180">
        <f t="shared" si="10"/>
        <v>1266798.4799491405</v>
      </c>
      <c r="R175" s="180">
        <f t="shared" si="10"/>
        <v>759472.04816707643</v>
      </c>
      <c r="S175" s="296">
        <f t="shared" si="10"/>
        <v>507326.43178206362</v>
      </c>
      <c r="T175" s="172">
        <v>109.85471669665</v>
      </c>
      <c r="U175" s="560">
        <f>B175/T175*100</f>
        <v>1500852.3939683805</v>
      </c>
      <c r="X175" s="163"/>
    </row>
    <row r="176" spans="1:24" s="156" customFormat="1" ht="18" hidden="1" customHeight="1">
      <c r="A176" s="286" t="s">
        <v>201</v>
      </c>
      <c r="B176" s="159">
        <v>99647.191052631591</v>
      </c>
      <c r="C176" s="159">
        <v>30166.57</v>
      </c>
      <c r="D176" s="159">
        <v>18421.47</v>
      </c>
      <c r="E176" s="159">
        <v>3404.03</v>
      </c>
      <c r="F176" s="159">
        <v>11745.1</v>
      </c>
      <c r="G176" s="159">
        <v>5609.72</v>
      </c>
      <c r="H176" s="159">
        <v>6135.38</v>
      </c>
      <c r="I176" s="159">
        <v>69480.621052631584</v>
      </c>
      <c r="J176" s="159">
        <v>5560.2215789473685</v>
      </c>
      <c r="K176" s="159">
        <v>1869.08</v>
      </c>
      <c r="L176" s="159">
        <v>63920.399473684207</v>
      </c>
      <c r="M176" s="159">
        <v>41917.648421052632</v>
      </c>
      <c r="N176" s="159">
        <v>22002.751052631578</v>
      </c>
      <c r="O176" s="159">
        <v>23981.691578947371</v>
      </c>
      <c r="P176" s="159">
        <v>5273.11</v>
      </c>
      <c r="Q176" s="159">
        <v>75665.499473684205</v>
      </c>
      <c r="R176" s="159">
        <v>47527.368421052626</v>
      </c>
      <c r="S176" s="289">
        <v>28138.131052631579</v>
      </c>
      <c r="T176" s="171"/>
      <c r="U176" s="559"/>
      <c r="X176" s="163"/>
    </row>
    <row r="177" spans="1:24" s="354" customFormat="1" ht="18" hidden="1" customHeight="1">
      <c r="A177" s="282" t="s">
        <v>202</v>
      </c>
      <c r="B177" s="350">
        <v>136392.20697052075</v>
      </c>
      <c r="C177" s="350">
        <v>39068.629999999997</v>
      </c>
      <c r="D177" s="350">
        <v>15501.02</v>
      </c>
      <c r="E177" s="350">
        <v>426.22</v>
      </c>
      <c r="F177" s="350">
        <v>23567.61</v>
      </c>
      <c r="G177" s="350">
        <v>12570.18</v>
      </c>
      <c r="H177" s="350">
        <v>10997.43</v>
      </c>
      <c r="I177" s="350">
        <v>97323.576970520779</v>
      </c>
      <c r="J177" s="350">
        <v>38640.049328656787</v>
      </c>
      <c r="K177" s="350">
        <v>3538.82</v>
      </c>
      <c r="L177" s="350">
        <v>58683.527641863991</v>
      </c>
      <c r="M177" s="350">
        <v>36122.482023492666</v>
      </c>
      <c r="N177" s="350">
        <v>22561.045618371318</v>
      </c>
      <c r="O177" s="350">
        <v>54141.069328656784</v>
      </c>
      <c r="P177" s="350">
        <v>3965.04</v>
      </c>
      <c r="Q177" s="350">
        <v>82251.137641863985</v>
      </c>
      <c r="R177" s="350">
        <v>48692.662023492667</v>
      </c>
      <c r="S177" s="351">
        <v>33558.475618371318</v>
      </c>
      <c r="T177" s="361"/>
      <c r="U177" s="560"/>
      <c r="X177" s="355"/>
    </row>
    <row r="178" spans="1:24" s="156" customFormat="1" ht="18" hidden="1" customHeight="1">
      <c r="A178" s="414">
        <v>2017.3</v>
      </c>
      <c r="B178" s="415">
        <v>104599</v>
      </c>
      <c r="C178" s="415">
        <v>30221</v>
      </c>
      <c r="D178" s="415">
        <v>20586</v>
      </c>
      <c r="E178" s="415">
        <v>575</v>
      </c>
      <c r="F178" s="415">
        <v>9635</v>
      </c>
      <c r="G178" s="415">
        <v>3521</v>
      </c>
      <c r="H178" s="415">
        <v>6115</v>
      </c>
      <c r="I178" s="415">
        <v>74377</v>
      </c>
      <c r="J178" s="415">
        <v>12865</v>
      </c>
      <c r="K178" s="415">
        <v>2627</v>
      </c>
      <c r="L178" s="415">
        <v>61512</v>
      </c>
      <c r="M178" s="415">
        <v>34562</v>
      </c>
      <c r="N178" s="415">
        <v>26950</v>
      </c>
      <c r="O178" s="415">
        <v>33451</v>
      </c>
      <c r="P178" s="415">
        <v>3202</v>
      </c>
      <c r="Q178" s="415">
        <v>71148</v>
      </c>
      <c r="R178" s="415">
        <v>38083</v>
      </c>
      <c r="S178" s="416">
        <v>33065</v>
      </c>
      <c r="T178" s="171">
        <v>32261.136029994068</v>
      </c>
      <c r="U178" s="559"/>
      <c r="X178" s="163"/>
    </row>
    <row r="179" spans="1:24" s="156" customFormat="1" ht="18" hidden="1" customHeight="1">
      <c r="A179" s="286">
        <v>2017.4</v>
      </c>
      <c r="B179" s="159">
        <v>158022</v>
      </c>
      <c r="C179" s="159">
        <v>31810</v>
      </c>
      <c r="D179" s="159">
        <v>23551</v>
      </c>
      <c r="E179" s="159">
        <v>243</v>
      </c>
      <c r="F179" s="159">
        <v>8259</v>
      </c>
      <c r="G179" s="159">
        <v>1201</v>
      </c>
      <c r="H179" s="159">
        <v>7058</v>
      </c>
      <c r="I179" s="159">
        <v>126212</v>
      </c>
      <c r="J179" s="159">
        <v>16683</v>
      </c>
      <c r="K179" s="159">
        <v>8385</v>
      </c>
      <c r="L179" s="159">
        <v>109529</v>
      </c>
      <c r="M179" s="159">
        <v>52806</v>
      </c>
      <c r="N179" s="159">
        <v>56722</v>
      </c>
      <c r="O179" s="159">
        <v>40234.078930835494</v>
      </c>
      <c r="P179" s="159">
        <v>8628.33</v>
      </c>
      <c r="Q179" s="159">
        <v>117787.63444291307</v>
      </c>
      <c r="R179" s="159">
        <v>54007.814848323018</v>
      </c>
      <c r="S179" s="289">
        <v>63779.819594590052</v>
      </c>
      <c r="T179" s="171"/>
      <c r="U179" s="559"/>
      <c r="X179" s="163"/>
    </row>
    <row r="180" spans="1:24" s="354" customFormat="1" ht="18" hidden="1" customHeight="1">
      <c r="A180" s="282">
        <v>2017.5</v>
      </c>
      <c r="B180" s="350">
        <v>138305</v>
      </c>
      <c r="C180" s="350">
        <v>34179</v>
      </c>
      <c r="D180" s="350">
        <v>22469</v>
      </c>
      <c r="E180" s="350">
        <v>484</v>
      </c>
      <c r="F180" s="350">
        <v>11709</v>
      </c>
      <c r="G180" s="350">
        <v>1880</v>
      </c>
      <c r="H180" s="350">
        <v>9829</v>
      </c>
      <c r="I180" s="350">
        <v>104127</v>
      </c>
      <c r="J180" s="350">
        <v>17384</v>
      </c>
      <c r="K180" s="350">
        <v>8117</v>
      </c>
      <c r="L180" s="350">
        <v>86743</v>
      </c>
      <c r="M180" s="350">
        <v>59645</v>
      </c>
      <c r="N180" s="350">
        <v>27098</v>
      </c>
      <c r="O180" s="350">
        <v>39854</v>
      </c>
      <c r="P180" s="350">
        <v>8601</v>
      </c>
      <c r="Q180" s="350">
        <v>98452</v>
      </c>
      <c r="R180" s="350">
        <v>61525</v>
      </c>
      <c r="S180" s="351">
        <v>36927</v>
      </c>
      <c r="T180" s="361"/>
      <c r="U180" s="560"/>
      <c r="X180" s="355"/>
    </row>
    <row r="181" spans="1:24" s="354" customFormat="1" ht="18" hidden="1" customHeight="1">
      <c r="A181" s="282">
        <v>2017.6</v>
      </c>
      <c r="B181" s="350">
        <v>144907</v>
      </c>
      <c r="C181" s="350">
        <v>53924</v>
      </c>
      <c r="D181" s="350">
        <v>36613</v>
      </c>
      <c r="E181" s="350">
        <v>765</v>
      </c>
      <c r="F181" s="350">
        <v>17311</v>
      </c>
      <c r="G181" s="350">
        <v>6740</v>
      </c>
      <c r="H181" s="350">
        <v>10571</v>
      </c>
      <c r="I181" s="350">
        <v>90984</v>
      </c>
      <c r="J181" s="350">
        <v>3814</v>
      </c>
      <c r="K181" s="350">
        <v>1935</v>
      </c>
      <c r="L181" s="350">
        <v>87170</v>
      </c>
      <c r="M181" s="350">
        <v>54651</v>
      </c>
      <c r="N181" s="350">
        <v>32520</v>
      </c>
      <c r="O181" s="350">
        <v>40426</v>
      </c>
      <c r="P181" s="350">
        <v>2700</v>
      </c>
      <c r="Q181" s="350">
        <v>104481</v>
      </c>
      <c r="R181" s="350">
        <v>61390</v>
      </c>
      <c r="S181" s="351">
        <v>43091</v>
      </c>
      <c r="T181" s="361"/>
      <c r="U181" s="560"/>
      <c r="X181" s="355"/>
    </row>
    <row r="182" spans="1:24" s="156" customFormat="1" ht="18" hidden="1" customHeight="1">
      <c r="A182" s="286">
        <v>2017.7</v>
      </c>
      <c r="B182" s="159">
        <v>97985</v>
      </c>
      <c r="C182" s="159">
        <v>26446</v>
      </c>
      <c r="D182" s="159">
        <v>16471</v>
      </c>
      <c r="E182" s="159">
        <v>725</v>
      </c>
      <c r="F182" s="159">
        <v>9975</v>
      </c>
      <c r="G182" s="159">
        <v>1931</v>
      </c>
      <c r="H182" s="159">
        <v>8044</v>
      </c>
      <c r="I182" s="159">
        <v>71539</v>
      </c>
      <c r="J182" s="159">
        <v>3497</v>
      </c>
      <c r="K182" s="159">
        <v>1718</v>
      </c>
      <c r="L182" s="159">
        <v>68042</v>
      </c>
      <c r="M182" s="159">
        <v>43831</v>
      </c>
      <c r="N182" s="159">
        <v>24211</v>
      </c>
      <c r="O182" s="159">
        <v>19968</v>
      </c>
      <c r="P182" s="159">
        <v>2443</v>
      </c>
      <c r="Q182" s="159">
        <v>78017</v>
      </c>
      <c r="R182" s="159">
        <v>45762</v>
      </c>
      <c r="S182" s="289">
        <v>32255</v>
      </c>
      <c r="T182" s="171"/>
      <c r="U182" s="559"/>
      <c r="X182" s="163"/>
    </row>
    <row r="183" spans="1:24" s="158" customFormat="1" ht="18" hidden="1" customHeight="1">
      <c r="A183" s="286">
        <v>2017.8</v>
      </c>
      <c r="B183" s="159">
        <v>144577</v>
      </c>
      <c r="C183" s="159">
        <v>40024</v>
      </c>
      <c r="D183" s="159">
        <v>25864</v>
      </c>
      <c r="E183" s="159">
        <v>1548</v>
      </c>
      <c r="F183" s="159">
        <v>14161</v>
      </c>
      <c r="G183" s="159">
        <v>8497</v>
      </c>
      <c r="H183" s="159">
        <v>5664</v>
      </c>
      <c r="I183" s="159">
        <v>104553</v>
      </c>
      <c r="J183" s="159">
        <v>9082</v>
      </c>
      <c r="K183" s="159">
        <v>7393</v>
      </c>
      <c r="L183" s="159">
        <v>95470</v>
      </c>
      <c r="M183" s="159">
        <v>64265</v>
      </c>
      <c r="N183" s="159">
        <v>31206</v>
      </c>
      <c r="O183" s="159">
        <v>34945.71395390822</v>
      </c>
      <c r="P183" s="159">
        <v>8941.2998115830596</v>
      </c>
      <c r="Q183" s="159">
        <v>109631.24924668217</v>
      </c>
      <c r="R183" s="159">
        <v>72761.670902756072</v>
      </c>
      <c r="S183" s="289">
        <v>36869.578343926107</v>
      </c>
      <c r="T183" s="178"/>
      <c r="U183" s="563"/>
      <c r="X183" s="174"/>
    </row>
    <row r="184" spans="1:24" s="156" customFormat="1" ht="18" hidden="1" customHeight="1">
      <c r="A184" s="286">
        <v>2017.9</v>
      </c>
      <c r="B184" s="159">
        <v>130687</v>
      </c>
      <c r="C184" s="159">
        <v>30143</v>
      </c>
      <c r="D184" s="159">
        <v>16971</v>
      </c>
      <c r="E184" s="159">
        <v>1020</v>
      </c>
      <c r="F184" s="159">
        <v>13171</v>
      </c>
      <c r="G184" s="159">
        <v>6592</v>
      </c>
      <c r="H184" s="159">
        <v>6579</v>
      </c>
      <c r="I184" s="159">
        <v>100544</v>
      </c>
      <c r="J184" s="159">
        <v>5886</v>
      </c>
      <c r="K184" s="159">
        <v>2411</v>
      </c>
      <c r="L184" s="159">
        <v>94658</v>
      </c>
      <c r="M184" s="159">
        <v>57267</v>
      </c>
      <c r="N184" s="159">
        <v>37390</v>
      </c>
      <c r="O184" s="159">
        <v>22857</v>
      </c>
      <c r="P184" s="159">
        <v>3430</v>
      </c>
      <c r="Q184" s="159">
        <v>107829</v>
      </c>
      <c r="R184" s="159">
        <v>63859</v>
      </c>
      <c r="S184" s="289">
        <v>43970</v>
      </c>
      <c r="T184" s="171"/>
      <c r="U184" s="559"/>
      <c r="X184" s="163"/>
    </row>
    <row r="185" spans="1:24" s="149" customFormat="1" ht="18" hidden="1" customHeight="1">
      <c r="A185" s="464" t="s">
        <v>203</v>
      </c>
      <c r="B185" s="392">
        <v>93467</v>
      </c>
      <c r="C185" s="392">
        <v>17077</v>
      </c>
      <c r="D185" s="392">
        <v>8826</v>
      </c>
      <c r="E185" s="392">
        <v>781</v>
      </c>
      <c r="F185" s="392">
        <v>8251</v>
      </c>
      <c r="G185" s="392">
        <v>1738</v>
      </c>
      <c r="H185" s="392">
        <v>6513</v>
      </c>
      <c r="I185" s="392">
        <v>76390</v>
      </c>
      <c r="J185" s="392">
        <v>11618</v>
      </c>
      <c r="K185" s="392">
        <v>6724</v>
      </c>
      <c r="L185" s="392">
        <v>64772</v>
      </c>
      <c r="M185" s="392">
        <v>26561</v>
      </c>
      <c r="N185" s="392">
        <v>38211</v>
      </c>
      <c r="O185" s="392">
        <v>20444</v>
      </c>
      <c r="P185" s="392">
        <v>7505</v>
      </c>
      <c r="Q185" s="392">
        <v>73023</v>
      </c>
      <c r="R185" s="392">
        <v>28298</v>
      </c>
      <c r="S185" s="465">
        <v>44724</v>
      </c>
      <c r="T185" s="148"/>
      <c r="U185" s="561"/>
      <c r="X185" s="150"/>
    </row>
    <row r="186" spans="1:24" s="450" customFormat="1" ht="18" hidden="1" customHeight="1">
      <c r="A186" s="462" t="s">
        <v>204</v>
      </c>
      <c r="B186" s="415">
        <v>131559</v>
      </c>
      <c r="C186" s="415">
        <v>35993</v>
      </c>
      <c r="D186" s="415">
        <v>22922</v>
      </c>
      <c r="E186" s="415">
        <v>358</v>
      </c>
      <c r="F186" s="415">
        <v>13071</v>
      </c>
      <c r="G186" s="415">
        <v>2270</v>
      </c>
      <c r="H186" s="415">
        <v>10801</v>
      </c>
      <c r="I186" s="415">
        <v>95566</v>
      </c>
      <c r="J186" s="415">
        <v>9197</v>
      </c>
      <c r="K186" s="415">
        <v>5015</v>
      </c>
      <c r="L186" s="415">
        <v>86369</v>
      </c>
      <c r="M186" s="415">
        <v>52669</v>
      </c>
      <c r="N186" s="415">
        <v>33699</v>
      </c>
      <c r="O186" s="415">
        <v>32119</v>
      </c>
      <c r="P186" s="415">
        <v>5374</v>
      </c>
      <c r="Q186" s="415">
        <v>99440</v>
      </c>
      <c r="R186" s="415">
        <v>54939</v>
      </c>
      <c r="S186" s="416">
        <v>44501</v>
      </c>
      <c r="T186" s="463"/>
      <c r="U186" s="564"/>
      <c r="X186" s="451"/>
    </row>
    <row r="187" spans="1:24" s="450" customFormat="1" ht="18" hidden="1" customHeight="1">
      <c r="A187" s="460" t="s">
        <v>205</v>
      </c>
      <c r="B187" s="159">
        <v>225135</v>
      </c>
      <c r="C187" s="159">
        <v>102985</v>
      </c>
      <c r="D187" s="159">
        <v>47100</v>
      </c>
      <c r="E187" s="159">
        <v>946</v>
      </c>
      <c r="F187" s="159">
        <v>55885</v>
      </c>
      <c r="G187" s="159">
        <v>34500</v>
      </c>
      <c r="H187" s="159">
        <v>21385</v>
      </c>
      <c r="I187" s="159">
        <v>122150</v>
      </c>
      <c r="J187" s="159">
        <v>11596</v>
      </c>
      <c r="K187" s="159">
        <v>8066</v>
      </c>
      <c r="L187" s="159">
        <v>110554</v>
      </c>
      <c r="M187" s="159">
        <v>73397</v>
      </c>
      <c r="N187" s="159">
        <v>37156</v>
      </c>
      <c r="O187" s="159">
        <v>58696</v>
      </c>
      <c r="P187" s="159">
        <v>9012</v>
      </c>
      <c r="Q187" s="159">
        <v>166439</v>
      </c>
      <c r="R187" s="159">
        <v>107897</v>
      </c>
      <c r="S187" s="289">
        <v>58541</v>
      </c>
      <c r="T187" s="463"/>
      <c r="U187" s="564"/>
      <c r="X187" s="451"/>
    </row>
    <row r="188" spans="1:24" s="156" customFormat="1" ht="18" hidden="1" customHeight="1">
      <c r="A188" s="295" t="s">
        <v>206</v>
      </c>
      <c r="B188" s="180">
        <f t="shared" ref="B188:S188" si="11">SUM(B176:B187)</f>
        <v>1605282.3980231523</v>
      </c>
      <c r="C188" s="180">
        <f t="shared" si="11"/>
        <v>472037.2</v>
      </c>
      <c r="D188" s="180">
        <f t="shared" si="11"/>
        <v>275295.49</v>
      </c>
      <c r="E188" s="180">
        <f t="shared" si="11"/>
        <v>11275.25</v>
      </c>
      <c r="F188" s="180">
        <f t="shared" si="11"/>
        <v>196740.71</v>
      </c>
      <c r="G188" s="180">
        <f t="shared" si="11"/>
        <v>87049.9</v>
      </c>
      <c r="H188" s="180">
        <f t="shared" si="11"/>
        <v>109691.81</v>
      </c>
      <c r="I188" s="180">
        <f t="shared" si="11"/>
        <v>1133246.1980231523</v>
      </c>
      <c r="J188" s="180">
        <f t="shared" si="11"/>
        <v>145822.27090760416</v>
      </c>
      <c r="K188" s="180">
        <f t="shared" si="11"/>
        <v>57798.9</v>
      </c>
      <c r="L188" s="180">
        <f t="shared" si="11"/>
        <v>987422.92711554817</v>
      </c>
      <c r="M188" s="180">
        <f t="shared" si="11"/>
        <v>597694.1304445453</v>
      </c>
      <c r="N188" s="180">
        <f t="shared" si="11"/>
        <v>389726.79667100287</v>
      </c>
      <c r="O188" s="180">
        <f t="shared" si="11"/>
        <v>421117.5537923479</v>
      </c>
      <c r="P188" s="180">
        <f t="shared" si="11"/>
        <v>69074.779811583052</v>
      </c>
      <c r="Q188" s="180">
        <f t="shared" si="11"/>
        <v>1184164.5208051433</v>
      </c>
      <c r="R188" s="180">
        <f t="shared" si="11"/>
        <v>684742.51619562437</v>
      </c>
      <c r="S188" s="296">
        <f t="shared" si="11"/>
        <v>499420.00460951903</v>
      </c>
      <c r="T188" s="172"/>
      <c r="U188" s="560"/>
      <c r="X188" s="163"/>
    </row>
    <row r="189" spans="1:24" s="156" customFormat="1" ht="18" hidden="1" customHeight="1">
      <c r="A189" s="297" t="s">
        <v>207</v>
      </c>
      <c r="B189" s="159">
        <v>125445</v>
      </c>
      <c r="C189" s="159">
        <v>19455</v>
      </c>
      <c r="D189" s="159">
        <v>11863</v>
      </c>
      <c r="E189" s="159">
        <v>1400</v>
      </c>
      <c r="F189" s="159">
        <v>7592</v>
      </c>
      <c r="G189" s="159">
        <v>1850</v>
      </c>
      <c r="H189" s="159">
        <v>5741</v>
      </c>
      <c r="I189" s="159">
        <v>105990</v>
      </c>
      <c r="J189" s="159">
        <v>50155</v>
      </c>
      <c r="K189" s="159">
        <v>3991</v>
      </c>
      <c r="L189" s="159">
        <v>55835</v>
      </c>
      <c r="M189" s="159">
        <v>30761</v>
      </c>
      <c r="N189" s="159">
        <v>25074</v>
      </c>
      <c r="O189" s="159">
        <v>62018</v>
      </c>
      <c r="P189" s="159">
        <v>5391</v>
      </c>
      <c r="Q189" s="159">
        <v>63427</v>
      </c>
      <c r="R189" s="159">
        <v>32612</v>
      </c>
      <c r="S189" s="289">
        <v>30815</v>
      </c>
      <c r="T189" s="178"/>
      <c r="U189" s="559"/>
      <c r="X189" s="163"/>
    </row>
    <row r="190" spans="1:24" s="156" customFormat="1" ht="18" hidden="1" customHeight="1">
      <c r="A190" s="297" t="s">
        <v>208</v>
      </c>
      <c r="B190" s="159">
        <v>95013</v>
      </c>
      <c r="C190" s="159">
        <v>30865</v>
      </c>
      <c r="D190" s="159">
        <v>24359</v>
      </c>
      <c r="E190" s="159">
        <v>89</v>
      </c>
      <c r="F190" s="159">
        <v>6506</v>
      </c>
      <c r="G190" s="159">
        <v>874</v>
      </c>
      <c r="H190" s="159">
        <v>5632</v>
      </c>
      <c r="I190" s="159">
        <v>64149</v>
      </c>
      <c r="J190" s="159">
        <v>9151</v>
      </c>
      <c r="K190" s="159">
        <v>4882</v>
      </c>
      <c r="L190" s="159">
        <v>54998</v>
      </c>
      <c r="M190" s="159">
        <v>23192</v>
      </c>
      <c r="N190" s="159">
        <v>31806</v>
      </c>
      <c r="O190" s="159">
        <v>33510</v>
      </c>
      <c r="P190" s="159">
        <v>4971</v>
      </c>
      <c r="Q190" s="159">
        <v>61503</v>
      </c>
      <c r="R190" s="159">
        <v>24065</v>
      </c>
      <c r="S190" s="289">
        <v>37438</v>
      </c>
      <c r="T190" s="178"/>
      <c r="U190" s="559"/>
      <c r="X190" s="163"/>
    </row>
    <row r="191" spans="1:24" s="156" customFormat="1" ht="18" hidden="1" customHeight="1">
      <c r="A191" s="297" t="s">
        <v>209</v>
      </c>
      <c r="B191" s="159">
        <v>117597.29229790138</v>
      </c>
      <c r="C191" s="159">
        <v>23176.34</v>
      </c>
      <c r="D191" s="159">
        <v>14099.3</v>
      </c>
      <c r="E191" s="159">
        <v>146.86000000000001</v>
      </c>
      <c r="F191" s="159">
        <v>9077.0400000000009</v>
      </c>
      <c r="G191" s="159">
        <v>1582</v>
      </c>
      <c r="H191" s="159">
        <v>7495.04</v>
      </c>
      <c r="I191" s="159">
        <v>94420.952297901385</v>
      </c>
      <c r="J191" s="159">
        <v>9265.2182277916218</v>
      </c>
      <c r="K191" s="159">
        <v>4908.4399999999996</v>
      </c>
      <c r="L191" s="159">
        <v>85155.734070109756</v>
      </c>
      <c r="M191" s="159">
        <v>53682.453758850461</v>
      </c>
      <c r="N191" s="159">
        <v>31473.280311259292</v>
      </c>
      <c r="O191" s="159">
        <v>23364.518227791617</v>
      </c>
      <c r="P191" s="159">
        <v>5055.3</v>
      </c>
      <c r="Q191" s="159">
        <v>94232.774070109765</v>
      </c>
      <c r="R191" s="159">
        <v>55264.453758850461</v>
      </c>
      <c r="S191" s="289">
        <v>38968.320311259289</v>
      </c>
      <c r="T191" s="178"/>
      <c r="U191" s="559"/>
      <c r="X191" s="163"/>
    </row>
    <row r="192" spans="1:24" s="156" customFormat="1" ht="18" hidden="1" customHeight="1">
      <c r="A192" s="297" t="s">
        <v>210</v>
      </c>
      <c r="B192" s="159">
        <v>108491</v>
      </c>
      <c r="C192" s="159">
        <v>26178</v>
      </c>
      <c r="D192" s="159">
        <v>15244</v>
      </c>
      <c r="E192" s="159">
        <v>269</v>
      </c>
      <c r="F192" s="159">
        <v>10934</v>
      </c>
      <c r="G192" s="159">
        <v>4435</v>
      </c>
      <c r="H192" s="159">
        <v>6500</v>
      </c>
      <c r="I192" s="159">
        <v>82313</v>
      </c>
      <c r="J192" s="159">
        <v>2132</v>
      </c>
      <c r="K192" s="159">
        <v>514</v>
      </c>
      <c r="L192" s="159">
        <v>80181</v>
      </c>
      <c r="M192" s="159">
        <v>39898</v>
      </c>
      <c r="N192" s="159">
        <v>40283</v>
      </c>
      <c r="O192" s="159">
        <v>17376</v>
      </c>
      <c r="P192" s="159">
        <v>783</v>
      </c>
      <c r="Q192" s="159">
        <v>91115</v>
      </c>
      <c r="R192" s="159">
        <v>44333</v>
      </c>
      <c r="S192" s="289">
        <v>46782</v>
      </c>
      <c r="T192" s="178"/>
      <c r="U192" s="559"/>
      <c r="X192" s="163"/>
    </row>
    <row r="193" spans="1:24" s="156" customFormat="1" ht="18" hidden="1" customHeight="1">
      <c r="A193" s="297" t="s">
        <v>211</v>
      </c>
      <c r="B193" s="159">
        <v>142152</v>
      </c>
      <c r="C193" s="159">
        <v>37806</v>
      </c>
      <c r="D193" s="159">
        <v>24201</v>
      </c>
      <c r="E193" s="159">
        <v>881</v>
      </c>
      <c r="F193" s="159">
        <v>13605</v>
      </c>
      <c r="G193" s="159">
        <v>4765</v>
      </c>
      <c r="H193" s="159">
        <v>8839</v>
      </c>
      <c r="I193" s="159">
        <v>104346</v>
      </c>
      <c r="J193" s="159">
        <v>20983</v>
      </c>
      <c r="K193" s="159">
        <v>11052</v>
      </c>
      <c r="L193" s="159">
        <v>83362</v>
      </c>
      <c r="M193" s="159">
        <v>44948</v>
      </c>
      <c r="N193" s="159">
        <v>38415</v>
      </c>
      <c r="O193" s="159">
        <v>45185</v>
      </c>
      <c r="P193" s="159">
        <v>11932</v>
      </c>
      <c r="Q193" s="159">
        <v>96967</v>
      </c>
      <c r="R193" s="159">
        <v>49713</v>
      </c>
      <c r="S193" s="289">
        <v>47254</v>
      </c>
      <c r="T193" s="178"/>
      <c r="U193" s="559"/>
      <c r="X193" s="163"/>
    </row>
    <row r="194" spans="1:24" s="156" customFormat="1" ht="18" hidden="1" customHeight="1">
      <c r="A194" s="297" t="s">
        <v>212</v>
      </c>
      <c r="B194" s="159">
        <f>C194+I194</f>
        <v>125520.68449638804</v>
      </c>
      <c r="C194" s="159">
        <v>34956.81</v>
      </c>
      <c r="D194" s="159">
        <v>18545.63</v>
      </c>
      <c r="E194" s="159">
        <v>840.75</v>
      </c>
      <c r="F194" s="159">
        <v>16411.18</v>
      </c>
      <c r="G194" s="159">
        <v>8850.34</v>
      </c>
      <c r="H194" s="159">
        <v>7560.84</v>
      </c>
      <c r="I194" s="159">
        <v>90563.874496388045</v>
      </c>
      <c r="J194" s="159">
        <v>13832.854750144281</v>
      </c>
      <c r="K194" s="159">
        <v>5544.88</v>
      </c>
      <c r="L194" s="159">
        <v>76731.019746243765</v>
      </c>
      <c r="M194" s="159">
        <v>40301.278693442997</v>
      </c>
      <c r="N194" s="159">
        <v>36429.741052800768</v>
      </c>
      <c r="O194" s="159">
        <f t="shared" ref="O194:U194" si="12">D194+J194</f>
        <v>32378.484750144282</v>
      </c>
      <c r="P194" s="159">
        <f t="shared" si="12"/>
        <v>6385.63</v>
      </c>
      <c r="Q194" s="159">
        <f t="shared" si="12"/>
        <v>93142.199746243772</v>
      </c>
      <c r="R194" s="159">
        <f t="shared" si="12"/>
        <v>49151.618693443001</v>
      </c>
      <c r="S194" s="289">
        <f t="shared" si="12"/>
        <v>43990.581052800771</v>
      </c>
      <c r="T194" s="352">
        <f t="shared" si="12"/>
        <v>122942.35924653233</v>
      </c>
      <c r="U194" s="289">
        <f t="shared" si="12"/>
        <v>20218.484750144282</v>
      </c>
      <c r="X194" s="163"/>
    </row>
    <row r="195" spans="1:24" s="156" customFormat="1" ht="18" hidden="1" customHeight="1">
      <c r="A195" s="425" t="s">
        <v>213</v>
      </c>
      <c r="B195" s="161">
        <f>C195+I195</f>
        <v>125385.9240058673</v>
      </c>
      <c r="C195" s="161">
        <v>27410.32</v>
      </c>
      <c r="D195" s="426">
        <v>15258.62</v>
      </c>
      <c r="E195" s="426">
        <v>110.38</v>
      </c>
      <c r="F195" s="161">
        <v>12151.7</v>
      </c>
      <c r="G195" s="426">
        <v>4358.1000000000004</v>
      </c>
      <c r="H195" s="426">
        <v>7793.6</v>
      </c>
      <c r="I195" s="161">
        <v>97975.604005867295</v>
      </c>
      <c r="J195" s="426">
        <v>33823.235223295844</v>
      </c>
      <c r="K195" s="426">
        <v>1482.41</v>
      </c>
      <c r="L195" s="426">
        <v>64152.368782571451</v>
      </c>
      <c r="M195" s="426">
        <v>29999.658918388057</v>
      </c>
      <c r="N195" s="426">
        <v>34152.709864183395</v>
      </c>
      <c r="O195" s="426">
        <v>49081.855223295846</v>
      </c>
      <c r="P195" s="426">
        <v>1592.79</v>
      </c>
      <c r="Q195" s="426">
        <v>76304.068782571456</v>
      </c>
      <c r="R195" s="426">
        <v>34357.758918388055</v>
      </c>
      <c r="S195" s="427">
        <v>41946.309864183393</v>
      </c>
      <c r="T195" s="352"/>
      <c r="U195" s="289"/>
      <c r="X195" s="163"/>
    </row>
    <row r="196" spans="1:24" s="156" customFormat="1" ht="18" hidden="1" customHeight="1">
      <c r="A196" s="297" t="s">
        <v>214</v>
      </c>
      <c r="B196" s="159">
        <f>C196+I196</f>
        <v>105677.64262005127</v>
      </c>
      <c r="C196" s="159">
        <v>28666.22</v>
      </c>
      <c r="D196" s="378">
        <v>14862.85</v>
      </c>
      <c r="E196" s="378">
        <v>254.03</v>
      </c>
      <c r="F196" s="378">
        <v>13803.37</v>
      </c>
      <c r="G196" s="378">
        <v>8415.4699999999993</v>
      </c>
      <c r="H196" s="378">
        <v>5387.9</v>
      </c>
      <c r="I196" s="378">
        <v>77011.422620051264</v>
      </c>
      <c r="J196" s="378">
        <v>17137.330317770487</v>
      </c>
      <c r="K196" s="378">
        <v>2855.88</v>
      </c>
      <c r="L196" s="378">
        <v>59874.092302280776</v>
      </c>
      <c r="M196" s="378">
        <v>37227.064577347388</v>
      </c>
      <c r="N196" s="378">
        <v>22647.027724933392</v>
      </c>
      <c r="O196" s="378">
        <v>32000.18031777049</v>
      </c>
      <c r="P196" s="378">
        <v>3109.91</v>
      </c>
      <c r="Q196" s="378">
        <v>73677.462302280779</v>
      </c>
      <c r="R196" s="378">
        <v>45642.534577347382</v>
      </c>
      <c r="S196" s="379">
        <v>28034.92772493339</v>
      </c>
      <c r="T196" s="352"/>
      <c r="U196" s="289"/>
      <c r="X196" s="163"/>
    </row>
    <row r="197" spans="1:24" s="156" customFormat="1" ht="18" hidden="1" customHeight="1">
      <c r="A197" s="425" t="s">
        <v>215</v>
      </c>
      <c r="B197" s="404">
        <v>127234</v>
      </c>
      <c r="C197" s="404">
        <v>32259</v>
      </c>
      <c r="D197" s="405">
        <v>21097</v>
      </c>
      <c r="E197" s="405">
        <v>205</v>
      </c>
      <c r="F197" s="405">
        <v>11162</v>
      </c>
      <c r="G197" s="405">
        <v>6121</v>
      </c>
      <c r="H197" s="405">
        <v>5041</v>
      </c>
      <c r="I197" s="405">
        <v>94975</v>
      </c>
      <c r="J197" s="405">
        <v>20503</v>
      </c>
      <c r="K197" s="405">
        <v>17178</v>
      </c>
      <c r="L197" s="405">
        <v>74472</v>
      </c>
      <c r="M197" s="405">
        <v>44015</v>
      </c>
      <c r="N197" s="405">
        <v>30458</v>
      </c>
      <c r="O197" s="405">
        <v>41600</v>
      </c>
      <c r="P197" s="405">
        <v>17383</v>
      </c>
      <c r="Q197" s="405">
        <v>85635</v>
      </c>
      <c r="R197" s="405">
        <v>50136</v>
      </c>
      <c r="S197" s="427">
        <v>35499</v>
      </c>
      <c r="T197" s="352"/>
      <c r="U197" s="289"/>
      <c r="X197" s="163"/>
    </row>
    <row r="198" spans="1:24" s="156" customFormat="1" ht="18" hidden="1" customHeight="1">
      <c r="A198" s="383" t="s">
        <v>216</v>
      </c>
      <c r="B198" s="159">
        <v>117065.46324823919</v>
      </c>
      <c r="C198" s="159">
        <v>27166.65</v>
      </c>
      <c r="D198" s="378">
        <v>14290.5</v>
      </c>
      <c r="E198" s="378">
        <v>419.49</v>
      </c>
      <c r="F198" s="378">
        <v>12876.15</v>
      </c>
      <c r="G198" s="378">
        <v>5379.16</v>
      </c>
      <c r="H198" s="378">
        <v>7496.99</v>
      </c>
      <c r="I198" s="378">
        <v>89898.813248239196</v>
      </c>
      <c r="J198" s="378">
        <v>8561.8147796550074</v>
      </c>
      <c r="K198" s="378">
        <v>6033.57</v>
      </c>
      <c r="L198" s="378">
        <v>81336.998468584192</v>
      </c>
      <c r="M198" s="378">
        <v>42794.937716292414</v>
      </c>
      <c r="N198" s="378">
        <v>38542.060752291793</v>
      </c>
      <c r="O198" s="378">
        <v>22852.314779655007</v>
      </c>
      <c r="P198" s="378">
        <v>6453.06</v>
      </c>
      <c r="Q198" s="378">
        <v>94213.148468584201</v>
      </c>
      <c r="R198" s="378">
        <v>48174.09771629241</v>
      </c>
      <c r="S198" s="379">
        <v>46039.050752291791</v>
      </c>
      <c r="T198" s="352"/>
      <c r="U198" s="289"/>
      <c r="X198" s="163"/>
    </row>
    <row r="199" spans="1:24" s="156" customFormat="1" ht="18" hidden="1" customHeight="1">
      <c r="A199" s="383" t="s">
        <v>217</v>
      </c>
      <c r="B199" s="377">
        <v>131458</v>
      </c>
      <c r="C199" s="377">
        <v>39573</v>
      </c>
      <c r="D199" s="384">
        <v>22494</v>
      </c>
      <c r="E199" s="384">
        <v>1478</v>
      </c>
      <c r="F199" s="384">
        <v>17079</v>
      </c>
      <c r="G199" s="384">
        <v>7809</v>
      </c>
      <c r="H199" s="384">
        <v>9269</v>
      </c>
      <c r="I199" s="384">
        <v>91885</v>
      </c>
      <c r="J199" s="384">
        <v>6801</v>
      </c>
      <c r="K199" s="384">
        <v>3030</v>
      </c>
      <c r="L199" s="384">
        <v>85085</v>
      </c>
      <c r="M199" s="384">
        <v>36720</v>
      </c>
      <c r="N199" s="384">
        <v>48364</v>
      </c>
      <c r="O199" s="384">
        <v>29295</v>
      </c>
      <c r="P199" s="384">
        <v>4508</v>
      </c>
      <c r="Q199" s="384">
        <v>102163</v>
      </c>
      <c r="R199" s="384">
        <v>44530</v>
      </c>
      <c r="S199" s="379">
        <v>57633</v>
      </c>
      <c r="T199" s="376"/>
      <c r="U199" s="525"/>
      <c r="X199" s="163"/>
    </row>
    <row r="200" spans="1:24" s="149" customFormat="1" ht="18" hidden="1" customHeight="1">
      <c r="A200" s="493" t="s">
        <v>218</v>
      </c>
      <c r="B200" s="444">
        <v>224237</v>
      </c>
      <c r="C200" s="444">
        <v>95935</v>
      </c>
      <c r="D200" s="478">
        <v>53030</v>
      </c>
      <c r="E200" s="478">
        <v>1015</v>
      </c>
      <c r="F200" s="478">
        <v>42904</v>
      </c>
      <c r="G200" s="478">
        <v>26483</v>
      </c>
      <c r="H200" s="478">
        <v>16421</v>
      </c>
      <c r="I200" s="478">
        <v>128303</v>
      </c>
      <c r="J200" s="478">
        <v>22227</v>
      </c>
      <c r="K200" s="478">
        <v>15087</v>
      </c>
      <c r="L200" s="478">
        <v>106076</v>
      </c>
      <c r="M200" s="478">
        <v>60495</v>
      </c>
      <c r="N200" s="478">
        <v>45581</v>
      </c>
      <c r="O200" s="478">
        <v>75257</v>
      </c>
      <c r="P200" s="478">
        <v>16102</v>
      </c>
      <c r="Q200" s="478">
        <v>148980</v>
      </c>
      <c r="R200" s="478">
        <v>86978</v>
      </c>
      <c r="S200" s="479">
        <v>62002</v>
      </c>
      <c r="T200" s="461"/>
      <c r="U200" s="521"/>
      <c r="X200" s="150"/>
    </row>
    <row r="201" spans="1:24" s="354" customFormat="1" ht="18" hidden="1" customHeight="1">
      <c r="A201" s="295" t="s">
        <v>220</v>
      </c>
      <c r="B201" s="402">
        <f t="shared" ref="B201:S201" si="13">SUM(B189:B200)</f>
        <v>1545277.0066684473</v>
      </c>
      <c r="C201" s="402">
        <f t="shared" si="13"/>
        <v>423447.34</v>
      </c>
      <c r="D201" s="402">
        <f t="shared" si="13"/>
        <v>249344.9</v>
      </c>
      <c r="E201" s="402">
        <f t="shared" si="13"/>
        <v>7108.51</v>
      </c>
      <c r="F201" s="402">
        <f t="shared" si="13"/>
        <v>174101.44</v>
      </c>
      <c r="G201" s="402">
        <f t="shared" si="13"/>
        <v>80922.070000000007</v>
      </c>
      <c r="H201" s="402">
        <f t="shared" si="13"/>
        <v>93177.37000000001</v>
      </c>
      <c r="I201" s="402">
        <f t="shared" si="13"/>
        <v>1121831.6666684472</v>
      </c>
      <c r="J201" s="402">
        <f t="shared" si="13"/>
        <v>214572.45329865726</v>
      </c>
      <c r="K201" s="402">
        <f t="shared" si="13"/>
        <v>76559.179999999993</v>
      </c>
      <c r="L201" s="402">
        <f t="shared" si="13"/>
        <v>907259.21336979</v>
      </c>
      <c r="M201" s="402">
        <f t="shared" si="13"/>
        <v>484034.39366432128</v>
      </c>
      <c r="N201" s="402">
        <f t="shared" si="13"/>
        <v>423225.81970546866</v>
      </c>
      <c r="O201" s="402">
        <f t="shared" si="13"/>
        <v>463918.35329865728</v>
      </c>
      <c r="P201" s="402">
        <f t="shared" si="13"/>
        <v>83666.69</v>
      </c>
      <c r="Q201" s="402">
        <f t="shared" si="13"/>
        <v>1081359.6533697899</v>
      </c>
      <c r="R201" s="402">
        <f t="shared" si="13"/>
        <v>564957.46366432135</v>
      </c>
      <c r="S201" s="407">
        <f t="shared" si="13"/>
        <v>516402.1897054686</v>
      </c>
      <c r="T201" s="398"/>
      <c r="U201" s="523"/>
      <c r="X201" s="355"/>
    </row>
    <row r="202" spans="1:24" s="156" customFormat="1" ht="18" hidden="1" customHeight="1">
      <c r="A202" s="403" t="s">
        <v>219</v>
      </c>
      <c r="B202" s="404">
        <v>94616</v>
      </c>
      <c r="C202" s="404">
        <v>33478</v>
      </c>
      <c r="D202" s="405">
        <v>20951</v>
      </c>
      <c r="E202" s="405">
        <v>535</v>
      </c>
      <c r="F202" s="405">
        <v>12527</v>
      </c>
      <c r="G202" s="405">
        <v>6430</v>
      </c>
      <c r="H202" s="405">
        <v>6097</v>
      </c>
      <c r="I202" s="405">
        <v>61139</v>
      </c>
      <c r="J202" s="405">
        <v>12957</v>
      </c>
      <c r="K202" s="405">
        <v>5152</v>
      </c>
      <c r="L202" s="405">
        <v>48182</v>
      </c>
      <c r="M202" s="405">
        <v>27508</v>
      </c>
      <c r="N202" s="405">
        <v>20674</v>
      </c>
      <c r="O202" s="405">
        <v>33908</v>
      </c>
      <c r="P202" s="405">
        <v>5686</v>
      </c>
      <c r="Q202" s="405">
        <v>60709</v>
      </c>
      <c r="R202" s="405">
        <v>33938</v>
      </c>
      <c r="S202" s="406">
        <v>26771</v>
      </c>
      <c r="T202" s="376"/>
      <c r="U202" s="525"/>
      <c r="X202" s="163"/>
    </row>
    <row r="203" spans="1:24" s="156" customFormat="1" ht="18" hidden="1" customHeight="1">
      <c r="A203" s="383" t="s">
        <v>221</v>
      </c>
      <c r="B203" s="159">
        <v>85927.019510711427</v>
      </c>
      <c r="C203" s="378">
        <v>28257.33</v>
      </c>
      <c r="D203" s="378">
        <v>19142.16</v>
      </c>
      <c r="E203" s="378">
        <v>1876.55</v>
      </c>
      <c r="F203" s="378">
        <v>9115.17</v>
      </c>
      <c r="G203" s="378">
        <v>1627.69</v>
      </c>
      <c r="H203" s="378">
        <v>7487.48</v>
      </c>
      <c r="I203" s="378">
        <v>57669.68951071144</v>
      </c>
      <c r="J203" s="378">
        <v>8242.087003426599</v>
      </c>
      <c r="K203" s="378">
        <v>3242.4</v>
      </c>
      <c r="L203" s="378">
        <v>49427.602507284842</v>
      </c>
      <c r="M203" s="378">
        <v>24998.723768429321</v>
      </c>
      <c r="N203" s="378">
        <v>24428.878738855514</v>
      </c>
      <c r="O203" s="378">
        <v>27384.247003426597</v>
      </c>
      <c r="P203" s="378">
        <v>5118.95</v>
      </c>
      <c r="Q203" s="378">
        <v>58542.772507284841</v>
      </c>
      <c r="R203" s="378">
        <v>26626.413768429324</v>
      </c>
      <c r="S203" s="379">
        <v>31916.358738855513</v>
      </c>
      <c r="T203" s="376"/>
      <c r="U203" s="525"/>
      <c r="X203" s="163"/>
    </row>
    <row r="204" spans="1:24" s="156" customFormat="1" ht="18" hidden="1" customHeight="1">
      <c r="A204" s="383" t="s">
        <v>222</v>
      </c>
      <c r="B204" s="377">
        <v>159783</v>
      </c>
      <c r="C204" s="384">
        <v>34428</v>
      </c>
      <c r="D204" s="384">
        <v>23516</v>
      </c>
      <c r="E204" s="384">
        <v>1919</v>
      </c>
      <c r="F204" s="384">
        <v>10912</v>
      </c>
      <c r="G204" s="384">
        <v>3304</v>
      </c>
      <c r="H204" s="384">
        <v>7608</v>
      </c>
      <c r="I204" s="384">
        <v>125355</v>
      </c>
      <c r="J204" s="384">
        <v>38869</v>
      </c>
      <c r="K204" s="384">
        <v>8907</v>
      </c>
      <c r="L204" s="384">
        <v>86486</v>
      </c>
      <c r="M204" s="384">
        <v>55539</v>
      </c>
      <c r="N204" s="384">
        <v>30947</v>
      </c>
      <c r="O204" s="384">
        <v>62385</v>
      </c>
      <c r="P204" s="384">
        <v>10825</v>
      </c>
      <c r="Q204" s="384">
        <v>97398</v>
      </c>
      <c r="R204" s="384">
        <v>58844</v>
      </c>
      <c r="S204" s="428">
        <v>38554</v>
      </c>
      <c r="T204" s="376"/>
      <c r="U204" s="525"/>
      <c r="X204" s="163"/>
    </row>
    <row r="205" spans="1:24" s="156" customFormat="1" ht="18" hidden="1" customHeight="1">
      <c r="A205" s="383" t="s">
        <v>223</v>
      </c>
      <c r="B205" s="377">
        <v>140188</v>
      </c>
      <c r="C205" s="384">
        <v>28746</v>
      </c>
      <c r="D205" s="384">
        <v>19652</v>
      </c>
      <c r="E205" s="384">
        <v>345</v>
      </c>
      <c r="F205" s="384">
        <v>9094</v>
      </c>
      <c r="G205" s="384">
        <v>2403</v>
      </c>
      <c r="H205" s="384">
        <v>6691</v>
      </c>
      <c r="I205" s="384">
        <v>111442</v>
      </c>
      <c r="J205" s="384">
        <v>10456</v>
      </c>
      <c r="K205" s="384">
        <v>6071</v>
      </c>
      <c r="L205" s="384">
        <v>100985</v>
      </c>
      <c r="M205" s="384">
        <v>61146</v>
      </c>
      <c r="N205" s="384">
        <v>39839</v>
      </c>
      <c r="O205" s="384">
        <v>30108</v>
      </c>
      <c r="P205" s="384">
        <v>6416</v>
      </c>
      <c r="Q205" s="384">
        <v>110080</v>
      </c>
      <c r="R205" s="384">
        <v>63549</v>
      </c>
      <c r="S205" s="428">
        <v>46531</v>
      </c>
      <c r="T205" s="376"/>
      <c r="U205" s="525"/>
      <c r="X205" s="163"/>
    </row>
    <row r="206" spans="1:24" s="156" customFormat="1" ht="18" hidden="1" customHeight="1">
      <c r="A206" s="383" t="s">
        <v>224</v>
      </c>
      <c r="B206" s="377">
        <v>111384</v>
      </c>
      <c r="C206" s="384">
        <v>25130</v>
      </c>
      <c r="D206" s="384">
        <v>16376</v>
      </c>
      <c r="E206" s="384">
        <v>398</v>
      </c>
      <c r="F206" s="384">
        <v>8753</v>
      </c>
      <c r="G206" s="384">
        <v>2211</v>
      </c>
      <c r="H206" s="384">
        <v>6542</v>
      </c>
      <c r="I206" s="384">
        <v>86254</v>
      </c>
      <c r="J206" s="384">
        <v>11872</v>
      </c>
      <c r="K206" s="384">
        <v>3100</v>
      </c>
      <c r="L206" s="384">
        <v>74382</v>
      </c>
      <c r="M206" s="384">
        <v>42691</v>
      </c>
      <c r="N206" s="384">
        <v>31691</v>
      </c>
      <c r="O206" s="384">
        <v>28248</v>
      </c>
      <c r="P206" s="384">
        <v>3498</v>
      </c>
      <c r="Q206" s="384">
        <v>83136</v>
      </c>
      <c r="R206" s="384">
        <v>44902</v>
      </c>
      <c r="S206" s="428">
        <v>38233</v>
      </c>
      <c r="T206" s="376"/>
      <c r="U206" s="525"/>
      <c r="X206" s="163"/>
    </row>
    <row r="207" spans="1:24" s="156" customFormat="1" ht="18" hidden="1" customHeight="1">
      <c r="A207" s="383" t="s">
        <v>225</v>
      </c>
      <c r="B207" s="377">
        <v>128926.25406726528</v>
      </c>
      <c r="C207" s="384">
        <v>34546</v>
      </c>
      <c r="D207" s="384">
        <v>23066.1</v>
      </c>
      <c r="E207" s="384">
        <v>537.94000000000005</v>
      </c>
      <c r="F207" s="384">
        <v>11479.9</v>
      </c>
      <c r="G207" s="384">
        <v>2237.1999999999998</v>
      </c>
      <c r="H207" s="384">
        <v>9242.7000000000007</v>
      </c>
      <c r="I207" s="384">
        <v>94380.254067265283</v>
      </c>
      <c r="J207" s="384">
        <v>12010.710843488983</v>
      </c>
      <c r="K207" s="384">
        <v>8318.85</v>
      </c>
      <c r="L207" s="384">
        <v>82369.543223776302</v>
      </c>
      <c r="M207" s="384">
        <v>41087.409653282397</v>
      </c>
      <c r="N207" s="384">
        <v>41282.133570493897</v>
      </c>
      <c r="O207" s="384">
        <v>35076.810843488987</v>
      </c>
      <c r="P207" s="384">
        <v>8856.7900000000009</v>
      </c>
      <c r="Q207" s="384">
        <v>93849.443223776296</v>
      </c>
      <c r="R207" s="384">
        <v>43324.609653282401</v>
      </c>
      <c r="S207" s="428">
        <v>50524.833570493895</v>
      </c>
      <c r="T207" s="376"/>
      <c r="U207" s="525"/>
      <c r="X207" s="163"/>
    </row>
    <row r="208" spans="1:24" s="156" customFormat="1" ht="18" hidden="1" customHeight="1">
      <c r="A208" s="430" t="s">
        <v>226</v>
      </c>
      <c r="B208" s="377">
        <v>103291.68269506968</v>
      </c>
      <c r="C208" s="384">
        <v>26836.94</v>
      </c>
      <c r="D208" s="384">
        <v>12674.39</v>
      </c>
      <c r="E208" s="384">
        <v>598.71</v>
      </c>
      <c r="F208" s="384">
        <v>14162.55</v>
      </c>
      <c r="G208" s="384">
        <v>6054.9</v>
      </c>
      <c r="H208" s="384">
        <v>8107.65</v>
      </c>
      <c r="I208" s="384">
        <v>76454.742695069697</v>
      </c>
      <c r="J208" s="384">
        <v>8362.2768959554778</v>
      </c>
      <c r="K208" s="384">
        <v>2531.02</v>
      </c>
      <c r="L208" s="384">
        <v>68092.465799114216</v>
      </c>
      <c r="M208" s="384">
        <v>30521.842459997089</v>
      </c>
      <c r="N208" s="384">
        <v>37570.623339117126</v>
      </c>
      <c r="O208" s="384">
        <v>21036.666895955481</v>
      </c>
      <c r="P208" s="384">
        <v>3129.73</v>
      </c>
      <c r="Q208" s="384">
        <v>82255.015799114219</v>
      </c>
      <c r="R208" s="384">
        <v>36576.742459997091</v>
      </c>
      <c r="S208" s="428">
        <v>45678.273339117135</v>
      </c>
      <c r="T208" s="376"/>
      <c r="U208" s="525"/>
      <c r="X208" s="163"/>
    </row>
    <row r="209" spans="1:24" s="156" customFormat="1" ht="18" hidden="1" customHeight="1">
      <c r="A209" s="430" t="s">
        <v>227</v>
      </c>
      <c r="B209" s="377">
        <v>89985.290612361903</v>
      </c>
      <c r="C209" s="384">
        <v>28810.92</v>
      </c>
      <c r="D209" s="384">
        <v>11055.31</v>
      </c>
      <c r="E209" s="384">
        <v>899.95398558943998</v>
      </c>
      <c r="F209" s="384">
        <v>17755.61</v>
      </c>
      <c r="G209" s="384">
        <v>11130.5</v>
      </c>
      <c r="H209" s="384">
        <v>6625.11</v>
      </c>
      <c r="I209" s="384">
        <v>61174.370612361898</v>
      </c>
      <c r="J209" s="384">
        <v>15066.894072410207</v>
      </c>
      <c r="K209" s="384">
        <v>9224.6139855894398</v>
      </c>
      <c r="L209" s="384">
        <v>46107.476539951691</v>
      </c>
      <c r="M209" s="384">
        <v>22096.155732286497</v>
      </c>
      <c r="N209" s="384">
        <v>24011.32080766519</v>
      </c>
      <c r="O209" s="384">
        <v>26122.204072410204</v>
      </c>
      <c r="P209" s="384">
        <v>10124.56797117888</v>
      </c>
      <c r="Q209" s="384">
        <v>63863.086539951692</v>
      </c>
      <c r="R209" s="384">
        <v>33226.655732286497</v>
      </c>
      <c r="S209" s="428">
        <v>30636.430807665191</v>
      </c>
      <c r="T209" s="376"/>
      <c r="U209" s="525"/>
      <c r="X209" s="163"/>
    </row>
    <row r="210" spans="1:24" s="156" customFormat="1" ht="18" hidden="1" customHeight="1">
      <c r="A210" s="430" t="s">
        <v>228</v>
      </c>
      <c r="B210" s="377">
        <v>152749</v>
      </c>
      <c r="C210" s="384">
        <v>37936</v>
      </c>
      <c r="D210" s="384">
        <v>23735</v>
      </c>
      <c r="E210" s="384">
        <v>292</v>
      </c>
      <c r="F210" s="384">
        <v>14201</v>
      </c>
      <c r="G210" s="384">
        <v>4152</v>
      </c>
      <c r="H210" s="384">
        <v>10049</v>
      </c>
      <c r="I210" s="384">
        <v>114813</v>
      </c>
      <c r="J210" s="384">
        <v>37839</v>
      </c>
      <c r="K210" s="384">
        <v>1364</v>
      </c>
      <c r="L210" s="384">
        <v>76973</v>
      </c>
      <c r="M210" s="384">
        <v>44258</v>
      </c>
      <c r="N210" s="384">
        <v>32715</v>
      </c>
      <c r="O210" s="384">
        <v>61575</v>
      </c>
      <c r="P210" s="384">
        <v>1656</v>
      </c>
      <c r="Q210" s="384">
        <v>91174</v>
      </c>
      <c r="R210" s="384">
        <v>48410</v>
      </c>
      <c r="S210" s="428">
        <v>42764</v>
      </c>
      <c r="T210" s="376"/>
      <c r="U210" s="525"/>
      <c r="X210" s="163"/>
    </row>
    <row r="211" spans="1:24" s="156" customFormat="1" ht="18" hidden="1" customHeight="1">
      <c r="A211" s="430" t="s">
        <v>286</v>
      </c>
      <c r="B211" s="377">
        <v>159252.84726493817</v>
      </c>
      <c r="C211" s="384">
        <v>27698.9</v>
      </c>
      <c r="D211" s="384">
        <v>16801.77</v>
      </c>
      <c r="E211" s="384">
        <v>8560.4</v>
      </c>
      <c r="F211" s="384">
        <v>10897.13</v>
      </c>
      <c r="G211" s="384">
        <v>688.9</v>
      </c>
      <c r="H211" s="384">
        <v>10208.23</v>
      </c>
      <c r="I211" s="384">
        <v>131553.94726493818</v>
      </c>
      <c r="J211" s="384">
        <v>14616.888800767627</v>
      </c>
      <c r="K211" s="384">
        <v>430.15</v>
      </c>
      <c r="L211" s="384">
        <v>116937.05846417056</v>
      </c>
      <c r="M211" s="384">
        <v>76985.136406871665</v>
      </c>
      <c r="N211" s="384">
        <v>39951.922057298907</v>
      </c>
      <c r="O211" s="384">
        <v>31418.658800767629</v>
      </c>
      <c r="P211" s="384">
        <v>8990.5499999999993</v>
      </c>
      <c r="Q211" s="384">
        <v>127834.18846417057</v>
      </c>
      <c r="R211" s="384">
        <v>77674.036406871659</v>
      </c>
      <c r="S211" s="428">
        <v>50160.152057298903</v>
      </c>
      <c r="T211" s="376"/>
      <c r="U211" s="525"/>
      <c r="X211" s="163"/>
    </row>
    <row r="212" spans="1:24" s="156" customFormat="1" ht="18" hidden="1" customHeight="1">
      <c r="A212" s="430" t="s">
        <v>287</v>
      </c>
      <c r="B212" s="377">
        <v>152972</v>
      </c>
      <c r="C212" s="384">
        <v>41406</v>
      </c>
      <c r="D212" s="384">
        <v>21184</v>
      </c>
      <c r="E212" s="384">
        <v>719</v>
      </c>
      <c r="F212" s="384">
        <v>20222</v>
      </c>
      <c r="G212" s="384">
        <v>9514</v>
      </c>
      <c r="H212" s="384">
        <v>10708</v>
      </c>
      <c r="I212" s="384">
        <v>111566</v>
      </c>
      <c r="J212" s="384">
        <v>19773</v>
      </c>
      <c r="K212" s="384">
        <v>13722</v>
      </c>
      <c r="L212" s="384">
        <v>91793</v>
      </c>
      <c r="M212" s="384">
        <v>48563</v>
      </c>
      <c r="N212" s="384">
        <v>43229.784235800595</v>
      </c>
      <c r="O212" s="384">
        <v>40957</v>
      </c>
      <c r="P212" s="384">
        <v>14441</v>
      </c>
      <c r="Q212" s="384">
        <v>112015</v>
      </c>
      <c r="R212" s="384">
        <v>58077</v>
      </c>
      <c r="S212" s="428">
        <v>53938</v>
      </c>
      <c r="T212" s="376"/>
      <c r="U212" s="525"/>
      <c r="X212" s="163"/>
    </row>
    <row r="213" spans="1:24" s="156" customFormat="1" ht="18" hidden="1" customHeight="1">
      <c r="A213" s="430" t="s">
        <v>288</v>
      </c>
      <c r="B213" s="377">
        <v>281276.93506546778</v>
      </c>
      <c r="C213" s="384">
        <v>133417.93</v>
      </c>
      <c r="D213" s="384">
        <v>72482.52</v>
      </c>
      <c r="E213" s="384">
        <v>1948.29</v>
      </c>
      <c r="F213" s="384">
        <v>60935.41</v>
      </c>
      <c r="G213" s="384">
        <v>38120.589999999997</v>
      </c>
      <c r="H213" s="384">
        <v>22814.82</v>
      </c>
      <c r="I213" s="384">
        <v>147859.00506546779</v>
      </c>
      <c r="J213" s="384">
        <v>24108.657206381969</v>
      </c>
      <c r="K213" s="384">
        <v>13997.79</v>
      </c>
      <c r="L213" s="384">
        <v>123750.34785908581</v>
      </c>
      <c r="M213" s="384">
        <v>91021.763453225431</v>
      </c>
      <c r="N213" s="384">
        <v>32728.584405860369</v>
      </c>
      <c r="O213" s="384">
        <v>96591.177206381966</v>
      </c>
      <c r="P213" s="384">
        <v>15946.08</v>
      </c>
      <c r="Q213" s="384">
        <v>184685.7578590858</v>
      </c>
      <c r="R213" s="384">
        <v>129142.35345322544</v>
      </c>
      <c r="S213" s="428">
        <v>55543.404405860369</v>
      </c>
      <c r="T213" s="376"/>
      <c r="U213" s="525"/>
      <c r="X213" s="163"/>
    </row>
    <row r="214" spans="1:24" s="156" customFormat="1" ht="18" hidden="1" customHeight="1">
      <c r="A214" s="295" t="s">
        <v>295</v>
      </c>
      <c r="B214" s="402">
        <f t="shared" ref="B214:U214" si="14">SUM(B202:B213)</f>
        <v>1660352.0292158141</v>
      </c>
      <c r="C214" s="402">
        <f t="shared" si="14"/>
        <v>480692.02</v>
      </c>
      <c r="D214" s="402">
        <f t="shared" si="14"/>
        <v>280636.25</v>
      </c>
      <c r="E214" s="402">
        <f t="shared" si="14"/>
        <v>18629.843985589439</v>
      </c>
      <c r="F214" s="402">
        <f t="shared" si="14"/>
        <v>200054.77</v>
      </c>
      <c r="G214" s="402">
        <f t="shared" si="14"/>
        <v>87873.78</v>
      </c>
      <c r="H214" s="402">
        <f t="shared" si="14"/>
        <v>112180.98999999999</v>
      </c>
      <c r="I214" s="402">
        <f t="shared" si="14"/>
        <v>1179661.0092158145</v>
      </c>
      <c r="J214" s="402">
        <f t="shared" si="14"/>
        <v>214173.51482243085</v>
      </c>
      <c r="K214" s="402">
        <f t="shared" si="14"/>
        <v>76060.823985589435</v>
      </c>
      <c r="L214" s="402">
        <f t="shared" si="14"/>
        <v>965485.49439338327</v>
      </c>
      <c r="M214" s="402">
        <f t="shared" si="14"/>
        <v>566416.03147409239</v>
      </c>
      <c r="N214" s="402">
        <f t="shared" si="14"/>
        <v>399069.24715509161</v>
      </c>
      <c r="O214" s="402">
        <f t="shared" si="14"/>
        <v>494810.76482243085</v>
      </c>
      <c r="P214" s="402">
        <f t="shared" si="14"/>
        <v>94688.667971178889</v>
      </c>
      <c r="Q214" s="402">
        <f t="shared" si="14"/>
        <v>1165542.2643933834</v>
      </c>
      <c r="R214" s="402">
        <f t="shared" si="14"/>
        <v>654290.81147409242</v>
      </c>
      <c r="S214" s="407">
        <f t="shared" si="14"/>
        <v>511250.45291929098</v>
      </c>
      <c r="T214" s="477">
        <f t="shared" si="14"/>
        <v>0</v>
      </c>
      <c r="U214" s="407">
        <f t="shared" si="14"/>
        <v>0</v>
      </c>
      <c r="X214" s="163"/>
    </row>
    <row r="215" spans="1:24" s="156" customFormat="1" ht="18" hidden="1" customHeight="1">
      <c r="A215" s="430" t="s">
        <v>294</v>
      </c>
      <c r="B215" s="377">
        <v>107903.04807281136</v>
      </c>
      <c r="C215" s="384">
        <v>32931.82</v>
      </c>
      <c r="D215" s="384">
        <v>18939.189999999999</v>
      </c>
      <c r="E215" s="384">
        <v>2827.32</v>
      </c>
      <c r="F215" s="384">
        <v>13992.63</v>
      </c>
      <c r="G215" s="384">
        <v>8249.2999999999993</v>
      </c>
      <c r="H215" s="384">
        <v>5743.33</v>
      </c>
      <c r="I215" s="384">
        <v>74971.228072811369</v>
      </c>
      <c r="J215" s="384">
        <v>12559.917424903806</v>
      </c>
      <c r="K215" s="384">
        <v>10056.9</v>
      </c>
      <c r="L215" s="384">
        <v>62411.310647907558</v>
      </c>
      <c r="M215" s="384">
        <v>32862.398711431451</v>
      </c>
      <c r="N215" s="384">
        <v>29548.911936476099</v>
      </c>
      <c r="O215" s="384">
        <v>31499.107424903807</v>
      </c>
      <c r="P215" s="384">
        <v>12884.22</v>
      </c>
      <c r="Q215" s="384">
        <v>76403.940647907555</v>
      </c>
      <c r="R215" s="384">
        <v>41111.698711431454</v>
      </c>
      <c r="S215" s="428">
        <v>35292.241936476101</v>
      </c>
      <c r="T215" s="376"/>
      <c r="U215" s="525"/>
      <c r="X215" s="163"/>
    </row>
    <row r="216" spans="1:24" s="156" customFormat="1" ht="18" hidden="1" customHeight="1">
      <c r="A216" s="430" t="s">
        <v>296</v>
      </c>
      <c r="B216" s="377">
        <v>116648.09672740579</v>
      </c>
      <c r="C216" s="384">
        <v>35024</v>
      </c>
      <c r="D216" s="384">
        <v>16035.32</v>
      </c>
      <c r="E216" s="384">
        <v>1929.5</v>
      </c>
      <c r="F216" s="384">
        <v>18988.68</v>
      </c>
      <c r="G216" s="384">
        <v>1830.35</v>
      </c>
      <c r="H216" s="384">
        <v>17158.330000000002</v>
      </c>
      <c r="I216" s="384">
        <v>81624.096727405791</v>
      </c>
      <c r="J216" s="384">
        <v>7381.723076634773</v>
      </c>
      <c r="K216" s="384">
        <v>3861.17</v>
      </c>
      <c r="L216" s="384">
        <v>74242.373650771013</v>
      </c>
      <c r="M216" s="384">
        <v>43663.376181086387</v>
      </c>
      <c r="N216" s="384">
        <v>30578.997469684629</v>
      </c>
      <c r="O216" s="384">
        <v>23417.043076634771</v>
      </c>
      <c r="P216" s="384">
        <v>5790.67</v>
      </c>
      <c r="Q216" s="384">
        <v>93231.053650771006</v>
      </c>
      <c r="R216" s="384">
        <v>45493.726181086386</v>
      </c>
      <c r="S216" s="428">
        <v>47737.327469684627</v>
      </c>
      <c r="T216" s="376"/>
      <c r="U216" s="525"/>
      <c r="X216" s="163"/>
    </row>
    <row r="217" spans="1:24" s="156" customFormat="1" ht="18" hidden="1" customHeight="1">
      <c r="A217" s="430" t="s">
        <v>297</v>
      </c>
      <c r="B217" s="404">
        <v>138773.44004732501</v>
      </c>
      <c r="C217" s="405">
        <v>33126.800000000003</v>
      </c>
      <c r="D217" s="405">
        <v>23527.13</v>
      </c>
      <c r="E217" s="405">
        <v>1444.87</v>
      </c>
      <c r="F217" s="405">
        <v>9599.67</v>
      </c>
      <c r="G217" s="405">
        <v>1367.32</v>
      </c>
      <c r="H217" s="405">
        <v>8232.35</v>
      </c>
      <c r="I217" s="405">
        <v>105646.64004732546</v>
      </c>
      <c r="J217" s="405">
        <v>9802.1882261875744</v>
      </c>
      <c r="K217" s="405">
        <v>1820.5</v>
      </c>
      <c r="L217" s="405">
        <v>95844.451821137889</v>
      </c>
      <c r="M217" s="405">
        <v>54587.295192505037</v>
      </c>
      <c r="N217" s="384">
        <v>41257.156628632853</v>
      </c>
      <c r="O217" s="384">
        <v>33329.318226187577</v>
      </c>
      <c r="P217" s="384">
        <v>3265.37</v>
      </c>
      <c r="Q217" s="384">
        <v>105444.12182113789</v>
      </c>
      <c r="R217" s="384">
        <v>55954.615192505036</v>
      </c>
      <c r="S217" s="379">
        <v>49489.506628632851</v>
      </c>
      <c r="T217" s="376"/>
      <c r="U217" s="525"/>
      <c r="X217" s="163"/>
    </row>
    <row r="218" spans="1:24" s="156" customFormat="1" ht="18" hidden="1" customHeight="1">
      <c r="A218" s="430" t="s">
        <v>299</v>
      </c>
      <c r="B218" s="159">
        <v>96269.756505826706</v>
      </c>
      <c r="C218" s="480">
        <v>24012.86</v>
      </c>
      <c r="D218" s="480">
        <v>15447.48</v>
      </c>
      <c r="E218" s="480">
        <v>1357.69</v>
      </c>
      <c r="F218" s="480">
        <v>8565.3799999999992</v>
      </c>
      <c r="G218" s="480">
        <v>2156.36</v>
      </c>
      <c r="H218" s="480">
        <v>6409.02</v>
      </c>
      <c r="I218" s="480">
        <v>72256.896505826706</v>
      </c>
      <c r="J218" s="480">
        <v>4197.1797522618936</v>
      </c>
      <c r="K218" s="480">
        <v>1348.06</v>
      </c>
      <c r="L218" s="378">
        <v>68059.716753564819</v>
      </c>
      <c r="M218" s="378">
        <v>49639.308046110382</v>
      </c>
      <c r="N218" s="384">
        <v>18420.408707454433</v>
      </c>
      <c r="O218" s="384">
        <v>19644.659752261894</v>
      </c>
      <c r="P218" s="384">
        <v>2705.75</v>
      </c>
      <c r="Q218" s="384">
        <v>76625.096753564823</v>
      </c>
      <c r="R218" s="384">
        <v>51795.668046110382</v>
      </c>
      <c r="S218" s="428">
        <v>24829.428707454434</v>
      </c>
      <c r="T218" s="376"/>
      <c r="U218" s="525"/>
      <c r="X218" s="163"/>
    </row>
    <row r="219" spans="1:24" s="490" customFormat="1" ht="18" hidden="1" customHeight="1">
      <c r="A219" s="430" t="s">
        <v>300</v>
      </c>
      <c r="B219" s="485">
        <v>153019.22476222855</v>
      </c>
      <c r="C219" s="486">
        <v>28120.44</v>
      </c>
      <c r="D219" s="486">
        <v>18857.5</v>
      </c>
      <c r="E219" s="486">
        <v>3271.77</v>
      </c>
      <c r="F219" s="486">
        <v>9262.94</v>
      </c>
      <c r="G219" s="486">
        <v>2130.4299999999998</v>
      </c>
      <c r="H219" s="486">
        <v>7132.51</v>
      </c>
      <c r="I219" s="486">
        <v>124898.78476222856</v>
      </c>
      <c r="J219" s="486">
        <v>8766.7843607673203</v>
      </c>
      <c r="K219" s="486">
        <v>6299.64</v>
      </c>
      <c r="L219" s="487">
        <v>116132.00040146124</v>
      </c>
      <c r="M219" s="487">
        <v>88818.199825997348</v>
      </c>
      <c r="N219" s="487">
        <v>27313.80057546388</v>
      </c>
      <c r="O219" s="487">
        <v>27624.284360767324</v>
      </c>
      <c r="P219" s="487">
        <v>9571.41</v>
      </c>
      <c r="Q219" s="487">
        <v>125394.94040146124</v>
      </c>
      <c r="R219" s="487">
        <v>90948.629825997356</v>
      </c>
      <c r="S219" s="488">
        <v>34446.310575463882</v>
      </c>
      <c r="T219" s="489"/>
      <c r="U219" s="565"/>
      <c r="X219" s="491"/>
    </row>
    <row r="220" spans="1:24" s="490" customFormat="1" ht="18" hidden="1" customHeight="1">
      <c r="A220" s="430" t="s">
        <v>301</v>
      </c>
      <c r="B220" s="485">
        <v>214570.34888169545</v>
      </c>
      <c r="C220" s="486">
        <v>57032.15</v>
      </c>
      <c r="D220" s="486">
        <v>35430.339999999997</v>
      </c>
      <c r="E220" s="486">
        <v>1301.96</v>
      </c>
      <c r="F220" s="486">
        <v>21601.81</v>
      </c>
      <c r="G220" s="486">
        <v>3131.04</v>
      </c>
      <c r="H220" s="486">
        <v>18470.77</v>
      </c>
      <c r="I220" s="486">
        <v>157538.19888169543</v>
      </c>
      <c r="J220" s="486">
        <v>10989.82408578954</v>
      </c>
      <c r="K220" s="486">
        <v>9127.68</v>
      </c>
      <c r="L220" s="487">
        <v>146548.3747959059</v>
      </c>
      <c r="M220" s="487">
        <v>88023.824362438216</v>
      </c>
      <c r="N220" s="487">
        <v>58524.550433467703</v>
      </c>
      <c r="O220" s="487">
        <v>46420.16408578954</v>
      </c>
      <c r="P220" s="487">
        <v>10429.64</v>
      </c>
      <c r="Q220" s="487">
        <v>168150.18479590592</v>
      </c>
      <c r="R220" s="487">
        <v>91154.864362438209</v>
      </c>
      <c r="S220" s="294">
        <v>76995.320433467699</v>
      </c>
      <c r="T220" s="489"/>
      <c r="U220" s="565"/>
      <c r="X220" s="491"/>
    </row>
    <row r="221" spans="1:24" s="490" customFormat="1" ht="18" hidden="1" customHeight="1">
      <c r="A221" s="430" t="s">
        <v>303</v>
      </c>
      <c r="B221" s="485">
        <v>175393.0935308683</v>
      </c>
      <c r="C221" s="486">
        <v>32167.33</v>
      </c>
      <c r="D221" s="486">
        <v>23155.86</v>
      </c>
      <c r="E221" s="486">
        <v>544.76</v>
      </c>
      <c r="F221" s="486">
        <v>9011.4699999999993</v>
      </c>
      <c r="G221" s="486">
        <v>1628.2</v>
      </c>
      <c r="H221" s="486">
        <v>7383.27</v>
      </c>
      <c r="I221" s="486">
        <v>143225.76353086831</v>
      </c>
      <c r="J221" s="486">
        <v>26731.201675381395</v>
      </c>
      <c r="K221" s="486">
        <v>23894.47</v>
      </c>
      <c r="L221" s="487">
        <v>116494.56185548691</v>
      </c>
      <c r="M221" s="487">
        <v>82304.091957413344</v>
      </c>
      <c r="N221" s="487">
        <v>34190.469898073577</v>
      </c>
      <c r="O221" s="487">
        <v>49887.061675381403</v>
      </c>
      <c r="P221" s="487">
        <v>24439.23</v>
      </c>
      <c r="Q221" s="487">
        <v>125506.03185548692</v>
      </c>
      <c r="R221" s="487">
        <v>83932.291957413327</v>
      </c>
      <c r="S221" s="488">
        <v>41573.739898073574</v>
      </c>
      <c r="T221" s="489"/>
      <c r="U221" s="565"/>
      <c r="X221" s="491"/>
    </row>
    <row r="222" spans="1:24" s="490" customFormat="1" ht="18" hidden="1" customHeight="1">
      <c r="A222" s="430" t="s">
        <v>304</v>
      </c>
      <c r="B222" s="485">
        <v>136720.5484097545</v>
      </c>
      <c r="C222" s="486">
        <v>25059.73</v>
      </c>
      <c r="D222" s="486">
        <v>11618.12</v>
      </c>
      <c r="E222" s="486">
        <v>1017.42</v>
      </c>
      <c r="F222" s="486">
        <v>13441.61</v>
      </c>
      <c r="G222" s="486">
        <v>5719.03</v>
      </c>
      <c r="H222" s="486">
        <v>7722.58</v>
      </c>
      <c r="I222" s="486">
        <v>111660.8184097545</v>
      </c>
      <c r="J222" s="486">
        <v>6240.302173854202</v>
      </c>
      <c r="K222" s="486">
        <v>5020</v>
      </c>
      <c r="L222" s="487">
        <v>105420.5162359003</v>
      </c>
      <c r="M222" s="487">
        <v>79161.505315891089</v>
      </c>
      <c r="N222" s="487">
        <v>26259.010920009205</v>
      </c>
      <c r="O222" s="487">
        <v>17858.4221738542</v>
      </c>
      <c r="P222" s="487">
        <v>6037.42</v>
      </c>
      <c r="Q222" s="487">
        <v>118862.1262359003</v>
      </c>
      <c r="R222" s="487">
        <v>84880.535315891088</v>
      </c>
      <c r="S222" s="488">
        <v>33981.590920009206</v>
      </c>
      <c r="T222" s="489"/>
      <c r="U222" s="565"/>
      <c r="X222" s="491"/>
    </row>
    <row r="223" spans="1:24" s="490" customFormat="1" ht="18" hidden="1" customHeight="1">
      <c r="A223" s="430" t="s">
        <v>305</v>
      </c>
      <c r="B223" s="485">
        <v>168809.39298813083</v>
      </c>
      <c r="C223" s="486">
        <v>37401.64</v>
      </c>
      <c r="D223" s="486">
        <v>18068.919999999998</v>
      </c>
      <c r="E223" s="486">
        <v>1358.59</v>
      </c>
      <c r="F223" s="486">
        <v>19332.72</v>
      </c>
      <c r="G223" s="486">
        <v>9590.5</v>
      </c>
      <c r="H223" s="486">
        <v>9742.2199999999993</v>
      </c>
      <c r="I223" s="486">
        <v>131407.75298813084</v>
      </c>
      <c r="J223" s="486">
        <v>16686.540776930364</v>
      </c>
      <c r="K223" s="486">
        <v>10162.61</v>
      </c>
      <c r="L223" s="487">
        <v>114721.21221120049</v>
      </c>
      <c r="M223" s="487">
        <v>69155.216533085317</v>
      </c>
      <c r="N223" s="487">
        <v>45565.99567811517</v>
      </c>
      <c r="O223" s="487">
        <v>34755.460776930362</v>
      </c>
      <c r="P223" s="487">
        <v>11521.2</v>
      </c>
      <c r="Q223" s="487">
        <v>134053.93221120001</v>
      </c>
      <c r="R223" s="487">
        <v>78745.716533085317</v>
      </c>
      <c r="S223" s="488">
        <v>55308.215678115172</v>
      </c>
      <c r="T223" s="489"/>
      <c r="U223" s="565"/>
      <c r="X223" s="491"/>
    </row>
    <row r="224" spans="1:24" s="490" customFormat="1" ht="18" hidden="1" customHeight="1">
      <c r="A224" s="430" t="s">
        <v>307</v>
      </c>
      <c r="B224" s="485">
        <v>146783.60856964035</v>
      </c>
      <c r="C224" s="486">
        <v>32849.08</v>
      </c>
      <c r="D224" s="486">
        <v>19496.400000000001</v>
      </c>
      <c r="E224" s="486">
        <v>4872.54</v>
      </c>
      <c r="F224" s="486">
        <v>13352.68</v>
      </c>
      <c r="G224" s="486">
        <v>6078.68</v>
      </c>
      <c r="H224" s="486">
        <v>7274</v>
      </c>
      <c r="I224" s="486">
        <v>113934.52856964034</v>
      </c>
      <c r="J224" s="486">
        <v>10665.734168657676</v>
      </c>
      <c r="K224" s="486">
        <v>1782.31</v>
      </c>
      <c r="L224" s="487">
        <v>103268.79440098268</v>
      </c>
      <c r="M224" s="487">
        <v>65246.827275307391</v>
      </c>
      <c r="N224" s="487">
        <v>38021.967125675284</v>
      </c>
      <c r="O224" s="487">
        <v>30162.134168657678</v>
      </c>
      <c r="P224" s="487">
        <v>6654.85</v>
      </c>
      <c r="Q224" s="487">
        <v>116621.47440098267</v>
      </c>
      <c r="R224" s="487">
        <v>71325.507275307391</v>
      </c>
      <c r="S224" s="488">
        <v>45295.967125675284</v>
      </c>
      <c r="T224" s="489"/>
      <c r="U224" s="565"/>
      <c r="X224" s="491"/>
    </row>
    <row r="225" spans="1:24" s="490" customFormat="1" ht="18" hidden="1" customHeight="1">
      <c r="A225" s="430" t="s">
        <v>308</v>
      </c>
      <c r="B225" s="485">
        <v>191002.47578631446</v>
      </c>
      <c r="C225" s="486">
        <v>61314.64</v>
      </c>
      <c r="D225" s="486">
        <v>28117.15</v>
      </c>
      <c r="E225" s="486">
        <v>9137.0499999999993</v>
      </c>
      <c r="F225" s="486">
        <v>33197.49</v>
      </c>
      <c r="G225" s="486">
        <v>19310.73</v>
      </c>
      <c r="H225" s="486">
        <v>13886.76</v>
      </c>
      <c r="I225" s="486">
        <v>129687.83578631443</v>
      </c>
      <c r="J225" s="486">
        <v>22867.917872471196</v>
      </c>
      <c r="K225" s="486">
        <v>6577.91</v>
      </c>
      <c r="L225" s="487">
        <v>106819.91791384324</v>
      </c>
      <c r="M225" s="487">
        <v>67121.951623115077</v>
      </c>
      <c r="N225" s="487">
        <v>39697.966290728167</v>
      </c>
      <c r="O225" s="487">
        <v>50985.067872471198</v>
      </c>
      <c r="P225" s="487">
        <v>15714.96</v>
      </c>
      <c r="Q225" s="487">
        <v>140017.40791384326</v>
      </c>
      <c r="R225" s="487">
        <v>86432.681623115073</v>
      </c>
      <c r="S225" s="294">
        <v>53584.726290728169</v>
      </c>
      <c r="T225" s="489"/>
      <c r="U225" s="565"/>
      <c r="X225" s="491"/>
    </row>
    <row r="226" spans="1:24" s="490" customFormat="1" ht="18" hidden="1" customHeight="1">
      <c r="A226" s="430" t="s">
        <v>309</v>
      </c>
      <c r="B226" s="485">
        <v>294856.85925903195</v>
      </c>
      <c r="C226" s="486">
        <v>121912.92</v>
      </c>
      <c r="D226" s="486">
        <v>63951.78</v>
      </c>
      <c r="E226" s="486">
        <v>1330.4570157974167</v>
      </c>
      <c r="F226" s="486">
        <v>57961.14</v>
      </c>
      <c r="G226" s="486">
        <v>37048.35</v>
      </c>
      <c r="H226" s="486">
        <v>20912.79</v>
      </c>
      <c r="I226" s="486">
        <v>172943.93925903193</v>
      </c>
      <c r="J226" s="486">
        <v>17057.511679258714</v>
      </c>
      <c r="K226" s="486">
        <v>6979.6470157974163</v>
      </c>
      <c r="L226" s="487">
        <v>155886.42757977324</v>
      </c>
      <c r="M226" s="487">
        <v>109314.34287869184</v>
      </c>
      <c r="N226" s="487">
        <v>46572.084701081403</v>
      </c>
      <c r="O226" s="487">
        <v>81009.29167925872</v>
      </c>
      <c r="P226" s="487">
        <v>8310.1040315948339</v>
      </c>
      <c r="Q226" s="487">
        <v>213847.56757977323</v>
      </c>
      <c r="R226" s="487">
        <v>146362.69287869183</v>
      </c>
      <c r="S226" s="488">
        <v>67484.874701081397</v>
      </c>
      <c r="T226" s="489"/>
      <c r="U226" s="565"/>
      <c r="X226" s="491"/>
    </row>
    <row r="227" spans="1:24" s="156" customFormat="1" ht="18" customHeight="1" thickTop="1">
      <c r="A227" s="295" t="s">
        <v>313</v>
      </c>
      <c r="B227" s="402">
        <f t="shared" ref="B227:U227" si="15">SUM(B215:B226)</f>
        <v>1940749.8935410336</v>
      </c>
      <c r="C227" s="402">
        <f t="shared" si="15"/>
        <v>520953.41000000003</v>
      </c>
      <c r="D227" s="402">
        <f t="shared" si="15"/>
        <v>292645.18999999994</v>
      </c>
      <c r="E227" s="402">
        <f t="shared" si="15"/>
        <v>30393.927015797417</v>
      </c>
      <c r="F227" s="402">
        <f t="shared" si="15"/>
        <v>228308.21999999997</v>
      </c>
      <c r="G227" s="402">
        <f t="shared" si="15"/>
        <v>98240.290000000008</v>
      </c>
      <c r="H227" s="402">
        <f t="shared" si="15"/>
        <v>130067.93</v>
      </c>
      <c r="I227" s="402">
        <f t="shared" si="15"/>
        <v>1419796.4835410339</v>
      </c>
      <c r="J227" s="402">
        <f t="shared" si="15"/>
        <v>153946.82527309848</v>
      </c>
      <c r="K227" s="402">
        <f t="shared" si="15"/>
        <v>86930.897015797411</v>
      </c>
      <c r="L227" s="402">
        <f t="shared" si="15"/>
        <v>1265849.6582679353</v>
      </c>
      <c r="M227" s="402">
        <f t="shared" si="15"/>
        <v>829898.33790307294</v>
      </c>
      <c r="N227" s="402">
        <f t="shared" si="15"/>
        <v>435951.32036486245</v>
      </c>
      <c r="O227" s="402">
        <f t="shared" si="15"/>
        <v>446592.01527309837</v>
      </c>
      <c r="P227" s="402">
        <f t="shared" si="15"/>
        <v>117324.82403159484</v>
      </c>
      <c r="Q227" s="402">
        <f t="shared" si="15"/>
        <v>1494157.8782679348</v>
      </c>
      <c r="R227" s="402">
        <f t="shared" si="15"/>
        <v>928138.62790307286</v>
      </c>
      <c r="S227" s="407">
        <f t="shared" si="15"/>
        <v>566019.25036486238</v>
      </c>
      <c r="T227" s="477">
        <f t="shared" si="15"/>
        <v>0</v>
      </c>
      <c r="U227" s="407">
        <f t="shared" si="15"/>
        <v>0</v>
      </c>
      <c r="X227" s="163"/>
    </row>
    <row r="228" spans="1:24" s="531" customFormat="1" ht="18" customHeight="1">
      <c r="A228" s="526" t="s">
        <v>311</v>
      </c>
      <c r="B228" s="527">
        <v>148028.12741674576</v>
      </c>
      <c r="C228" s="528">
        <v>45704.9</v>
      </c>
      <c r="D228" s="528">
        <v>34636.5</v>
      </c>
      <c r="E228" s="528">
        <v>885.42</v>
      </c>
      <c r="F228" s="528">
        <v>11068.4</v>
      </c>
      <c r="G228" s="528">
        <v>923.51</v>
      </c>
      <c r="H228" s="528">
        <v>10144.89</v>
      </c>
      <c r="I228" s="528">
        <v>102323.22741674574</v>
      </c>
      <c r="J228" s="528">
        <v>10685.449674484706</v>
      </c>
      <c r="K228" s="528">
        <v>6942.8</v>
      </c>
      <c r="L228" s="529">
        <v>91637.777742261052</v>
      </c>
      <c r="M228" s="529">
        <v>60240.894307233182</v>
      </c>
      <c r="N228" s="529">
        <v>31396.883435027863</v>
      </c>
      <c r="O228" s="529">
        <v>45321.949674484713</v>
      </c>
      <c r="P228" s="529">
        <v>7828.22</v>
      </c>
      <c r="Q228" s="529">
        <v>102706.17774226105</v>
      </c>
      <c r="R228" s="529">
        <v>61164.404307233177</v>
      </c>
      <c r="S228" s="533">
        <v>41541.773435027862</v>
      </c>
      <c r="T228" s="530"/>
      <c r="U228" s="566"/>
      <c r="X228" s="532"/>
    </row>
    <row r="229" spans="1:24" s="490" customFormat="1" ht="18" customHeight="1">
      <c r="A229" s="430" t="s">
        <v>312</v>
      </c>
      <c r="B229" s="485">
        <v>134679.85283867101</v>
      </c>
      <c r="C229" s="486">
        <v>44027.97</v>
      </c>
      <c r="D229" s="486">
        <v>26904.41</v>
      </c>
      <c r="E229" s="486">
        <v>448.31</v>
      </c>
      <c r="F229" s="486">
        <v>17123.560000000001</v>
      </c>
      <c r="G229" s="486">
        <v>1327.91</v>
      </c>
      <c r="H229" s="486">
        <v>15795.65</v>
      </c>
      <c r="I229" s="486">
        <v>90651.882838670703</v>
      </c>
      <c r="J229" s="486">
        <v>8453.608741381242</v>
      </c>
      <c r="K229" s="486">
        <v>4431.3999999999996</v>
      </c>
      <c r="L229" s="487">
        <v>82198.274097289468</v>
      </c>
      <c r="M229" s="487">
        <v>42786.422942030178</v>
      </c>
      <c r="N229" s="487">
        <v>39411.851155259283</v>
      </c>
      <c r="O229" s="487">
        <v>35358.018741381245</v>
      </c>
      <c r="P229" s="487">
        <v>4879.71</v>
      </c>
      <c r="Q229" s="487">
        <v>99321.834097289466</v>
      </c>
      <c r="R229" s="487">
        <v>44114.332942030182</v>
      </c>
      <c r="S229" s="488">
        <v>55207.501155259284</v>
      </c>
      <c r="T229" s="489"/>
      <c r="U229" s="565"/>
      <c r="X229" s="491"/>
    </row>
    <row r="230" spans="1:24" s="490" customFormat="1" ht="18" customHeight="1">
      <c r="A230" s="430" t="s">
        <v>314</v>
      </c>
      <c r="B230" s="485">
        <v>196000.37794788845</v>
      </c>
      <c r="C230" s="486">
        <v>45055.68</v>
      </c>
      <c r="D230" s="486">
        <v>32381.77</v>
      </c>
      <c r="E230" s="486">
        <v>1130.10475815464</v>
      </c>
      <c r="F230" s="486">
        <v>12673.91</v>
      </c>
      <c r="G230" s="486">
        <v>2580.4699999999998</v>
      </c>
      <c r="H230" s="486">
        <v>10093.44</v>
      </c>
      <c r="I230" s="486">
        <v>150944.69794788843</v>
      </c>
      <c r="J230" s="486">
        <v>18062.756246097044</v>
      </c>
      <c r="K230" s="486">
        <v>12154.04475815464</v>
      </c>
      <c r="L230" s="487">
        <v>132881.94170179139</v>
      </c>
      <c r="M230" s="487">
        <v>63413.676628344292</v>
      </c>
      <c r="N230" s="487">
        <v>69468.265073447095</v>
      </c>
      <c r="O230" s="487">
        <v>50444.526246097041</v>
      </c>
      <c r="P230" s="487">
        <v>13284.14951630928</v>
      </c>
      <c r="Q230" s="487">
        <v>145555.8517017914</v>
      </c>
      <c r="R230" s="487">
        <v>65994.146628344286</v>
      </c>
      <c r="S230" s="488">
        <v>79561.705073447098</v>
      </c>
      <c r="T230" s="489"/>
      <c r="U230" s="565"/>
      <c r="X230" s="491"/>
    </row>
    <row r="231" spans="1:24" s="490" customFormat="1" ht="18" customHeight="1">
      <c r="A231" s="430" t="s">
        <v>318</v>
      </c>
      <c r="B231" s="485">
        <v>188476.63056902017</v>
      </c>
      <c r="C231" s="486">
        <v>41661.360000000001</v>
      </c>
      <c r="D231" s="486">
        <v>30435.81</v>
      </c>
      <c r="E231" s="486">
        <v>768.27</v>
      </c>
      <c r="F231" s="486">
        <v>11225.55</v>
      </c>
      <c r="G231" s="486">
        <v>2133.12</v>
      </c>
      <c r="H231" s="486">
        <v>9092.43</v>
      </c>
      <c r="I231" s="486">
        <v>146815.27056902018</v>
      </c>
      <c r="J231" s="486">
        <v>12378.165718701981</v>
      </c>
      <c r="K231" s="486">
        <v>3704.11</v>
      </c>
      <c r="L231" s="487">
        <v>134437.1048503182</v>
      </c>
      <c r="M231" s="487">
        <v>75959.94459491114</v>
      </c>
      <c r="N231" s="487">
        <v>58477.160255407071</v>
      </c>
      <c r="O231" s="487">
        <v>42813.975718701986</v>
      </c>
      <c r="P231" s="487">
        <v>4472.38</v>
      </c>
      <c r="Q231" s="487">
        <v>145662.65485031821</v>
      </c>
      <c r="R231" s="487">
        <v>78093.064594911135</v>
      </c>
      <c r="S231" s="488">
        <v>67569.590255407064</v>
      </c>
      <c r="T231" s="489"/>
      <c r="U231" s="565"/>
      <c r="X231" s="491"/>
    </row>
    <row r="232" spans="1:24" s="490" customFormat="1" ht="18" customHeight="1">
      <c r="A232" s="430" t="s">
        <v>319</v>
      </c>
      <c r="B232" s="485">
        <v>164954.58904236046</v>
      </c>
      <c r="C232" s="486">
        <v>45330.68</v>
      </c>
      <c r="D232" s="486">
        <v>31395.07</v>
      </c>
      <c r="E232" s="486">
        <v>1216.1806970230787</v>
      </c>
      <c r="F232" s="486">
        <v>13935.61</v>
      </c>
      <c r="G232" s="486">
        <v>2811.05</v>
      </c>
      <c r="H232" s="486">
        <v>11124.56</v>
      </c>
      <c r="I232" s="486">
        <v>119623.90904236046</v>
      </c>
      <c r="J232" s="486">
        <v>11620.377780324678</v>
      </c>
      <c r="K232" s="486">
        <v>3974.0206970230788</v>
      </c>
      <c r="L232" s="487">
        <v>108003.53126203577</v>
      </c>
      <c r="M232" s="487">
        <v>51249.988178494532</v>
      </c>
      <c r="N232" s="487">
        <v>56753.543083541255</v>
      </c>
      <c r="O232" s="487">
        <v>43015.447780324677</v>
      </c>
      <c r="P232" s="487">
        <v>5190.2013940461575</v>
      </c>
      <c r="Q232" s="487">
        <v>121939.14126203577</v>
      </c>
      <c r="R232" s="487">
        <v>54061.038178494535</v>
      </c>
      <c r="S232" s="488">
        <v>67878.103083541238</v>
      </c>
      <c r="T232" s="489"/>
      <c r="U232" s="565"/>
      <c r="X232" s="491"/>
    </row>
    <row r="233" spans="1:24" s="536" customFormat="1" ht="18" customHeight="1">
      <c r="A233" s="430" t="s">
        <v>320</v>
      </c>
      <c r="B233" s="534">
        <v>197289.92779131504</v>
      </c>
      <c r="C233" s="486">
        <v>45780.11</v>
      </c>
      <c r="D233" s="486">
        <v>29794.68</v>
      </c>
      <c r="E233" s="486">
        <v>653.59796332342023</v>
      </c>
      <c r="F233" s="486">
        <v>15985.43</v>
      </c>
      <c r="G233" s="486">
        <v>1470.9</v>
      </c>
      <c r="H233" s="486">
        <v>14514.53</v>
      </c>
      <c r="I233" s="486">
        <v>151509.81779131506</v>
      </c>
      <c r="J233" s="486">
        <v>10572.56687334874</v>
      </c>
      <c r="K233" s="486">
        <v>6563.0479633234208</v>
      </c>
      <c r="L233" s="487">
        <v>140937.25091796633</v>
      </c>
      <c r="M233" s="487">
        <v>84216.269212573185</v>
      </c>
      <c r="N233" s="487">
        <v>56720.981705393133</v>
      </c>
      <c r="O233" s="487">
        <v>40367.24687334874</v>
      </c>
      <c r="P233" s="487">
        <v>7216.645926646841</v>
      </c>
      <c r="Q233" s="487">
        <v>156922.68091796633</v>
      </c>
      <c r="R233" s="487">
        <v>85687.169212573193</v>
      </c>
      <c r="S233" s="488">
        <v>71235.511705393132</v>
      </c>
      <c r="T233" s="535"/>
      <c r="U233" s="567"/>
      <c r="X233" s="537"/>
    </row>
    <row r="234" spans="1:24" s="490" customFormat="1" ht="18" customHeight="1">
      <c r="A234" s="430" t="s">
        <v>323</v>
      </c>
      <c r="B234" s="485">
        <v>152226.15647184101</v>
      </c>
      <c r="C234" s="486">
        <v>33956.76</v>
      </c>
      <c r="D234" s="486">
        <v>23718.01</v>
      </c>
      <c r="E234" s="486">
        <v>6952.26</v>
      </c>
      <c r="F234" s="486">
        <v>10238.75</v>
      </c>
      <c r="G234" s="486">
        <v>2367.1999999999998</v>
      </c>
      <c r="H234" s="486">
        <v>7871.55</v>
      </c>
      <c r="I234" s="486">
        <v>118269.39647184132</v>
      </c>
      <c r="J234" s="486">
        <v>22404.789913965771</v>
      </c>
      <c r="K234" s="486">
        <v>5797.16</v>
      </c>
      <c r="L234" s="487">
        <v>95864.606557875537</v>
      </c>
      <c r="M234" s="487">
        <v>63079.139006183163</v>
      </c>
      <c r="N234" s="487">
        <v>32785.467551692367</v>
      </c>
      <c r="O234" s="487">
        <v>46122.79991396577</v>
      </c>
      <c r="P234" s="487">
        <v>12749.42</v>
      </c>
      <c r="Q234" s="487">
        <v>106103.35655787554</v>
      </c>
      <c r="R234" s="487">
        <v>65446.339006183167</v>
      </c>
      <c r="S234" s="488">
        <v>40657.01755169237</v>
      </c>
      <c r="T234" s="489"/>
      <c r="U234" s="565"/>
      <c r="X234" s="491"/>
    </row>
    <row r="235" spans="1:24" s="490" customFormat="1" ht="18" customHeight="1">
      <c r="A235" s="541" t="s">
        <v>324</v>
      </c>
      <c r="B235" s="485">
        <v>161008.69232427303</v>
      </c>
      <c r="C235" s="542">
        <v>28092.14</v>
      </c>
      <c r="D235" s="542">
        <v>14334.68</v>
      </c>
      <c r="E235" s="542">
        <v>747.8</v>
      </c>
      <c r="F235" s="542">
        <v>13757.46</v>
      </c>
      <c r="G235" s="542">
        <v>5144.03</v>
      </c>
      <c r="H235" s="542">
        <v>8613.43</v>
      </c>
      <c r="I235" s="542">
        <v>132916.55232427304</v>
      </c>
      <c r="J235" s="542">
        <v>8193.0537144717637</v>
      </c>
      <c r="K235" s="542">
        <v>5203.33</v>
      </c>
      <c r="L235" s="543">
        <v>124723.49860980125</v>
      </c>
      <c r="M235" s="543">
        <v>58000.228548050203</v>
      </c>
      <c r="N235" s="543">
        <v>66723.270061751042</v>
      </c>
      <c r="O235" s="543">
        <v>22527.73371447176</v>
      </c>
      <c r="P235" s="543">
        <v>5951.13</v>
      </c>
      <c r="Q235" s="543">
        <v>138480.95860980125</v>
      </c>
      <c r="R235" s="543">
        <v>63144.258548050209</v>
      </c>
      <c r="S235" s="544">
        <v>75336.700061751049</v>
      </c>
      <c r="T235" s="489"/>
      <c r="U235" s="565"/>
      <c r="X235" s="491"/>
    </row>
    <row r="236" spans="1:24" s="490" customFormat="1" ht="18" customHeight="1">
      <c r="A236" s="430" t="s">
        <v>325</v>
      </c>
      <c r="B236" s="485">
        <v>138326.89080448711</v>
      </c>
      <c r="C236" s="486">
        <v>30217.119999999999</v>
      </c>
      <c r="D236" s="486">
        <v>16084.18</v>
      </c>
      <c r="E236" s="486">
        <v>591.78</v>
      </c>
      <c r="F236" s="486">
        <v>14132.94</v>
      </c>
      <c r="G236" s="486">
        <v>2531.0500000000002</v>
      </c>
      <c r="H236" s="486">
        <v>11601.89</v>
      </c>
      <c r="I236" s="486">
        <v>108109.7708044871</v>
      </c>
      <c r="J236" s="486">
        <v>8402.84257288546</v>
      </c>
      <c r="K236" s="486">
        <v>5548.18</v>
      </c>
      <c r="L236" s="487">
        <v>99706.928231601647</v>
      </c>
      <c r="M236" s="487">
        <v>59302.503367854486</v>
      </c>
      <c r="N236" s="487">
        <v>40404.424863747146</v>
      </c>
      <c r="O236" s="487">
        <v>24487.022572885457</v>
      </c>
      <c r="P236" s="487">
        <v>6139.96</v>
      </c>
      <c r="Q236" s="487">
        <v>113839.86823160163</v>
      </c>
      <c r="R236" s="487">
        <v>61833.553367854489</v>
      </c>
      <c r="S236" s="488">
        <v>52006.314863747146</v>
      </c>
      <c r="T236" s="489">
        <v>52006.314863747146</v>
      </c>
      <c r="U236" s="565"/>
      <c r="X236" s="491"/>
    </row>
    <row r="237" spans="1:24" s="490" customFormat="1" ht="18" customHeight="1">
      <c r="A237" s="430" t="s">
        <v>328</v>
      </c>
      <c r="B237" s="485">
        <v>159272.6894982669</v>
      </c>
      <c r="C237" s="486">
        <v>36896.879999999997</v>
      </c>
      <c r="D237" s="486">
        <v>24701.1</v>
      </c>
      <c r="E237" s="486">
        <v>654.57000000000005</v>
      </c>
      <c r="F237" s="486">
        <v>12195.78</v>
      </c>
      <c r="G237" s="486">
        <v>1906.79</v>
      </c>
      <c r="H237" s="486">
        <v>10288.99</v>
      </c>
      <c r="I237" s="486">
        <v>122375.80949826691</v>
      </c>
      <c r="J237" s="486">
        <v>10860.391036631092</v>
      </c>
      <c r="K237" s="486">
        <v>5559.59</v>
      </c>
      <c r="L237" s="487">
        <v>111515.41846163583</v>
      </c>
      <c r="M237" s="487">
        <v>74963.068441072144</v>
      </c>
      <c r="N237" s="487">
        <v>36552.350020563688</v>
      </c>
      <c r="O237" s="487">
        <v>35561.491036631094</v>
      </c>
      <c r="P237" s="487">
        <v>6214.16</v>
      </c>
      <c r="Q237" s="487">
        <v>123711.19846163582</v>
      </c>
      <c r="R237" s="487">
        <v>76869.858441072138</v>
      </c>
      <c r="S237" s="488">
        <v>46841.340020563686</v>
      </c>
      <c r="T237" s="489"/>
      <c r="U237" s="565"/>
      <c r="X237" s="491"/>
    </row>
    <row r="238" spans="1:24" s="490" customFormat="1" ht="18" customHeight="1">
      <c r="A238" s="430" t="s">
        <v>329</v>
      </c>
      <c r="B238" s="485">
        <v>178747.92022788993</v>
      </c>
      <c r="C238" s="486">
        <v>42978.5</v>
      </c>
      <c r="D238" s="486">
        <v>26886.240000000002</v>
      </c>
      <c r="E238" s="486">
        <v>861.8</v>
      </c>
      <c r="F238" s="486">
        <v>16092.26</v>
      </c>
      <c r="G238" s="486">
        <v>4009.07</v>
      </c>
      <c r="H238" s="486">
        <v>12083.19</v>
      </c>
      <c r="I238" s="486">
        <v>135769.42022788993</v>
      </c>
      <c r="J238" s="486">
        <v>29005.979646617448</v>
      </c>
      <c r="K238" s="486">
        <v>10325.19</v>
      </c>
      <c r="L238" s="487">
        <v>106763.4405812725</v>
      </c>
      <c r="M238" s="487">
        <v>58221.251095789106</v>
      </c>
      <c r="N238" s="487">
        <v>48542.189485483395</v>
      </c>
      <c r="O238" s="487">
        <v>55892.21964661745</v>
      </c>
      <c r="P238" s="487">
        <v>11186.99</v>
      </c>
      <c r="Q238" s="487">
        <v>122855.70058127251</v>
      </c>
      <c r="R238" s="487">
        <v>62230.321095789106</v>
      </c>
      <c r="S238" s="488">
        <v>60625.37948548339</v>
      </c>
      <c r="T238" s="489"/>
      <c r="U238" s="565"/>
      <c r="X238" s="491"/>
    </row>
    <row r="239" spans="1:24" s="490" customFormat="1" ht="18" customHeight="1">
      <c r="A239" s="430" t="s">
        <v>330</v>
      </c>
      <c r="B239" s="485">
        <v>300869.87037148635</v>
      </c>
      <c r="C239" s="486">
        <v>120475.36</v>
      </c>
      <c r="D239" s="486">
        <v>64998.69</v>
      </c>
      <c r="E239" s="486">
        <v>1434.37</v>
      </c>
      <c r="F239" s="486">
        <v>55476.67</v>
      </c>
      <c r="G239" s="486">
        <v>19530.18</v>
      </c>
      <c r="H239" s="486">
        <v>35946.49</v>
      </c>
      <c r="I239" s="486">
        <v>180394.51037148637</v>
      </c>
      <c r="J239" s="486">
        <v>29161.692577335125</v>
      </c>
      <c r="K239" s="486">
        <v>18462.740000000002</v>
      </c>
      <c r="L239" s="487">
        <v>151232.81779415125</v>
      </c>
      <c r="M239" s="487">
        <v>94208.017635415599</v>
      </c>
      <c r="N239" s="487">
        <v>57024.800158735641</v>
      </c>
      <c r="O239" s="487">
        <v>94160.382577335127</v>
      </c>
      <c r="P239" s="487">
        <v>19897.11</v>
      </c>
      <c r="Q239" s="487">
        <v>206709.48779415124</v>
      </c>
      <c r="R239" s="487">
        <v>113738.19763541561</v>
      </c>
      <c r="S239" s="488">
        <v>92971.290158735646</v>
      </c>
      <c r="T239" s="489"/>
      <c r="U239" s="565"/>
      <c r="X239" s="491"/>
    </row>
    <row r="240" spans="1:24" s="497" customFormat="1" ht="18" customHeight="1">
      <c r="A240" s="295" t="s">
        <v>334</v>
      </c>
      <c r="B240" s="495">
        <f t="shared" ref="B240:S240" si="16">SUM(B228:B239)</f>
        <v>2119881.725304245</v>
      </c>
      <c r="C240" s="495">
        <f t="shared" si="16"/>
        <v>560177.46</v>
      </c>
      <c r="D240" s="495">
        <f t="shared" si="16"/>
        <v>356271.13999999996</v>
      </c>
      <c r="E240" s="495">
        <f t="shared" si="16"/>
        <v>16344.463418501138</v>
      </c>
      <c r="F240" s="495">
        <f t="shared" si="16"/>
        <v>203906.32</v>
      </c>
      <c r="G240" s="495">
        <f t="shared" si="16"/>
        <v>46735.28</v>
      </c>
      <c r="H240" s="495">
        <f t="shared" si="16"/>
        <v>157171.04</v>
      </c>
      <c r="I240" s="495">
        <f t="shared" si="16"/>
        <v>1559704.2653042453</v>
      </c>
      <c r="J240" s="495">
        <f t="shared" si="16"/>
        <v>179801.67449624505</v>
      </c>
      <c r="K240" s="495">
        <f t="shared" si="16"/>
        <v>88665.613418501162</v>
      </c>
      <c r="L240" s="495">
        <f t="shared" si="16"/>
        <v>1379902.5908080004</v>
      </c>
      <c r="M240" s="495">
        <f t="shared" si="16"/>
        <v>785641.40395795112</v>
      </c>
      <c r="N240" s="495">
        <f t="shared" si="16"/>
        <v>594261.18685004895</v>
      </c>
      <c r="O240" s="495">
        <f t="shared" si="16"/>
        <v>536072.814496245</v>
      </c>
      <c r="P240" s="495">
        <f t="shared" si="16"/>
        <v>105010.07683700229</v>
      </c>
      <c r="Q240" s="495">
        <f t="shared" si="16"/>
        <v>1583808.9108080002</v>
      </c>
      <c r="R240" s="495">
        <f t="shared" si="16"/>
        <v>832376.68395795114</v>
      </c>
      <c r="S240" s="499">
        <f t="shared" si="16"/>
        <v>751432.2268500491</v>
      </c>
      <c r="T240" s="496"/>
      <c r="U240" s="568"/>
      <c r="X240" s="498"/>
    </row>
    <row r="241" spans="1:24" s="531" customFormat="1" ht="18" customHeight="1">
      <c r="A241" s="526" t="s">
        <v>333</v>
      </c>
      <c r="B241" s="527">
        <v>176735.85403992058</v>
      </c>
      <c r="C241" s="528">
        <v>53091.64</v>
      </c>
      <c r="D241" s="528">
        <v>39550.230000000003</v>
      </c>
      <c r="E241" s="528">
        <v>1183.73</v>
      </c>
      <c r="F241" s="528">
        <v>13541.41</v>
      </c>
      <c r="G241" s="528">
        <v>2136.9899999999998</v>
      </c>
      <c r="H241" s="528">
        <v>11404.42</v>
      </c>
      <c r="I241" s="528">
        <v>123644.21403992055</v>
      </c>
      <c r="J241" s="528">
        <v>9815.2159248674707</v>
      </c>
      <c r="K241" s="528">
        <v>5853.64</v>
      </c>
      <c r="L241" s="529">
        <v>113828.99811505308</v>
      </c>
      <c r="M241" s="529">
        <v>57819.015653812567</v>
      </c>
      <c r="N241" s="529">
        <v>56009.982461240506</v>
      </c>
      <c r="O241" s="529">
        <v>49365.445924867468</v>
      </c>
      <c r="P241" s="529">
        <v>7037.37</v>
      </c>
      <c r="Q241" s="529">
        <v>127370.40811505308</v>
      </c>
      <c r="R241" s="529">
        <v>59956.005653812572</v>
      </c>
      <c r="S241" s="533">
        <v>67414.402461240505</v>
      </c>
      <c r="T241" s="530"/>
      <c r="U241" s="566"/>
      <c r="X241" s="532"/>
    </row>
    <row r="242" spans="1:24" s="490" customFormat="1" ht="18" customHeight="1">
      <c r="A242" s="430" t="s">
        <v>336</v>
      </c>
      <c r="B242" s="485">
        <v>141011.18088063435</v>
      </c>
      <c r="C242" s="486">
        <v>41298.25</v>
      </c>
      <c r="D242" s="486">
        <v>32017.1</v>
      </c>
      <c r="E242" s="486">
        <v>1742.07</v>
      </c>
      <c r="F242" s="486">
        <v>9281.15</v>
      </c>
      <c r="G242" s="486">
        <v>1681.02</v>
      </c>
      <c r="H242" s="486">
        <v>7600.13</v>
      </c>
      <c r="I242" s="486">
        <v>99712.930880634332</v>
      </c>
      <c r="J242" s="486">
        <v>8939.0502657600937</v>
      </c>
      <c r="K242" s="486">
        <v>3578.34</v>
      </c>
      <c r="L242" s="487">
        <v>90773.880614874244</v>
      </c>
      <c r="M242" s="487">
        <v>49027.828014077575</v>
      </c>
      <c r="N242" s="487">
        <v>41746.052600796676</v>
      </c>
      <c r="O242" s="487">
        <v>40956.150265760094</v>
      </c>
      <c r="P242" s="487">
        <v>5320.41</v>
      </c>
      <c r="Q242" s="487">
        <v>100055.03061487425</v>
      </c>
      <c r="R242" s="487">
        <v>50708.848014077572</v>
      </c>
      <c r="S242" s="488">
        <v>49346.182600796681</v>
      </c>
      <c r="T242" s="489"/>
      <c r="U242" s="565"/>
      <c r="X242" s="491"/>
    </row>
    <row r="243" spans="1:24" s="490" customFormat="1" ht="18" customHeight="1">
      <c r="A243" s="430" t="s">
        <v>337</v>
      </c>
      <c r="B243" s="485">
        <v>204418.71482285735</v>
      </c>
      <c r="C243" s="486">
        <v>53250.75</v>
      </c>
      <c r="D243" s="486">
        <v>39546.67</v>
      </c>
      <c r="E243" s="486">
        <v>5102.4207706345032</v>
      </c>
      <c r="F243" s="486">
        <v>13704.08</v>
      </c>
      <c r="G243" s="486">
        <v>2130</v>
      </c>
      <c r="H243" s="486">
        <v>11574.08</v>
      </c>
      <c r="I243" s="486">
        <v>151167.96482285735</v>
      </c>
      <c r="J243" s="486">
        <v>25392.63846358893</v>
      </c>
      <c r="K243" s="486">
        <v>17638.590770634502</v>
      </c>
      <c r="L243" s="487">
        <v>125775.32635926842</v>
      </c>
      <c r="M243" s="487">
        <v>64878.256072316552</v>
      </c>
      <c r="N243" s="487">
        <v>60897.070286951865</v>
      </c>
      <c r="O243" s="487">
        <v>64939.308463588932</v>
      </c>
      <c r="P243" s="487">
        <v>22741.011541269007</v>
      </c>
      <c r="Q243" s="487">
        <v>139479.40635926844</v>
      </c>
      <c r="R243" s="487">
        <v>67008.256072316552</v>
      </c>
      <c r="S243" s="488">
        <v>72471.150286951859</v>
      </c>
      <c r="T243" s="489"/>
      <c r="U243" s="565"/>
      <c r="X243" s="491"/>
    </row>
    <row r="244" spans="1:24" s="490" customFormat="1" ht="18" customHeight="1">
      <c r="A244" s="430" t="s">
        <v>342</v>
      </c>
      <c r="B244" s="485">
        <v>194859.28741035308</v>
      </c>
      <c r="C244" s="486">
        <v>37897.11</v>
      </c>
      <c r="D244" s="486">
        <v>25166.58</v>
      </c>
      <c r="E244" s="486">
        <v>4843.8500000000004</v>
      </c>
      <c r="F244" s="486">
        <v>12730.53</v>
      </c>
      <c r="G244" s="486">
        <v>2209.71</v>
      </c>
      <c r="H244" s="486">
        <v>10520.82</v>
      </c>
      <c r="I244" s="486">
        <v>156962.17741035309</v>
      </c>
      <c r="J244" s="486">
        <v>12676.146982009423</v>
      </c>
      <c r="K244" s="486">
        <v>7584.56</v>
      </c>
      <c r="L244" s="487">
        <v>144286.03042834369</v>
      </c>
      <c r="M244" s="487">
        <v>85156.987445185878</v>
      </c>
      <c r="N244" s="487">
        <v>59129.0429831578</v>
      </c>
      <c r="O244" s="487">
        <v>37842.726982009422</v>
      </c>
      <c r="P244" s="487">
        <v>12428.41</v>
      </c>
      <c r="Q244" s="487">
        <v>157016.56042834368</v>
      </c>
      <c r="R244" s="487">
        <v>87366.69744518587</v>
      </c>
      <c r="S244" s="488">
        <v>69649.8629831578</v>
      </c>
      <c r="T244" s="489"/>
      <c r="U244" s="565"/>
      <c r="X244" s="491"/>
    </row>
    <row r="245" spans="1:24" s="490" customFormat="1" ht="18" customHeight="1">
      <c r="A245" s="430" t="s">
        <v>343</v>
      </c>
      <c r="B245" s="485">
        <v>205593.16009076097</v>
      </c>
      <c r="C245" s="486">
        <v>38301.760000000002</v>
      </c>
      <c r="D245" s="486">
        <v>26227.040000000001</v>
      </c>
      <c r="E245" s="486">
        <v>1944.8787170773808</v>
      </c>
      <c r="F245" s="486">
        <v>12074.72</v>
      </c>
      <c r="G245" s="486">
        <v>727.15</v>
      </c>
      <c r="H245" s="486">
        <v>11347.57</v>
      </c>
      <c r="I245" s="486">
        <v>167291.40009076093</v>
      </c>
      <c r="J245" s="486">
        <v>21533.747263826048</v>
      </c>
      <c r="K245" s="486">
        <v>14318.898717077382</v>
      </c>
      <c r="L245" s="487">
        <v>145757.65282693491</v>
      </c>
      <c r="M245" s="487">
        <v>74749.61910695085</v>
      </c>
      <c r="N245" s="487">
        <v>71008.033719984043</v>
      </c>
      <c r="O245" s="487">
        <v>47760.787263826045</v>
      </c>
      <c r="P245" s="487">
        <v>16263.777434154761</v>
      </c>
      <c r="Q245" s="487">
        <v>157832.37282693491</v>
      </c>
      <c r="R245" s="487">
        <v>75476.769106950858</v>
      </c>
      <c r="S245" s="488">
        <v>82355.603719984036</v>
      </c>
      <c r="T245" s="489"/>
      <c r="U245" s="565"/>
      <c r="X245" s="491"/>
    </row>
    <row r="246" spans="1:24" s="490" customFormat="1" ht="18" customHeight="1">
      <c r="A246" s="430" t="s">
        <v>344</v>
      </c>
      <c r="B246" s="485">
        <v>244668.96269848078</v>
      </c>
      <c r="C246" s="486">
        <v>48811.43</v>
      </c>
      <c r="D246" s="486">
        <v>26382.9</v>
      </c>
      <c r="E246" s="486">
        <v>1400.23</v>
      </c>
      <c r="F246" s="486">
        <v>22428.53</v>
      </c>
      <c r="G246" s="486">
        <v>7046.67</v>
      </c>
      <c r="H246" s="486">
        <v>15381.86</v>
      </c>
      <c r="I246" s="486">
        <v>195857.53269848076</v>
      </c>
      <c r="J246" s="486">
        <v>35919.6515336792</v>
      </c>
      <c r="K246" s="486">
        <v>26071.552020752049</v>
      </c>
      <c r="L246" s="487">
        <v>159937.88116480157</v>
      </c>
      <c r="M246" s="487">
        <v>75695.822211407911</v>
      </c>
      <c r="N246" s="487">
        <v>84242.058953393658</v>
      </c>
      <c r="O246" s="487">
        <v>62302.551533679201</v>
      </c>
      <c r="P246" s="487">
        <v>27471.782020752049</v>
      </c>
      <c r="Q246" s="487">
        <v>182366.41116480157</v>
      </c>
      <c r="R246" s="487">
        <v>82742.492211407924</v>
      </c>
      <c r="S246" s="488">
        <v>99623.918953393659</v>
      </c>
      <c r="T246" s="489"/>
      <c r="U246" s="565"/>
      <c r="X246" s="491"/>
    </row>
    <row r="247" spans="1:24" s="490" customFormat="1" ht="18" customHeight="1">
      <c r="A247" s="430" t="s">
        <v>347</v>
      </c>
      <c r="B247" s="485">
        <v>181844.31594840979</v>
      </c>
      <c r="C247" s="486">
        <v>35803.49</v>
      </c>
      <c r="D247" s="486">
        <v>22467.14</v>
      </c>
      <c r="E247" s="486">
        <v>2450.83</v>
      </c>
      <c r="F247" s="486">
        <v>13336.35</v>
      </c>
      <c r="G247" s="486">
        <v>4360.76</v>
      </c>
      <c r="H247" s="486">
        <v>8975.59</v>
      </c>
      <c r="I247" s="486">
        <v>146040.82594840977</v>
      </c>
      <c r="J247" s="486">
        <v>16210.46420043913</v>
      </c>
      <c r="K247" s="486">
        <v>5583.65</v>
      </c>
      <c r="L247" s="487">
        <v>129830.36174797063</v>
      </c>
      <c r="M247" s="487">
        <v>67392.017877428647</v>
      </c>
      <c r="N247" s="487">
        <v>62438.34387054199</v>
      </c>
      <c r="O247" s="487">
        <v>38677.604200439127</v>
      </c>
      <c r="P247" s="487">
        <v>8034.48</v>
      </c>
      <c r="Q247" s="487">
        <v>143166.71174797064</v>
      </c>
      <c r="R247" s="487">
        <v>71752.777877428642</v>
      </c>
      <c r="S247" s="488">
        <v>71413.933870541994</v>
      </c>
      <c r="T247" s="489"/>
      <c r="U247" s="565"/>
      <c r="X247" s="491"/>
    </row>
    <row r="248" spans="1:24" s="490" customFormat="1" ht="18" customHeight="1">
      <c r="A248" s="430" t="s">
        <v>348</v>
      </c>
      <c r="B248" s="485">
        <v>164220.15477067497</v>
      </c>
      <c r="C248" s="486">
        <v>36931.129999999997</v>
      </c>
      <c r="D248" s="486">
        <v>18704.21</v>
      </c>
      <c r="E248" s="486">
        <v>5519.14</v>
      </c>
      <c r="F248" s="486">
        <v>18226.919999999998</v>
      </c>
      <c r="G248" s="486">
        <v>7769.59</v>
      </c>
      <c r="H248" s="486">
        <v>10457.33</v>
      </c>
      <c r="I248" s="486">
        <v>127289.02477067497</v>
      </c>
      <c r="J248" s="486">
        <v>9053.6142997802599</v>
      </c>
      <c r="K248" s="486">
        <v>5977.32</v>
      </c>
      <c r="L248" s="487">
        <v>118235.41047089471</v>
      </c>
      <c r="M248" s="487">
        <v>59578.95941703608</v>
      </c>
      <c r="N248" s="487">
        <v>58656.451053858633</v>
      </c>
      <c r="O248" s="487">
        <v>27757.824299780259</v>
      </c>
      <c r="P248" s="487">
        <v>11496.46</v>
      </c>
      <c r="Q248" s="487">
        <v>136462.3304708947</v>
      </c>
      <c r="R248" s="487">
        <v>67348.549417036076</v>
      </c>
      <c r="S248" s="488">
        <v>69113.781053858635</v>
      </c>
      <c r="T248" s="489"/>
      <c r="U248" s="565"/>
      <c r="X248" s="491"/>
    </row>
    <row r="249" spans="1:24" s="490" customFormat="1" ht="18" customHeight="1">
      <c r="A249" s="430" t="s">
        <v>349</v>
      </c>
      <c r="B249" s="485">
        <v>214129.98308443543</v>
      </c>
      <c r="C249" s="486">
        <v>44942.77</v>
      </c>
      <c r="D249" s="486">
        <v>28128.34</v>
      </c>
      <c r="E249" s="486">
        <v>7037.63</v>
      </c>
      <c r="F249" s="486">
        <v>16814.43</v>
      </c>
      <c r="G249" s="486">
        <v>6142</v>
      </c>
      <c r="H249" s="486">
        <v>10672.43</v>
      </c>
      <c r="I249" s="486">
        <v>169187.21308443544</v>
      </c>
      <c r="J249" s="486">
        <v>19830.490829971099</v>
      </c>
      <c r="K249" s="486">
        <v>12302.23</v>
      </c>
      <c r="L249" s="487">
        <v>149356.72225446432</v>
      </c>
      <c r="M249" s="487">
        <v>79627.061604477887</v>
      </c>
      <c r="N249" s="487">
        <v>69729.660649986428</v>
      </c>
      <c r="O249" s="487">
        <v>47958.830829971099</v>
      </c>
      <c r="P249" s="487">
        <v>19339.86</v>
      </c>
      <c r="Q249" s="487">
        <v>166171.15225446431</v>
      </c>
      <c r="R249" s="487">
        <v>85769.061604477887</v>
      </c>
      <c r="S249" s="488">
        <v>80402.090649986421</v>
      </c>
      <c r="T249" s="489"/>
      <c r="U249" s="565"/>
      <c r="X249" s="491"/>
    </row>
    <row r="250" spans="1:24" s="490" customFormat="1" ht="18" customHeight="1">
      <c r="A250" s="430" t="s">
        <v>351</v>
      </c>
      <c r="B250" s="485">
        <v>111827.71795413313</v>
      </c>
      <c r="C250" s="486">
        <v>31914.36</v>
      </c>
      <c r="D250" s="486">
        <v>23212.18</v>
      </c>
      <c r="E250" s="486">
        <v>1838.52</v>
      </c>
      <c r="F250" s="486">
        <v>8702.18</v>
      </c>
      <c r="G250" s="486">
        <v>411.92</v>
      </c>
      <c r="H250" s="486">
        <v>8290.26</v>
      </c>
      <c r="I250" s="486">
        <v>79913.357954133127</v>
      </c>
      <c r="J250" s="486">
        <v>11496.066093202811</v>
      </c>
      <c r="K250" s="486">
        <v>6083.9240405447417</v>
      </c>
      <c r="L250" s="487">
        <v>68417.291860930331</v>
      </c>
      <c r="M250" s="487">
        <v>42729.85581958769</v>
      </c>
      <c r="N250" s="487">
        <v>25687.436041342626</v>
      </c>
      <c r="O250" s="487">
        <v>34708.246093202812</v>
      </c>
      <c r="P250" s="487">
        <v>7922.4440405447422</v>
      </c>
      <c r="Q250" s="487">
        <v>77119.471860930324</v>
      </c>
      <c r="R250" s="487">
        <v>43141.775819587689</v>
      </c>
      <c r="S250" s="488">
        <v>33977.696041342628</v>
      </c>
      <c r="T250" s="489"/>
      <c r="U250" s="565"/>
      <c r="X250" s="491"/>
    </row>
    <row r="251" spans="1:24" s="490" customFormat="1" ht="18" customHeight="1">
      <c r="A251" s="430" t="s">
        <v>352</v>
      </c>
      <c r="B251" s="485">
        <v>172723.23498929423</v>
      </c>
      <c r="C251" s="486">
        <v>39177.1</v>
      </c>
      <c r="D251" s="486">
        <v>22206.7</v>
      </c>
      <c r="E251" s="486">
        <v>1024.02</v>
      </c>
      <c r="F251" s="486">
        <v>16970.400000000001</v>
      </c>
      <c r="G251" s="486">
        <v>2961.93</v>
      </c>
      <c r="H251" s="486">
        <v>14008.47</v>
      </c>
      <c r="I251" s="486">
        <v>133546.13498929422</v>
      </c>
      <c r="J251" s="486">
        <v>22366.963440236425</v>
      </c>
      <c r="K251" s="486">
        <v>9495.66</v>
      </c>
      <c r="L251" s="487">
        <v>111179.17154905779</v>
      </c>
      <c r="M251" s="487">
        <v>64470.839935657503</v>
      </c>
      <c r="N251" s="487">
        <v>46708.331613400296</v>
      </c>
      <c r="O251" s="487">
        <v>44573.663440236429</v>
      </c>
      <c r="P251" s="487">
        <v>10519.68</v>
      </c>
      <c r="Q251" s="487">
        <v>128149.57154905779</v>
      </c>
      <c r="R251" s="487">
        <v>67432.769935657503</v>
      </c>
      <c r="S251" s="488">
        <v>60716.801613400297</v>
      </c>
      <c r="T251" s="489"/>
      <c r="U251" s="565"/>
      <c r="X251" s="491"/>
    </row>
    <row r="252" spans="1:24" s="577" customFormat="1" ht="18" customHeight="1">
      <c r="A252" s="494" t="s">
        <v>353</v>
      </c>
      <c r="B252" s="571">
        <v>285457.40257927723</v>
      </c>
      <c r="C252" s="572">
        <v>107143.22</v>
      </c>
      <c r="D252" s="572">
        <v>59800.88</v>
      </c>
      <c r="E252" s="572">
        <v>2723.77</v>
      </c>
      <c r="F252" s="572">
        <v>47342.34</v>
      </c>
      <c r="G252" s="572">
        <v>14463.01</v>
      </c>
      <c r="H252" s="572">
        <v>32879.33</v>
      </c>
      <c r="I252" s="572">
        <v>178314.18257927723</v>
      </c>
      <c r="J252" s="572">
        <v>53035.803332543961</v>
      </c>
      <c r="K252" s="572">
        <v>36624.79</v>
      </c>
      <c r="L252" s="573">
        <v>125278.37924673327</v>
      </c>
      <c r="M252" s="573">
        <v>87006.904073665602</v>
      </c>
      <c r="N252" s="573">
        <v>38271.475173067651</v>
      </c>
      <c r="O252" s="573">
        <v>112836.68333254395</v>
      </c>
      <c r="P252" s="573">
        <v>39348.559999999998</v>
      </c>
      <c r="Q252" s="573">
        <v>172620.71924673326</v>
      </c>
      <c r="R252" s="573">
        <v>101469.91407366561</v>
      </c>
      <c r="S252" s="574">
        <v>71150.805173067653</v>
      </c>
      <c r="T252" s="575"/>
      <c r="U252" s="576"/>
      <c r="X252" s="578"/>
    </row>
    <row r="253" spans="1:24" s="483" customFormat="1" ht="18" customHeight="1">
      <c r="A253" s="295" t="s">
        <v>354</v>
      </c>
      <c r="B253" s="579">
        <f>SUM(B241:B252)</f>
        <v>2297489.9692692319</v>
      </c>
      <c r="C253" s="579">
        <f t="shared" ref="C253:S253" si="17">SUM(C241:C252)</f>
        <v>568563.01</v>
      </c>
      <c r="D253" s="579">
        <f t="shared" si="17"/>
        <v>363409.97000000003</v>
      </c>
      <c r="E253" s="579">
        <f t="shared" si="17"/>
        <v>36811.089487711877</v>
      </c>
      <c r="F253" s="579">
        <f t="shared" si="17"/>
        <v>205153.03999999998</v>
      </c>
      <c r="G253" s="579">
        <f t="shared" si="17"/>
        <v>52040.75</v>
      </c>
      <c r="H253" s="579">
        <f t="shared" si="17"/>
        <v>153112.29</v>
      </c>
      <c r="I253" s="579">
        <f t="shared" si="17"/>
        <v>1728926.9592692317</v>
      </c>
      <c r="J253" s="579">
        <f t="shared" si="17"/>
        <v>246269.85262990487</v>
      </c>
      <c r="K253" s="579">
        <f t="shared" si="17"/>
        <v>151113.15554900866</v>
      </c>
      <c r="L253" s="579">
        <f t="shared" si="17"/>
        <v>1482657.106639327</v>
      </c>
      <c r="M253" s="579">
        <f t="shared" si="17"/>
        <v>808133.16723160481</v>
      </c>
      <c r="N253" s="579">
        <f t="shared" si="17"/>
        <v>674523.93940772221</v>
      </c>
      <c r="O253" s="579">
        <f t="shared" si="17"/>
        <v>609679.82262990484</v>
      </c>
      <c r="P253" s="579">
        <f t="shared" si="17"/>
        <v>187924.24503672056</v>
      </c>
      <c r="Q253" s="579">
        <f t="shared" si="17"/>
        <v>1687810.1466393268</v>
      </c>
      <c r="R253" s="579">
        <f t="shared" si="17"/>
        <v>860173.91723160469</v>
      </c>
      <c r="S253" s="580">
        <f t="shared" si="17"/>
        <v>827636.22940772201</v>
      </c>
      <c r="T253" s="482"/>
      <c r="U253" s="569"/>
      <c r="X253" s="484"/>
    </row>
    <row r="254" spans="1:24" s="483" customFormat="1" ht="18" customHeight="1">
      <c r="A254" s="424" t="s">
        <v>358</v>
      </c>
      <c r="B254" s="481">
        <v>205652.4098241959</v>
      </c>
      <c r="C254" s="481">
        <v>46459.040000000001</v>
      </c>
      <c r="D254" s="481">
        <v>31863.42</v>
      </c>
      <c r="E254" s="481">
        <v>591.79999999999995</v>
      </c>
      <c r="F254" s="481">
        <v>14595.62</v>
      </c>
      <c r="G254" s="481">
        <v>3102.65</v>
      </c>
      <c r="H254" s="481">
        <v>11492.97</v>
      </c>
      <c r="I254" s="481">
        <v>159193.36982419592</v>
      </c>
      <c r="J254" s="481">
        <v>85119.272146732997</v>
      </c>
      <c r="K254" s="481">
        <v>82530.02</v>
      </c>
      <c r="L254" s="481">
        <v>74074.097677462923</v>
      </c>
      <c r="M254" s="481">
        <v>33800.651540766441</v>
      </c>
      <c r="N254" s="481">
        <v>40273.44613669649</v>
      </c>
      <c r="O254" s="481">
        <v>116982.692146733</v>
      </c>
      <c r="P254" s="481">
        <v>83121.820000000007</v>
      </c>
      <c r="Q254" s="481">
        <v>88669.717677462933</v>
      </c>
      <c r="R254" s="481">
        <v>36903.301540766442</v>
      </c>
      <c r="S254" s="569">
        <v>51766.416136696491</v>
      </c>
      <c r="T254" s="482"/>
      <c r="U254" s="569"/>
      <c r="X254" s="484"/>
    </row>
    <row r="255" spans="1:24" s="181" customFormat="1" ht="18" customHeight="1">
      <c r="A255" s="362" t="s">
        <v>155</v>
      </c>
      <c r="B255" s="363">
        <f>(B254-B252)/B252*100</f>
        <v>-27.956883245624674</v>
      </c>
      <c r="C255" s="363">
        <f t="shared" ref="C255:S255" si="18">(C254-C252)/C252*100</f>
        <v>-56.638376184699325</v>
      </c>
      <c r="D255" s="363">
        <f t="shared" si="18"/>
        <v>-46.717473053908236</v>
      </c>
      <c r="E255" s="363">
        <f t="shared" si="18"/>
        <v>-78.272761650212757</v>
      </c>
      <c r="F255" s="363">
        <f t="shared" si="18"/>
        <v>-69.170049473684642</v>
      </c>
      <c r="G255" s="363">
        <f t="shared" si="18"/>
        <v>-78.547688205982027</v>
      </c>
      <c r="H255" s="363">
        <f t="shared" si="18"/>
        <v>-65.044999396277234</v>
      </c>
      <c r="I255" s="363">
        <f t="shared" si="18"/>
        <v>-10.723102603787742</v>
      </c>
      <c r="J255" s="363">
        <f t="shared" si="18"/>
        <v>60.49398104337169</v>
      </c>
      <c r="K255" s="363">
        <f t="shared" si="18"/>
        <v>125.33923061401855</v>
      </c>
      <c r="L255" s="363">
        <f t="shared" si="18"/>
        <v>-40.872401029729588</v>
      </c>
      <c r="M255" s="363">
        <f t="shared" si="18"/>
        <v>-61.151759276311388</v>
      </c>
      <c r="N255" s="363">
        <f t="shared" si="18"/>
        <v>5.2309741251825672</v>
      </c>
      <c r="O255" s="363">
        <f t="shared" si="18"/>
        <v>3.6743448067949971</v>
      </c>
      <c r="P255" s="363">
        <f t="shared" si="18"/>
        <v>111.24488418381769</v>
      </c>
      <c r="Q255" s="363">
        <f t="shared" si="18"/>
        <v>-48.633212707957739</v>
      </c>
      <c r="R255" s="363">
        <f t="shared" si="18"/>
        <v>-63.631287285830155</v>
      </c>
      <c r="S255" s="363">
        <f t="shared" si="18"/>
        <v>-27.244089493042917</v>
      </c>
      <c r="T255" s="500" t="e">
        <f t="shared" ref="T255" si="19">(T244-T243)/T243*100</f>
        <v>#DIV/0!</v>
      </c>
      <c r="U255" s="503" t="e">
        <f t="shared" ref="U255" si="20">(U244-U243)/U243*100</f>
        <v>#DIV/0!</v>
      </c>
    </row>
    <row r="256" spans="1:24" s="182" customFormat="1" ht="18" customHeight="1">
      <c r="A256" s="298" t="s">
        <v>156</v>
      </c>
      <c r="B256" s="418">
        <f>(B254-B241)/B241*100</f>
        <v>16.361454183339465</v>
      </c>
      <c r="C256" s="418">
        <f t="shared" ref="C256:S256" si="21">(C254-C241)/C241*100</f>
        <v>-12.492738969826508</v>
      </c>
      <c r="D256" s="418">
        <f t="shared" si="21"/>
        <v>-19.435563333007178</v>
      </c>
      <c r="E256" s="418">
        <f t="shared" si="21"/>
        <v>-50.005491117062171</v>
      </c>
      <c r="F256" s="418">
        <f t="shared" si="21"/>
        <v>7.7850829418797671</v>
      </c>
      <c r="G256" s="418">
        <f t="shared" si="21"/>
        <v>45.187857687682225</v>
      </c>
      <c r="H256" s="418">
        <f t="shared" si="21"/>
        <v>0.77645334002079258</v>
      </c>
      <c r="I256" s="418">
        <f t="shared" si="21"/>
        <v>28.751168067433987</v>
      </c>
      <c r="J256" s="418">
        <f t="shared" si="21"/>
        <v>767.217520208373</v>
      </c>
      <c r="K256" s="418">
        <f t="shared" si="21"/>
        <v>1309.8923063256366</v>
      </c>
      <c r="L256" s="418">
        <f t="shared" si="21"/>
        <v>-34.925107921452266</v>
      </c>
      <c r="M256" s="418">
        <f t="shared" si="21"/>
        <v>-41.540596707585706</v>
      </c>
      <c r="N256" s="418">
        <f t="shared" si="21"/>
        <v>-28.095949388011082</v>
      </c>
      <c r="O256" s="418">
        <f t="shared" si="21"/>
        <v>136.97282573883092</v>
      </c>
      <c r="P256" s="418">
        <f t="shared" si="21"/>
        <v>1081.148923532513</v>
      </c>
      <c r="Q256" s="418">
        <f t="shared" si="21"/>
        <v>-30.38436557621139</v>
      </c>
      <c r="R256" s="418">
        <f t="shared" si="21"/>
        <v>-38.449366100458725</v>
      </c>
      <c r="S256" s="418">
        <f t="shared" si="21"/>
        <v>-23.211636910288906</v>
      </c>
      <c r="T256" s="501" t="e">
        <f t="shared" ref="T256:U256" si="22">(T244-T231)/T231*100</f>
        <v>#DIV/0!</v>
      </c>
      <c r="U256" s="504" t="e">
        <f t="shared" si="22"/>
        <v>#DIV/0!</v>
      </c>
    </row>
    <row r="257" spans="1:21" s="181" customFormat="1" ht="18" customHeight="1" thickBot="1">
      <c r="A257" s="299" t="s">
        <v>335</v>
      </c>
      <c r="B257" s="422">
        <f>(B254-B228)/B228*100</f>
        <v>38.927927693917013</v>
      </c>
      <c r="C257" s="422">
        <f t="shared" ref="C257:S257" si="23">(C254-C228)/C228*100</f>
        <v>1.6500200197353005</v>
      </c>
      <c r="D257" s="422">
        <f t="shared" si="23"/>
        <v>-8.0062361959204935</v>
      </c>
      <c r="E257" s="422">
        <f t="shared" si="23"/>
        <v>-33.161663391384884</v>
      </c>
      <c r="F257" s="422">
        <f t="shared" si="23"/>
        <v>31.867478587691096</v>
      </c>
      <c r="G257" s="422">
        <f t="shared" si="23"/>
        <v>235.96279412242427</v>
      </c>
      <c r="H257" s="422">
        <f t="shared" si="23"/>
        <v>13.288266309442488</v>
      </c>
      <c r="I257" s="422">
        <f t="shared" si="23"/>
        <v>55.578917752298231</v>
      </c>
      <c r="J257" s="422">
        <f t="shared" si="23"/>
        <v>696.59045468142904</v>
      </c>
      <c r="K257" s="422">
        <f t="shared" si="23"/>
        <v>1088.7137754220198</v>
      </c>
      <c r="L257" s="422">
        <f t="shared" si="23"/>
        <v>-19.166418585790517</v>
      </c>
      <c r="M257" s="422">
        <f t="shared" si="23"/>
        <v>-43.890853664322236</v>
      </c>
      <c r="N257" s="422">
        <f t="shared" si="23"/>
        <v>28.272114077939055</v>
      </c>
      <c r="O257" s="422">
        <f t="shared" si="23"/>
        <v>158.11487146280413</v>
      </c>
      <c r="P257" s="422">
        <f t="shared" si="23"/>
        <v>961.82273875798069</v>
      </c>
      <c r="Q257" s="422">
        <f t="shared" si="23"/>
        <v>-13.666617114330073</v>
      </c>
      <c r="R257" s="422">
        <f t="shared" si="23"/>
        <v>-39.665395324707944</v>
      </c>
      <c r="S257" s="422">
        <f t="shared" si="23"/>
        <v>24.612918169370328</v>
      </c>
      <c r="T257" s="502" t="e">
        <f t="shared" ref="T257:U257" si="24">(T244-T218)/T218*100</f>
        <v>#DIV/0!</v>
      </c>
      <c r="U257" s="505" t="e">
        <f t="shared" si="24"/>
        <v>#DIV/0!</v>
      </c>
    </row>
    <row r="258" spans="1:21" s="181" customFormat="1" ht="12" customHeight="1">
      <c r="A258" s="184"/>
      <c r="B258" s="185"/>
      <c r="C258" s="185"/>
      <c r="D258" s="185"/>
      <c r="E258" s="185"/>
      <c r="F258" s="185"/>
      <c r="G258" s="185"/>
      <c r="H258" s="185"/>
      <c r="I258" s="185"/>
      <c r="J258" s="185"/>
      <c r="K258" s="185"/>
      <c r="L258" s="185"/>
      <c r="M258" s="185"/>
      <c r="N258" s="185"/>
      <c r="O258" s="185"/>
      <c r="P258" s="185"/>
      <c r="Q258" s="185"/>
      <c r="R258" s="185"/>
      <c r="S258" s="185"/>
      <c r="T258" s="185"/>
      <c r="U258" s="185"/>
    </row>
    <row r="259" spans="1:21" s="186" customFormat="1" ht="22.5" customHeight="1">
      <c r="A259" s="585" t="s">
        <v>359</v>
      </c>
      <c r="B259" s="585"/>
      <c r="C259" s="585"/>
      <c r="D259" s="585"/>
      <c r="E259" s="585"/>
      <c r="F259" s="585"/>
      <c r="G259" s="585"/>
      <c r="H259" s="585"/>
      <c r="I259" s="585"/>
      <c r="J259" s="585"/>
      <c r="K259" s="585"/>
      <c r="L259" s="585"/>
      <c r="M259" s="585"/>
      <c r="N259" s="585"/>
      <c r="O259" s="585"/>
      <c r="P259" s="585"/>
      <c r="Q259" s="585"/>
      <c r="R259" s="585"/>
      <c r="S259" s="585"/>
      <c r="U259" s="187"/>
    </row>
    <row r="260" spans="1:21" s="188" customFormat="1" ht="11.25" customHeight="1">
      <c r="A260" s="5" t="s">
        <v>326</v>
      </c>
      <c r="B260" s="6" t="s">
        <v>0</v>
      </c>
      <c r="C260" s="302" t="s">
        <v>1</v>
      </c>
      <c r="D260" s="302"/>
      <c r="E260" s="302"/>
      <c r="F260" s="302"/>
      <c r="G260" s="302"/>
      <c r="H260" s="303"/>
      <c r="I260" s="313" t="s">
        <v>2</v>
      </c>
      <c r="J260" s="313"/>
      <c r="K260" s="313"/>
      <c r="L260" s="313"/>
      <c r="M260" s="313"/>
      <c r="N260" s="341"/>
      <c r="O260" s="325" t="s">
        <v>3</v>
      </c>
      <c r="P260" s="325"/>
      <c r="Q260" s="326" t="s">
        <v>4</v>
      </c>
      <c r="R260" s="325"/>
      <c r="S260" s="327"/>
      <c r="U260" s="189"/>
    </row>
    <row r="261" spans="1:21" s="188" customFormat="1" ht="11.25" customHeight="1">
      <c r="A261" s="7"/>
      <c r="B261" s="8"/>
      <c r="C261" s="336"/>
      <c r="D261" s="305" t="s">
        <v>3</v>
      </c>
      <c r="E261" s="306"/>
      <c r="F261" s="305" t="s">
        <v>4</v>
      </c>
      <c r="G261" s="302"/>
      <c r="H261" s="303"/>
      <c r="I261" s="315"/>
      <c r="J261" s="316" t="s">
        <v>3</v>
      </c>
      <c r="K261" s="317"/>
      <c r="L261" s="318" t="s">
        <v>4</v>
      </c>
      <c r="M261" s="313"/>
      <c r="N261" s="314"/>
      <c r="O261" s="343"/>
      <c r="P261" s="344"/>
      <c r="Q261" s="345"/>
      <c r="R261" s="343"/>
      <c r="S261" s="346"/>
      <c r="U261" s="189"/>
    </row>
    <row r="262" spans="1:21" s="190" customFormat="1" ht="11.25" customHeight="1" thickBot="1">
      <c r="A262" s="7"/>
      <c r="B262" s="8"/>
      <c r="C262" s="336"/>
      <c r="D262" s="337"/>
      <c r="E262" s="338" t="s">
        <v>66</v>
      </c>
      <c r="F262" s="339"/>
      <c r="G262" s="340" t="s">
        <v>5</v>
      </c>
      <c r="H262" s="303" t="s">
        <v>6</v>
      </c>
      <c r="I262" s="315"/>
      <c r="J262" s="334"/>
      <c r="K262" s="318" t="s">
        <v>66</v>
      </c>
      <c r="L262" s="342"/>
      <c r="M262" s="335" t="s">
        <v>5</v>
      </c>
      <c r="N262" s="314" t="s">
        <v>6</v>
      </c>
      <c r="O262" s="346"/>
      <c r="P262" s="326" t="s">
        <v>66</v>
      </c>
      <c r="Q262" s="345"/>
      <c r="R262" s="347" t="s">
        <v>5</v>
      </c>
      <c r="S262" s="327" t="s">
        <v>6</v>
      </c>
      <c r="U262" s="191"/>
    </row>
    <row r="263" spans="1:21" ht="18" thickTop="1">
      <c r="A263" s="192" t="s">
        <v>360</v>
      </c>
      <c r="B263" s="193">
        <f>B254</f>
        <v>205652.4098241959</v>
      </c>
      <c r="C263" s="419">
        <f t="shared" ref="C263:S263" si="25">C254</f>
        <v>46459.040000000001</v>
      </c>
      <c r="D263" s="419">
        <f t="shared" si="25"/>
        <v>31863.42</v>
      </c>
      <c r="E263" s="419">
        <f t="shared" si="25"/>
        <v>591.79999999999995</v>
      </c>
      <c r="F263" s="419">
        <f t="shared" si="25"/>
        <v>14595.62</v>
      </c>
      <c r="G263" s="419">
        <f t="shared" si="25"/>
        <v>3102.65</v>
      </c>
      <c r="H263" s="419">
        <f t="shared" si="25"/>
        <v>11492.97</v>
      </c>
      <c r="I263" s="419">
        <f t="shared" si="25"/>
        <v>159193.36982419592</v>
      </c>
      <c r="J263" s="419">
        <f t="shared" si="25"/>
        <v>85119.272146732997</v>
      </c>
      <c r="K263" s="419">
        <f t="shared" si="25"/>
        <v>82530.02</v>
      </c>
      <c r="L263" s="419">
        <f t="shared" si="25"/>
        <v>74074.097677462923</v>
      </c>
      <c r="M263" s="419">
        <f t="shared" si="25"/>
        <v>33800.651540766441</v>
      </c>
      <c r="N263" s="419">
        <f t="shared" si="25"/>
        <v>40273.44613669649</v>
      </c>
      <c r="O263" s="419">
        <f t="shared" si="25"/>
        <v>116982.692146733</v>
      </c>
      <c r="P263" s="419">
        <f t="shared" si="25"/>
        <v>83121.820000000007</v>
      </c>
      <c r="Q263" s="419">
        <f t="shared" si="25"/>
        <v>88669.717677462933</v>
      </c>
      <c r="R263" s="419">
        <f t="shared" si="25"/>
        <v>36903.301540766442</v>
      </c>
      <c r="S263" s="419">
        <f t="shared" si="25"/>
        <v>51766.416136696491</v>
      </c>
      <c r="T263" s="419">
        <f t="shared" ref="T263:U263" si="26">SUM(T241:T241)</f>
        <v>0</v>
      </c>
      <c r="U263" s="419">
        <f t="shared" si="26"/>
        <v>0</v>
      </c>
    </row>
    <row r="264" spans="1:21" ht="17.25">
      <c r="A264" s="348" t="s">
        <v>361</v>
      </c>
      <c r="B264" s="194">
        <f>B241</f>
        <v>176735.85403992058</v>
      </c>
      <c r="C264" s="420">
        <f t="shared" ref="C264:S264" si="27">C241</f>
        <v>53091.64</v>
      </c>
      <c r="D264" s="420">
        <f t="shared" si="27"/>
        <v>39550.230000000003</v>
      </c>
      <c r="E264" s="420">
        <f t="shared" si="27"/>
        <v>1183.73</v>
      </c>
      <c r="F264" s="420">
        <f t="shared" si="27"/>
        <v>13541.41</v>
      </c>
      <c r="G264" s="420">
        <f t="shared" si="27"/>
        <v>2136.9899999999998</v>
      </c>
      <c r="H264" s="420">
        <f t="shared" si="27"/>
        <v>11404.42</v>
      </c>
      <c r="I264" s="420">
        <f t="shared" si="27"/>
        <v>123644.21403992055</v>
      </c>
      <c r="J264" s="420">
        <f t="shared" si="27"/>
        <v>9815.2159248674707</v>
      </c>
      <c r="K264" s="420">
        <f t="shared" si="27"/>
        <v>5853.64</v>
      </c>
      <c r="L264" s="420">
        <f t="shared" si="27"/>
        <v>113828.99811505308</v>
      </c>
      <c r="M264" s="420">
        <f t="shared" si="27"/>
        <v>57819.015653812567</v>
      </c>
      <c r="N264" s="420">
        <f t="shared" si="27"/>
        <v>56009.982461240506</v>
      </c>
      <c r="O264" s="420">
        <f t="shared" si="27"/>
        <v>49365.445924867468</v>
      </c>
      <c r="P264" s="420">
        <f t="shared" si="27"/>
        <v>7037.37</v>
      </c>
      <c r="Q264" s="420">
        <f t="shared" si="27"/>
        <v>127370.40811505308</v>
      </c>
      <c r="R264" s="420">
        <f t="shared" si="27"/>
        <v>59956.005653812572</v>
      </c>
      <c r="S264" s="420">
        <f t="shared" si="27"/>
        <v>67414.402461240505</v>
      </c>
      <c r="T264" s="420">
        <f t="shared" ref="T264:U264" si="28">SUM(T228:T228)</f>
        <v>0</v>
      </c>
      <c r="U264" s="420">
        <f t="shared" si="28"/>
        <v>0</v>
      </c>
    </row>
    <row r="265" spans="1:21" ht="17.25">
      <c r="A265" s="348" t="s">
        <v>362</v>
      </c>
      <c r="B265" s="195">
        <f>B228</f>
        <v>148028.12741674576</v>
      </c>
      <c r="C265" s="421">
        <f t="shared" ref="C265:S265" si="29">C228</f>
        <v>45704.9</v>
      </c>
      <c r="D265" s="421">
        <f t="shared" si="29"/>
        <v>34636.5</v>
      </c>
      <c r="E265" s="421">
        <f t="shared" si="29"/>
        <v>885.42</v>
      </c>
      <c r="F265" s="421">
        <f t="shared" si="29"/>
        <v>11068.4</v>
      </c>
      <c r="G265" s="421">
        <f t="shared" si="29"/>
        <v>923.51</v>
      </c>
      <c r="H265" s="421">
        <f t="shared" si="29"/>
        <v>10144.89</v>
      </c>
      <c r="I265" s="421">
        <f t="shared" si="29"/>
        <v>102323.22741674574</v>
      </c>
      <c r="J265" s="421">
        <f t="shared" si="29"/>
        <v>10685.449674484706</v>
      </c>
      <c r="K265" s="421">
        <f t="shared" si="29"/>
        <v>6942.8</v>
      </c>
      <c r="L265" s="421">
        <f t="shared" si="29"/>
        <v>91637.777742261052</v>
      </c>
      <c r="M265" s="421">
        <f t="shared" si="29"/>
        <v>60240.894307233182</v>
      </c>
      <c r="N265" s="421">
        <f t="shared" si="29"/>
        <v>31396.883435027863</v>
      </c>
      <c r="O265" s="421">
        <f t="shared" si="29"/>
        <v>45321.949674484713</v>
      </c>
      <c r="P265" s="421">
        <f t="shared" si="29"/>
        <v>7828.22</v>
      </c>
      <c r="Q265" s="421">
        <f t="shared" si="29"/>
        <v>102706.17774226105</v>
      </c>
      <c r="R265" s="421">
        <f t="shared" si="29"/>
        <v>61164.404307233177</v>
      </c>
      <c r="S265" s="421">
        <f t="shared" si="29"/>
        <v>41541.773435027862</v>
      </c>
      <c r="T265" s="421">
        <f t="shared" ref="T265:U265" si="30">SUM(T215:T215)</f>
        <v>0</v>
      </c>
      <c r="U265" s="421">
        <f t="shared" si="30"/>
        <v>0</v>
      </c>
    </row>
    <row r="266" spans="1:21" ht="17.25" hidden="1">
      <c r="A266" s="348" t="s">
        <v>193</v>
      </c>
      <c r="B266" s="195">
        <f t="shared" ref="B266:S266" si="31">SUM(B124:B130)</f>
        <v>458926</v>
      </c>
      <c r="C266" s="195">
        <f t="shared" si="31"/>
        <v>172692</v>
      </c>
      <c r="D266" s="195">
        <f t="shared" si="31"/>
        <v>107762</v>
      </c>
      <c r="E266" s="195">
        <f t="shared" si="31"/>
        <v>10668</v>
      </c>
      <c r="F266" s="195">
        <f t="shared" si="31"/>
        <v>64930</v>
      </c>
      <c r="G266" s="195">
        <f t="shared" si="31"/>
        <v>14677</v>
      </c>
      <c r="H266" s="195">
        <f t="shared" si="31"/>
        <v>50253</v>
      </c>
      <c r="I266" s="195">
        <f t="shared" si="31"/>
        <v>286233</v>
      </c>
      <c r="J266" s="195">
        <f t="shared" si="31"/>
        <v>48335</v>
      </c>
      <c r="K266" s="195">
        <f t="shared" si="31"/>
        <v>24478</v>
      </c>
      <c r="L266" s="195">
        <f t="shared" si="31"/>
        <v>237898</v>
      </c>
      <c r="M266" s="195">
        <f t="shared" si="31"/>
        <v>123239</v>
      </c>
      <c r="N266" s="195">
        <f t="shared" si="31"/>
        <v>114657</v>
      </c>
      <c r="O266" s="195">
        <f t="shared" si="31"/>
        <v>156098</v>
      </c>
      <c r="P266" s="195">
        <f t="shared" si="31"/>
        <v>35148</v>
      </c>
      <c r="Q266" s="195">
        <f t="shared" si="31"/>
        <v>302828</v>
      </c>
      <c r="R266" s="195">
        <f t="shared" si="31"/>
        <v>137917</v>
      </c>
      <c r="S266" s="195">
        <f t="shared" si="31"/>
        <v>164911</v>
      </c>
      <c r="T266" s="127"/>
      <c r="U266" s="89"/>
    </row>
    <row r="267" spans="1:21" ht="17.25">
      <c r="A267" s="349" t="s">
        <v>161</v>
      </c>
      <c r="B267" s="196">
        <f>100*(B263/B264-1)</f>
        <v>16.361454183339475</v>
      </c>
      <c r="C267" s="196">
        <f t="shared" ref="C267:S267" si="32">100*(C263/C264-1)</f>
        <v>-12.492738969826512</v>
      </c>
      <c r="D267" s="196">
        <f t="shared" si="32"/>
        <v>-19.435563333007178</v>
      </c>
      <c r="E267" s="196">
        <f t="shared" si="32"/>
        <v>-50.005491117062171</v>
      </c>
      <c r="F267" s="196">
        <f t="shared" si="32"/>
        <v>7.7850829418797618</v>
      </c>
      <c r="G267" s="196">
        <f t="shared" si="32"/>
        <v>45.187857687682232</v>
      </c>
      <c r="H267" s="196">
        <f t="shared" si="32"/>
        <v>0.77645334002078847</v>
      </c>
      <c r="I267" s="196">
        <f t="shared" si="32"/>
        <v>28.751168067433987</v>
      </c>
      <c r="J267" s="196">
        <f t="shared" si="32"/>
        <v>767.217520208373</v>
      </c>
      <c r="K267" s="196">
        <f t="shared" si="32"/>
        <v>1309.8923063256366</v>
      </c>
      <c r="L267" s="196">
        <f t="shared" si="32"/>
        <v>-34.925107921452266</v>
      </c>
      <c r="M267" s="196">
        <f t="shared" si="32"/>
        <v>-41.540596707585706</v>
      </c>
      <c r="N267" s="196">
        <f t="shared" si="32"/>
        <v>-28.095949388011089</v>
      </c>
      <c r="O267" s="196">
        <f t="shared" si="32"/>
        <v>136.97282573883092</v>
      </c>
      <c r="P267" s="196">
        <f t="shared" si="32"/>
        <v>1081.148923532513</v>
      </c>
      <c r="Q267" s="196">
        <f t="shared" si="32"/>
        <v>-30.38436557621139</v>
      </c>
      <c r="R267" s="196">
        <f t="shared" si="32"/>
        <v>-38.449366100458725</v>
      </c>
      <c r="S267" s="196">
        <f t="shared" si="32"/>
        <v>-23.211636910288902</v>
      </c>
      <c r="T267" s="128" t="e">
        <f t="shared" ref="T267:U267" si="33">100*(T263/T264-1)</f>
        <v>#DIV/0!</v>
      </c>
      <c r="U267" s="103" t="e">
        <f t="shared" si="33"/>
        <v>#DIV/0!</v>
      </c>
    </row>
    <row r="268" spans="1:21" ht="17.25">
      <c r="A268" s="348" t="s">
        <v>162</v>
      </c>
      <c r="B268" s="197">
        <f>100*(B263/B265-1)</f>
        <v>38.92792769391702</v>
      </c>
      <c r="C268" s="197">
        <f t="shared" ref="C268:S268" si="34">100*(C263/C265-1)</f>
        <v>1.6500200197353099</v>
      </c>
      <c r="D268" s="197">
        <f t="shared" si="34"/>
        <v>-8.00623619592049</v>
      </c>
      <c r="E268" s="197">
        <f t="shared" si="34"/>
        <v>-33.161663391384877</v>
      </c>
      <c r="F268" s="197">
        <f t="shared" si="34"/>
        <v>31.8674785876911</v>
      </c>
      <c r="G268" s="197">
        <f t="shared" si="34"/>
        <v>235.96279412242421</v>
      </c>
      <c r="H268" s="197">
        <f t="shared" si="34"/>
        <v>13.288266309442488</v>
      </c>
      <c r="I268" s="197">
        <f t="shared" si="34"/>
        <v>55.578917752298217</v>
      </c>
      <c r="J268" s="197">
        <f t="shared" si="34"/>
        <v>696.59045468142904</v>
      </c>
      <c r="K268" s="197">
        <f t="shared" si="34"/>
        <v>1088.71377542202</v>
      </c>
      <c r="L268" s="197">
        <f t="shared" si="34"/>
        <v>-19.166418585790524</v>
      </c>
      <c r="M268" s="197">
        <f t="shared" si="34"/>
        <v>-43.890853664322236</v>
      </c>
      <c r="N268" s="197">
        <f t="shared" si="34"/>
        <v>28.272114077939058</v>
      </c>
      <c r="O268" s="197">
        <f t="shared" si="34"/>
        <v>158.11487146280413</v>
      </c>
      <c r="P268" s="197">
        <f t="shared" si="34"/>
        <v>961.82273875798069</v>
      </c>
      <c r="Q268" s="197">
        <f t="shared" si="34"/>
        <v>-13.666617114330071</v>
      </c>
      <c r="R268" s="197">
        <f t="shared" si="34"/>
        <v>-39.665395324707944</v>
      </c>
      <c r="S268" s="197">
        <f t="shared" si="34"/>
        <v>24.612918169370325</v>
      </c>
      <c r="T268" s="129" t="e">
        <f t="shared" ref="T268:U268" si="35">100*(T263/T265-1)</f>
        <v>#DIV/0!</v>
      </c>
      <c r="U268" s="102" t="e">
        <f t="shared" si="35"/>
        <v>#DIV/0!</v>
      </c>
    </row>
    <row r="269" spans="1:21" hidden="1">
      <c r="A269" t="s">
        <v>194</v>
      </c>
      <c r="B269" s="102">
        <f t="shared" ref="B269:S269" si="36">100*(B263/B266-1)</f>
        <v>-55.188328875636614</v>
      </c>
      <c r="C269" s="102">
        <f t="shared" si="36"/>
        <v>-73.09716721098836</v>
      </c>
      <c r="D269" s="102">
        <f t="shared" si="36"/>
        <v>-70.431673502718951</v>
      </c>
      <c r="E269" s="102">
        <f t="shared" si="36"/>
        <v>-94.452568428946378</v>
      </c>
      <c r="F269" s="102">
        <f t="shared" si="36"/>
        <v>-77.520991837363312</v>
      </c>
      <c r="G269" s="102">
        <f t="shared" si="36"/>
        <v>-78.860461947264426</v>
      </c>
      <c r="H269" s="102">
        <f t="shared" si="36"/>
        <v>-77.129783296519619</v>
      </c>
      <c r="I269" s="102">
        <f t="shared" si="36"/>
        <v>-44.383292693646112</v>
      </c>
      <c r="J269" s="102">
        <f t="shared" si="36"/>
        <v>76.102766415088439</v>
      </c>
      <c r="K269" s="102">
        <f t="shared" si="36"/>
        <v>237.15998039055481</v>
      </c>
      <c r="L269" s="102">
        <f t="shared" si="36"/>
        <v>-68.863085155208154</v>
      </c>
      <c r="M269" s="102">
        <f t="shared" si="36"/>
        <v>-72.573088437291418</v>
      </c>
      <c r="N269" s="102">
        <f t="shared" si="36"/>
        <v>-64.874847469673469</v>
      </c>
      <c r="O269" s="102">
        <f t="shared" si="36"/>
        <v>-25.058173617385869</v>
      </c>
      <c r="P269" s="102">
        <f t="shared" si="36"/>
        <v>136.49089564128829</v>
      </c>
      <c r="Q269" s="102">
        <f t="shared" si="36"/>
        <v>-70.719445468231825</v>
      </c>
      <c r="R269" s="102">
        <f t="shared" si="36"/>
        <v>-73.242383795495527</v>
      </c>
      <c r="S269" s="102">
        <f t="shared" si="36"/>
        <v>-68.609482607772378</v>
      </c>
      <c r="U269" s="121" t="s">
        <v>171</v>
      </c>
    </row>
    <row r="270" spans="1:21" s="118" customFormat="1" hidden="1">
      <c r="A270" s="118" t="s">
        <v>170</v>
      </c>
      <c r="T270" s="130"/>
      <c r="U270" s="119"/>
    </row>
    <row r="271" spans="1:21" hidden="1">
      <c r="A271" s="118" t="s">
        <v>181</v>
      </c>
      <c r="B271" s="131" t="e">
        <f>B263/#REF!-1</f>
        <v>#REF!</v>
      </c>
      <c r="C271" s="131" t="e">
        <f>C263/#REF!-1</f>
        <v>#REF!</v>
      </c>
      <c r="D271" s="131" t="e">
        <f>D263/#REF!-1</f>
        <v>#REF!</v>
      </c>
      <c r="E271" s="131" t="e">
        <f>E263/#REF!-1</f>
        <v>#REF!</v>
      </c>
      <c r="F271" s="131" t="e">
        <f>F263/#REF!-1</f>
        <v>#REF!</v>
      </c>
      <c r="G271" s="131" t="e">
        <f>G263/#REF!-1</f>
        <v>#REF!</v>
      </c>
      <c r="H271" s="131" t="e">
        <f>H263/#REF!-1</f>
        <v>#REF!</v>
      </c>
      <c r="I271" s="131" t="e">
        <f>I263/#REF!-1</f>
        <v>#REF!</v>
      </c>
      <c r="J271" s="131" t="e">
        <f>J263/#REF!-1</f>
        <v>#REF!</v>
      </c>
      <c r="K271" s="131" t="e">
        <f>K263/#REF!-1</f>
        <v>#REF!</v>
      </c>
      <c r="L271" s="131" t="e">
        <f>L263/#REF!-1</f>
        <v>#REF!</v>
      </c>
      <c r="M271" s="131" t="e">
        <f>M263/#REF!-1</f>
        <v>#REF!</v>
      </c>
      <c r="N271" s="131" t="e">
        <f>N263/#REF!-1</f>
        <v>#REF!</v>
      </c>
      <c r="O271" s="131" t="e">
        <f>O263/#REF!-1</f>
        <v>#REF!</v>
      </c>
      <c r="P271" s="131" t="e">
        <f>P263/#REF!-1</f>
        <v>#REF!</v>
      </c>
      <c r="Q271" s="131" t="e">
        <f>Q263/#REF!-1</f>
        <v>#REF!</v>
      </c>
      <c r="R271" s="131" t="e">
        <f>R263/#REF!-1</f>
        <v>#REF!</v>
      </c>
      <c r="S271" s="131" t="e">
        <f>S263/#REF!-1</f>
        <v>#REF!</v>
      </c>
    </row>
    <row r="272" spans="1:21" hidden="1">
      <c r="A272" s="118" t="s">
        <v>182</v>
      </c>
      <c r="B272" s="131" t="e">
        <f>B263/#REF!-1</f>
        <v>#REF!</v>
      </c>
      <c r="C272" s="131" t="e">
        <f>C263/#REF!-1</f>
        <v>#REF!</v>
      </c>
      <c r="D272" s="131" t="e">
        <f>D263/#REF!-1</f>
        <v>#REF!</v>
      </c>
      <c r="E272" s="131" t="e">
        <f>E263/#REF!-1</f>
        <v>#REF!</v>
      </c>
      <c r="F272" s="131" t="e">
        <f>F263/#REF!-1</f>
        <v>#REF!</v>
      </c>
      <c r="G272" s="131" t="e">
        <f>G263/#REF!-1</f>
        <v>#REF!</v>
      </c>
      <c r="H272" s="131" t="e">
        <f>H263/#REF!-1</f>
        <v>#REF!</v>
      </c>
      <c r="I272" s="131" t="e">
        <f>I263/#REF!-1</f>
        <v>#REF!</v>
      </c>
      <c r="J272" s="131" t="e">
        <f>J263/#REF!-1</f>
        <v>#REF!</v>
      </c>
      <c r="K272" s="131" t="e">
        <f>K263/#REF!-1</f>
        <v>#REF!</v>
      </c>
      <c r="L272" s="131" t="e">
        <f>L263/#REF!-1</f>
        <v>#REF!</v>
      </c>
      <c r="M272" s="131" t="e">
        <f>M263/#REF!-1</f>
        <v>#REF!</v>
      </c>
      <c r="N272" s="131" t="e">
        <f>N263/#REF!-1</f>
        <v>#REF!</v>
      </c>
      <c r="O272" s="131" t="e">
        <f>O263/#REF!-1</f>
        <v>#REF!</v>
      </c>
      <c r="P272" s="131" t="e">
        <f>P263/#REF!-1</f>
        <v>#REF!</v>
      </c>
      <c r="Q272" s="131" t="e">
        <f>Q263/#REF!-1</f>
        <v>#REF!</v>
      </c>
      <c r="R272" s="131" t="e">
        <f>R263/#REF!-1</f>
        <v>#REF!</v>
      </c>
      <c r="S272" s="131" t="e">
        <f>S263/#REF!-1</f>
        <v>#REF!</v>
      </c>
    </row>
    <row r="273" spans="1:19" hidden="1">
      <c r="A273" s="118" t="s">
        <v>183</v>
      </c>
      <c r="B273" s="131" t="e">
        <f>B263/#REF!-1</f>
        <v>#REF!</v>
      </c>
      <c r="C273" s="131" t="e">
        <f>C263/#REF!-1</f>
        <v>#REF!</v>
      </c>
      <c r="D273" s="131" t="e">
        <f>D263/#REF!-1</f>
        <v>#REF!</v>
      </c>
      <c r="E273" s="131" t="e">
        <f>E263/#REF!-1</f>
        <v>#REF!</v>
      </c>
      <c r="F273" s="131" t="e">
        <f>F263/#REF!-1</f>
        <v>#REF!</v>
      </c>
      <c r="G273" s="131" t="e">
        <f>G263/#REF!-1</f>
        <v>#REF!</v>
      </c>
      <c r="H273" s="131" t="e">
        <f>H263/#REF!-1</f>
        <v>#REF!</v>
      </c>
      <c r="I273" s="131" t="e">
        <f>I263/#REF!-1</f>
        <v>#REF!</v>
      </c>
      <c r="J273" s="131" t="e">
        <f>J263/#REF!-1</f>
        <v>#REF!</v>
      </c>
      <c r="K273" s="131" t="e">
        <f>K263/#REF!-1</f>
        <v>#REF!</v>
      </c>
      <c r="L273" s="131" t="e">
        <f>L263/#REF!-1</f>
        <v>#REF!</v>
      </c>
      <c r="M273" s="131" t="e">
        <f>M263/#REF!-1</f>
        <v>#REF!</v>
      </c>
      <c r="N273" s="131" t="e">
        <f>N263/#REF!-1</f>
        <v>#REF!</v>
      </c>
      <c r="O273" s="131" t="e">
        <f>O263/#REF!-1</f>
        <v>#REF!</v>
      </c>
      <c r="P273" s="131" t="e">
        <f>P263/#REF!-1</f>
        <v>#REF!</v>
      </c>
      <c r="Q273" s="131" t="e">
        <f>Q263/#REF!-1</f>
        <v>#REF!</v>
      </c>
      <c r="R273" s="131" t="e">
        <f>R263/#REF!-1</f>
        <v>#REF!</v>
      </c>
      <c r="S273" s="131" t="e">
        <f>S263/#REF!-1</f>
        <v>#REF!</v>
      </c>
    </row>
    <row r="274" spans="1:19" hidden="1">
      <c r="A274" s="118" t="s">
        <v>184</v>
      </c>
      <c r="B274" s="131" t="e">
        <f>B263/#REF!-1</f>
        <v>#REF!</v>
      </c>
      <c r="C274" s="131" t="e">
        <f>C263/#REF!-1</f>
        <v>#REF!</v>
      </c>
      <c r="D274" s="131" t="e">
        <f>D263/#REF!-1</f>
        <v>#REF!</v>
      </c>
      <c r="E274" s="131" t="e">
        <f>E263/#REF!-1</f>
        <v>#REF!</v>
      </c>
      <c r="F274" s="131" t="e">
        <f>F263/#REF!-1</f>
        <v>#REF!</v>
      </c>
      <c r="G274" s="131" t="e">
        <f>G263/#REF!-1</f>
        <v>#REF!</v>
      </c>
      <c r="H274" s="131" t="e">
        <f>H263/#REF!-1</f>
        <v>#REF!</v>
      </c>
      <c r="I274" s="131" t="e">
        <f>I263/#REF!-1</f>
        <v>#REF!</v>
      </c>
      <c r="J274" s="131" t="e">
        <f>J263/#REF!-1</f>
        <v>#REF!</v>
      </c>
      <c r="K274" s="131" t="e">
        <f>K263/#REF!-1</f>
        <v>#REF!</v>
      </c>
      <c r="L274" s="131" t="e">
        <f>L263/#REF!-1</f>
        <v>#REF!</v>
      </c>
      <c r="M274" s="131" t="e">
        <f>M263/#REF!-1</f>
        <v>#REF!</v>
      </c>
      <c r="N274" s="131" t="e">
        <f>N263/#REF!-1</f>
        <v>#REF!</v>
      </c>
      <c r="O274" s="131" t="e">
        <f>O263/#REF!-1</f>
        <v>#REF!</v>
      </c>
      <c r="P274" s="131" t="e">
        <f>P263/#REF!-1</f>
        <v>#REF!</v>
      </c>
      <c r="Q274" s="131" t="e">
        <f>Q263/#REF!-1</f>
        <v>#REF!</v>
      </c>
      <c r="R274" s="131" t="e">
        <f>R263/#REF!-1</f>
        <v>#REF!</v>
      </c>
      <c r="S274" s="131" t="e">
        <f>S263/#REF!-1</f>
        <v>#REF!</v>
      </c>
    </row>
    <row r="275" spans="1:19" hidden="1">
      <c r="A275" s="118" t="s">
        <v>185</v>
      </c>
      <c r="B275" s="131" t="e">
        <f>B263/#REF!-1</f>
        <v>#REF!</v>
      </c>
      <c r="C275" s="131" t="e">
        <f>C263/#REF!-1</f>
        <v>#REF!</v>
      </c>
      <c r="D275" s="131" t="e">
        <f>D263/#REF!-1</f>
        <v>#REF!</v>
      </c>
      <c r="E275" s="131" t="e">
        <f>E263/#REF!-1</f>
        <v>#REF!</v>
      </c>
      <c r="F275" s="131" t="e">
        <f>F263/#REF!-1</f>
        <v>#REF!</v>
      </c>
      <c r="G275" s="131" t="e">
        <f>G263/#REF!-1</f>
        <v>#REF!</v>
      </c>
      <c r="H275" s="131" t="e">
        <f>H263/#REF!-1</f>
        <v>#REF!</v>
      </c>
      <c r="I275" s="131" t="e">
        <f>I263/#REF!-1</f>
        <v>#REF!</v>
      </c>
      <c r="J275" s="131" t="e">
        <f>J263/#REF!-1</f>
        <v>#REF!</v>
      </c>
      <c r="K275" s="131" t="e">
        <f>K263/#REF!-1</f>
        <v>#REF!</v>
      </c>
      <c r="L275" s="131" t="e">
        <f>L263/#REF!-1</f>
        <v>#REF!</v>
      </c>
      <c r="M275" s="131" t="e">
        <f>M263/#REF!-1</f>
        <v>#REF!</v>
      </c>
      <c r="N275" s="131" t="e">
        <f>N263/#REF!-1</f>
        <v>#REF!</v>
      </c>
      <c r="O275" s="131" t="e">
        <f>O263/#REF!-1</f>
        <v>#REF!</v>
      </c>
      <c r="P275" s="131" t="e">
        <f>P263/#REF!-1</f>
        <v>#REF!</v>
      </c>
      <c r="Q275" s="131" t="e">
        <f>Q263/#REF!-1</f>
        <v>#REF!</v>
      </c>
      <c r="R275" s="131" t="e">
        <f>R263/#REF!-1</f>
        <v>#REF!</v>
      </c>
      <c r="S275" s="131" t="e">
        <f>S263/#REF!-1</f>
        <v>#REF!</v>
      </c>
    </row>
    <row r="276" spans="1:19" hidden="1">
      <c r="A276" s="118" t="s">
        <v>186</v>
      </c>
      <c r="B276" s="131" t="e">
        <f>B263/#REF!-1</f>
        <v>#REF!</v>
      </c>
      <c r="C276" s="131" t="e">
        <f>C263/#REF!-1</f>
        <v>#REF!</v>
      </c>
      <c r="D276" s="131" t="e">
        <f>D263/#REF!-1</f>
        <v>#REF!</v>
      </c>
      <c r="E276" s="131" t="e">
        <f>E263/#REF!-1</f>
        <v>#REF!</v>
      </c>
      <c r="F276" s="131" t="e">
        <f>F263/#REF!-1</f>
        <v>#REF!</v>
      </c>
      <c r="G276" s="131" t="e">
        <f>G263/#REF!-1</f>
        <v>#REF!</v>
      </c>
      <c r="H276" s="131" t="e">
        <f>H263/#REF!-1</f>
        <v>#REF!</v>
      </c>
      <c r="I276" s="131" t="e">
        <f>I263/#REF!-1</f>
        <v>#REF!</v>
      </c>
      <c r="J276" s="131" t="e">
        <f>J263/#REF!-1</f>
        <v>#REF!</v>
      </c>
      <c r="K276" s="131" t="e">
        <f>K263/#REF!-1</f>
        <v>#REF!</v>
      </c>
      <c r="L276" s="131" t="e">
        <f>L263/#REF!-1</f>
        <v>#REF!</v>
      </c>
      <c r="M276" s="131" t="e">
        <f>M263/#REF!-1</f>
        <v>#REF!</v>
      </c>
      <c r="N276" s="131" t="e">
        <f>N263/#REF!-1</f>
        <v>#REF!</v>
      </c>
      <c r="O276" s="131" t="e">
        <f>O263/#REF!-1</f>
        <v>#REF!</v>
      </c>
      <c r="P276" s="131" t="e">
        <f>P263/#REF!-1</f>
        <v>#REF!</v>
      </c>
      <c r="Q276" s="131" t="e">
        <f>Q263/#REF!-1</f>
        <v>#REF!</v>
      </c>
      <c r="R276" s="131" t="e">
        <f>R263/#REF!-1</f>
        <v>#REF!</v>
      </c>
      <c r="S276" s="131" t="e">
        <f>S263/#REF!-1</f>
        <v>#REF!</v>
      </c>
    </row>
    <row r="277" spans="1:19" hidden="1">
      <c r="A277" s="118" t="s">
        <v>187</v>
      </c>
      <c r="B277" s="131" t="e">
        <f>B263/#REF!-1</f>
        <v>#REF!</v>
      </c>
      <c r="C277" s="131" t="e">
        <f>C263/#REF!-1</f>
        <v>#REF!</v>
      </c>
      <c r="D277" s="131" t="e">
        <f>D263/#REF!-1</f>
        <v>#REF!</v>
      </c>
      <c r="E277" s="131" t="e">
        <f>E263/#REF!-1</f>
        <v>#REF!</v>
      </c>
      <c r="F277" s="131" t="e">
        <f>F263/#REF!-1</f>
        <v>#REF!</v>
      </c>
      <c r="G277" s="131" t="e">
        <f>G263/#REF!-1</f>
        <v>#REF!</v>
      </c>
      <c r="H277" s="131" t="e">
        <f>H263/#REF!-1</f>
        <v>#REF!</v>
      </c>
      <c r="I277" s="131" t="e">
        <f>I263/#REF!-1</f>
        <v>#REF!</v>
      </c>
      <c r="J277" s="131" t="e">
        <f>J263/#REF!-1</f>
        <v>#REF!</v>
      </c>
      <c r="K277" s="131" t="e">
        <f>K263/#REF!-1</f>
        <v>#REF!</v>
      </c>
      <c r="L277" s="131" t="e">
        <f>L263/#REF!-1</f>
        <v>#REF!</v>
      </c>
      <c r="M277" s="131" t="e">
        <f>M263/#REF!-1</f>
        <v>#REF!</v>
      </c>
      <c r="N277" s="131" t="e">
        <f>N263/#REF!-1</f>
        <v>#REF!</v>
      </c>
      <c r="O277" s="131" t="e">
        <f>O263/#REF!-1</f>
        <v>#REF!</v>
      </c>
      <c r="P277" s="131" t="e">
        <f>P263/#REF!-1</f>
        <v>#REF!</v>
      </c>
      <c r="Q277" s="131" t="e">
        <f>Q263/#REF!-1</f>
        <v>#REF!</v>
      </c>
      <c r="R277" s="131" t="e">
        <f>R263/#REF!-1</f>
        <v>#REF!</v>
      </c>
      <c r="S277" s="131" t="e">
        <f>S263/#REF!-1</f>
        <v>#REF!</v>
      </c>
    </row>
    <row r="278" spans="1:19" hidden="1">
      <c r="A278" s="118" t="s">
        <v>188</v>
      </c>
      <c r="B278" s="131" t="e">
        <f>B263/#REF!-1</f>
        <v>#REF!</v>
      </c>
      <c r="C278" s="131" t="e">
        <f>C263/#REF!-1</f>
        <v>#REF!</v>
      </c>
      <c r="D278" s="131" t="e">
        <f>D263/#REF!-1</f>
        <v>#REF!</v>
      </c>
      <c r="E278" s="131" t="e">
        <f>E263/#REF!-1</f>
        <v>#REF!</v>
      </c>
      <c r="F278" s="131" t="e">
        <f>F263/#REF!-1</f>
        <v>#REF!</v>
      </c>
      <c r="G278" s="131" t="e">
        <f>G263/#REF!-1</f>
        <v>#REF!</v>
      </c>
      <c r="H278" s="131" t="e">
        <f>H263/#REF!-1</f>
        <v>#REF!</v>
      </c>
      <c r="I278" s="131" t="e">
        <f>I263/#REF!-1</f>
        <v>#REF!</v>
      </c>
      <c r="J278" s="131" t="e">
        <f>J263/#REF!-1</f>
        <v>#REF!</v>
      </c>
      <c r="K278" s="131" t="e">
        <f>K263/#REF!-1</f>
        <v>#REF!</v>
      </c>
      <c r="L278" s="131" t="e">
        <f>L263/#REF!-1</f>
        <v>#REF!</v>
      </c>
      <c r="M278" s="131" t="e">
        <f>M263/#REF!-1</f>
        <v>#REF!</v>
      </c>
      <c r="N278" s="131" t="e">
        <f>N263/#REF!-1</f>
        <v>#REF!</v>
      </c>
      <c r="O278" s="131" t="e">
        <f>O263/#REF!-1</f>
        <v>#REF!</v>
      </c>
      <c r="P278" s="131" t="e">
        <f>P263/#REF!-1</f>
        <v>#REF!</v>
      </c>
      <c r="Q278" s="131" t="e">
        <f>Q263/#REF!-1</f>
        <v>#REF!</v>
      </c>
      <c r="R278" s="131" t="e">
        <f>R263/#REF!-1</f>
        <v>#REF!</v>
      </c>
      <c r="S278" s="131" t="e">
        <f>S263/#REF!-1</f>
        <v>#REF!</v>
      </c>
    </row>
    <row r="279" spans="1:19" hidden="1">
      <c r="A279" s="118" t="s">
        <v>189</v>
      </c>
      <c r="B279" s="131" t="e">
        <f>B263/#REF!-1</f>
        <v>#REF!</v>
      </c>
      <c r="C279" s="131" t="e">
        <f>C263/#REF!-1</f>
        <v>#REF!</v>
      </c>
      <c r="D279" s="131" t="e">
        <f>D263/#REF!-1</f>
        <v>#REF!</v>
      </c>
      <c r="E279" s="131" t="e">
        <f>E263/#REF!-1</f>
        <v>#REF!</v>
      </c>
      <c r="F279" s="131" t="e">
        <f>F263/#REF!-1</f>
        <v>#REF!</v>
      </c>
      <c r="G279" s="131" t="e">
        <f>G263/#REF!-1</f>
        <v>#REF!</v>
      </c>
      <c r="H279" s="131" t="e">
        <f>H263/#REF!-1</f>
        <v>#REF!</v>
      </c>
      <c r="I279" s="131" t="e">
        <f>I263/#REF!-1</f>
        <v>#REF!</v>
      </c>
      <c r="J279" s="131" t="e">
        <f>J263/#REF!-1</f>
        <v>#REF!</v>
      </c>
      <c r="K279" s="131" t="e">
        <f>K263/#REF!-1</f>
        <v>#REF!</v>
      </c>
      <c r="L279" s="131" t="e">
        <f>L263/#REF!-1</f>
        <v>#REF!</v>
      </c>
      <c r="M279" s="131" t="e">
        <f>M263/#REF!-1</f>
        <v>#REF!</v>
      </c>
      <c r="N279" s="131" t="e">
        <f>N263/#REF!-1</f>
        <v>#REF!</v>
      </c>
      <c r="O279" s="131" t="e">
        <f>O263/#REF!-1</f>
        <v>#REF!</v>
      </c>
      <c r="P279" s="131" t="e">
        <f>P263/#REF!-1</f>
        <v>#REF!</v>
      </c>
      <c r="Q279" s="131" t="e">
        <f>Q263/#REF!-1</f>
        <v>#REF!</v>
      </c>
      <c r="R279" s="131" t="e">
        <f>R263/#REF!-1</f>
        <v>#REF!</v>
      </c>
      <c r="S279" s="131" t="e">
        <f>S263/#REF!-1</f>
        <v>#REF!</v>
      </c>
    </row>
    <row r="280" spans="1:19" hidden="1">
      <c r="F280" s="141"/>
    </row>
    <row r="281" spans="1:19" hidden="1">
      <c r="A281" s="133" t="s">
        <v>190</v>
      </c>
      <c r="B281" s="137">
        <f t="shared" ref="B281:S281" si="37">AVERAGE(B264:B266)</f>
        <v>261229.99381888879</v>
      </c>
      <c r="C281" s="137">
        <f t="shared" si="37"/>
        <v>90496.180000000008</v>
      </c>
      <c r="D281" s="139">
        <f t="shared" si="37"/>
        <v>60649.576666666668</v>
      </c>
      <c r="E281" s="142">
        <f t="shared" si="37"/>
        <v>4245.7166666666662</v>
      </c>
      <c r="F281" s="139">
        <f t="shared" si="37"/>
        <v>29846.603333333333</v>
      </c>
      <c r="G281" s="142">
        <f t="shared" si="37"/>
        <v>5912.5</v>
      </c>
      <c r="H281" s="142">
        <f t="shared" si="37"/>
        <v>23934.103333333333</v>
      </c>
      <c r="I281" s="137">
        <f t="shared" si="37"/>
        <v>170733.48048555542</v>
      </c>
      <c r="J281" s="139">
        <f t="shared" si="37"/>
        <v>22945.221866450727</v>
      </c>
      <c r="K281" s="142">
        <f t="shared" si="37"/>
        <v>12424.813333333334</v>
      </c>
      <c r="L281" s="139">
        <f t="shared" si="37"/>
        <v>147788.25861910472</v>
      </c>
      <c r="M281" s="142">
        <f t="shared" si="37"/>
        <v>80432.969987015254</v>
      </c>
      <c r="N281" s="142">
        <f t="shared" si="37"/>
        <v>67354.62196542279</v>
      </c>
      <c r="O281" s="137">
        <f t="shared" si="37"/>
        <v>83595.131866450727</v>
      </c>
      <c r="P281" s="134">
        <f t="shared" si="37"/>
        <v>16671.196666666667</v>
      </c>
      <c r="Q281" s="137">
        <f t="shared" si="37"/>
        <v>177634.86195243802</v>
      </c>
      <c r="R281" s="134">
        <f t="shared" si="37"/>
        <v>86345.803320348583</v>
      </c>
      <c r="S281" s="134">
        <f t="shared" si="37"/>
        <v>91289.058632089451</v>
      </c>
    </row>
    <row r="282" spans="1:19" hidden="1">
      <c r="A282" s="135" t="s">
        <v>191</v>
      </c>
      <c r="B282" s="138">
        <f t="shared" ref="B282:S282" si="38">B263/B281-1</f>
        <v>-0.21275345599565776</v>
      </c>
      <c r="C282" s="138">
        <f t="shared" si="38"/>
        <v>-0.48661877219568828</v>
      </c>
      <c r="D282" s="140">
        <f t="shared" si="38"/>
        <v>-0.47463079297118482</v>
      </c>
      <c r="E282" s="143">
        <f t="shared" si="38"/>
        <v>-0.86061246040126715</v>
      </c>
      <c r="F282" s="140">
        <f t="shared" si="38"/>
        <v>-0.51097885957095501</v>
      </c>
      <c r="G282" s="143">
        <f t="shared" si="38"/>
        <v>-0.47523890063424945</v>
      </c>
      <c r="H282" s="143">
        <f t="shared" si="38"/>
        <v>-0.51980778891375501</v>
      </c>
      <c r="I282" s="138">
        <f t="shared" si="38"/>
        <v>-6.7591374747004163E-2</v>
      </c>
      <c r="J282" s="140">
        <f t="shared" si="38"/>
        <v>2.7096730919472969</v>
      </c>
      <c r="K282" s="143">
        <f t="shared" si="38"/>
        <v>5.6423549220323634</v>
      </c>
      <c r="L282" s="140">
        <f t="shared" si="38"/>
        <v>-0.4987822553050415</v>
      </c>
      <c r="M282" s="143">
        <f t="shared" si="38"/>
        <v>-0.57976621345422075</v>
      </c>
      <c r="N282" s="143">
        <f t="shared" si="38"/>
        <v>-0.40206855949141407</v>
      </c>
      <c r="O282" s="138">
        <f t="shared" si="38"/>
        <v>0.39939598795802267</v>
      </c>
      <c r="P282" s="136">
        <f t="shared" si="38"/>
        <v>3.9859540176979902</v>
      </c>
      <c r="Q282" s="138">
        <f t="shared" si="38"/>
        <v>-0.50083155579446803</v>
      </c>
      <c r="R282" s="136">
        <f t="shared" si="38"/>
        <v>-0.57261036296283241</v>
      </c>
      <c r="S282" s="136">
        <f t="shared" si="38"/>
        <v>-0.43293953391146234</v>
      </c>
    </row>
    <row r="283" spans="1:19" hidden="1"/>
    <row r="284" spans="1:19" hidden="1"/>
    <row r="285" spans="1:19" hidden="1"/>
    <row r="286" spans="1:19" hidden="1"/>
    <row r="288" spans="1:19">
      <c r="B288" s="131"/>
      <c r="C288" s="131"/>
      <c r="D288" s="131"/>
      <c r="E288" s="131"/>
      <c r="F288" s="131"/>
      <c r="G288" s="144"/>
      <c r="H288" s="144"/>
    </row>
    <row r="289" spans="2:17">
      <c r="B289" s="131"/>
      <c r="C289" s="131"/>
      <c r="D289" s="131"/>
      <c r="E289" s="131"/>
      <c r="F289" s="131"/>
      <c r="G289" s="412"/>
      <c r="H289" s="412"/>
    </row>
    <row r="290" spans="2:17">
      <c r="G290" s="146"/>
      <c r="H290" s="146"/>
      <c r="I290" s="146"/>
      <c r="J290" s="146"/>
      <c r="K290" s="146"/>
      <c r="L290" s="146"/>
      <c r="M290" s="146"/>
      <c r="N290" s="146"/>
      <c r="O290" s="146"/>
      <c r="P290" s="146"/>
      <c r="Q290" s="146"/>
    </row>
    <row r="291" spans="2:17">
      <c r="B291" s="412"/>
      <c r="G291" s="146"/>
      <c r="H291" s="146"/>
      <c r="I291" s="146"/>
      <c r="J291" s="146"/>
      <c r="K291" s="146"/>
      <c r="L291" s="146"/>
      <c r="M291" s="146"/>
      <c r="N291" s="146"/>
      <c r="O291" s="146"/>
      <c r="P291" s="146"/>
      <c r="Q291" s="146"/>
    </row>
    <row r="292" spans="2:17">
      <c r="B292" s="412"/>
      <c r="G292" s="145"/>
      <c r="H292" s="145"/>
      <c r="I292" s="145"/>
      <c r="J292" s="145"/>
      <c r="K292" s="145"/>
      <c r="L292" s="145"/>
      <c r="M292" s="145"/>
      <c r="N292" s="145"/>
      <c r="O292" s="145"/>
      <c r="P292" s="145"/>
      <c r="Q292" s="145"/>
    </row>
    <row r="293" spans="2:17">
      <c r="B293" s="412"/>
      <c r="G293" s="145"/>
      <c r="H293" s="145"/>
      <c r="I293" s="145"/>
      <c r="J293" s="145"/>
      <c r="K293" s="145"/>
      <c r="L293" s="145"/>
      <c r="M293" s="145"/>
      <c r="N293" s="145"/>
      <c r="O293" s="145"/>
      <c r="P293" s="145"/>
      <c r="Q293" s="145"/>
    </row>
    <row r="294" spans="2:17">
      <c r="B294" s="412"/>
      <c r="G294" s="145"/>
      <c r="H294" s="145"/>
      <c r="I294" s="145"/>
      <c r="J294" s="145"/>
      <c r="K294" s="145"/>
      <c r="L294" s="145"/>
      <c r="M294" s="145"/>
      <c r="N294" s="145"/>
      <c r="O294" s="145"/>
      <c r="P294" s="145"/>
      <c r="Q294" s="145"/>
    </row>
    <row r="295" spans="2:17">
      <c r="B295" s="412"/>
      <c r="G295" s="146"/>
      <c r="H295" s="146"/>
      <c r="I295" s="146"/>
      <c r="J295" s="146"/>
      <c r="K295" s="146"/>
      <c r="L295" s="146"/>
      <c r="M295" s="146"/>
      <c r="N295" s="146"/>
      <c r="O295" s="146"/>
      <c r="P295" s="146"/>
      <c r="Q295" s="146"/>
    </row>
    <row r="296" spans="2:17">
      <c r="B296" s="412"/>
      <c r="G296" s="146"/>
      <c r="H296" s="146"/>
      <c r="I296" s="146"/>
      <c r="J296" s="146"/>
      <c r="K296" s="146"/>
      <c r="L296" s="146"/>
      <c r="M296" s="146"/>
      <c r="N296" s="146"/>
      <c r="O296" s="146"/>
      <c r="P296" s="146"/>
      <c r="Q296" s="146"/>
    </row>
    <row r="297" spans="2:17">
      <c r="B297" s="412"/>
    </row>
    <row r="298" spans="2:17">
      <c r="B298" s="412"/>
    </row>
    <row r="304" spans="2:17">
      <c r="F304" s="145"/>
      <c r="G304" s="145"/>
      <c r="H304" s="146"/>
      <c r="I304" s="145"/>
      <c r="J304" s="146"/>
      <c r="K304" s="145"/>
      <c r="L304" s="145"/>
      <c r="M304" s="146"/>
    </row>
    <row r="305" spans="6:13">
      <c r="F305" s="145"/>
      <c r="G305" s="145"/>
      <c r="H305" s="146"/>
      <c r="I305" s="145"/>
      <c r="J305" s="146"/>
      <c r="K305" s="145"/>
      <c r="L305" s="145"/>
      <c r="M305" s="146"/>
    </row>
    <row r="306" spans="6:13">
      <c r="F306" s="145"/>
      <c r="G306" s="145"/>
      <c r="H306" s="146"/>
      <c r="I306" s="145"/>
      <c r="J306" s="146"/>
      <c r="K306" s="145"/>
      <c r="L306" s="145"/>
      <c r="M306" s="146"/>
    </row>
    <row r="307" spans="6:13">
      <c r="F307" s="145"/>
      <c r="G307" s="145"/>
      <c r="H307" s="146"/>
      <c r="I307" s="145"/>
      <c r="J307" s="146"/>
      <c r="K307" s="145"/>
      <c r="L307" s="145"/>
      <c r="M307" s="146"/>
    </row>
    <row r="308" spans="6:13">
      <c r="F308" s="145"/>
      <c r="G308" s="145"/>
      <c r="H308" s="146"/>
      <c r="I308" s="145"/>
      <c r="J308" s="146"/>
      <c r="K308" s="145"/>
      <c r="L308" s="145"/>
      <c r="M308" s="146"/>
    </row>
    <row r="309" spans="6:13">
      <c r="F309" s="145"/>
      <c r="G309" s="145"/>
      <c r="H309" s="146"/>
      <c r="I309" s="145"/>
      <c r="J309" s="146"/>
      <c r="K309" s="145"/>
      <c r="L309" s="145"/>
      <c r="M309" s="146"/>
    </row>
    <row r="310" spans="6:13">
      <c r="F310" s="145"/>
      <c r="G310" s="145"/>
      <c r="H310" s="146"/>
      <c r="I310" s="145"/>
      <c r="J310" s="146"/>
      <c r="K310" s="145"/>
      <c r="L310" s="145"/>
      <c r="M310" s="146"/>
    </row>
    <row r="315" spans="6:13">
      <c r="F315" s="145"/>
      <c r="G315" s="145"/>
      <c r="H315" s="146"/>
      <c r="I315" s="145"/>
    </row>
    <row r="316" spans="6:13">
      <c r="F316" s="145"/>
      <c r="G316" s="145"/>
      <c r="H316" s="146"/>
      <c r="I316" s="145"/>
    </row>
    <row r="317" spans="6:13">
      <c r="F317" s="145"/>
      <c r="G317" s="145"/>
      <c r="H317" s="146"/>
      <c r="I317" s="145"/>
    </row>
    <row r="318" spans="6:13">
      <c r="F318" s="145"/>
      <c r="G318" s="145"/>
      <c r="H318" s="146"/>
      <c r="I318" s="145"/>
    </row>
    <row r="319" spans="6:13">
      <c r="F319" s="145"/>
      <c r="G319" s="145"/>
      <c r="H319" s="146"/>
      <c r="I319" s="145"/>
    </row>
    <row r="320" spans="6:13">
      <c r="F320" s="145"/>
      <c r="G320" s="145"/>
      <c r="H320" s="146"/>
      <c r="I320" s="145"/>
    </row>
    <row r="321" spans="6:10">
      <c r="F321" s="145"/>
      <c r="G321" s="145"/>
      <c r="H321" s="146"/>
      <c r="I321" s="145"/>
      <c r="J321" s="146"/>
    </row>
    <row r="322" spans="6:10">
      <c r="F322" s="145"/>
      <c r="G322" s="145"/>
      <c r="H322" s="146"/>
      <c r="I322" s="145"/>
      <c r="J322" s="146"/>
    </row>
    <row r="323" spans="6:10">
      <c r="F323" s="145"/>
      <c r="G323" s="145"/>
      <c r="H323" s="146"/>
      <c r="I323" s="145"/>
      <c r="J323" s="146"/>
    </row>
    <row r="324" spans="6:10">
      <c r="F324" s="145"/>
      <c r="G324" s="145"/>
      <c r="H324" s="146"/>
      <c r="I324" s="145"/>
      <c r="J324" s="146"/>
    </row>
  </sheetData>
  <mergeCells count="3">
    <mergeCell ref="U3:U5"/>
    <mergeCell ref="A1:U1"/>
    <mergeCell ref="A259:S259"/>
  </mergeCells>
  <phoneticPr fontId="13" type="noConversion"/>
  <printOptions horizontalCentered="1"/>
  <pageMargins left="0.25" right="0.25" top="0.75" bottom="0.75" header="0.3" footer="0.3"/>
  <pageSetup paperSize="9" scale="57" orientation="landscape" r:id="rId1"/>
  <rowBreaks count="1" manualBreakCount="1">
    <brk id="268" max="2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53"/>
  <sheetViews>
    <sheetView workbookViewId="0">
      <pane ySplit="175" topLeftCell="A262" activePane="bottomLeft" state="frozen"/>
      <selection pane="bottomLeft" activeCell="E316" sqref="E316"/>
    </sheetView>
  </sheetViews>
  <sheetFormatPr defaultRowHeight="16.5"/>
  <cols>
    <col min="1" max="1" width="15.25" customWidth="1"/>
    <col min="2" max="2" width="9.875" bestFit="1" customWidth="1"/>
    <col min="3" max="3" width="10.75" bestFit="1" customWidth="1"/>
    <col min="4" max="4" width="9.375" bestFit="1" customWidth="1"/>
    <col min="5" max="5" width="9.25" bestFit="1" customWidth="1"/>
    <col min="6" max="6" width="9.375" bestFit="1" customWidth="1"/>
    <col min="7" max="7" width="9.25" bestFit="1" customWidth="1"/>
    <col min="8" max="8" width="9.375" bestFit="1" customWidth="1"/>
    <col min="9" max="9" width="10.5" bestFit="1" customWidth="1"/>
    <col min="10" max="11" width="9.375" bestFit="1" customWidth="1"/>
    <col min="12" max="12" width="10.5" bestFit="1" customWidth="1"/>
    <col min="13" max="13" width="9.75" bestFit="1" customWidth="1"/>
    <col min="14" max="14" width="9.375" bestFit="1" customWidth="1"/>
    <col min="15" max="15" width="9.75" bestFit="1" customWidth="1"/>
    <col min="16" max="16" width="9.375" bestFit="1" customWidth="1"/>
    <col min="17" max="17" width="10.5" bestFit="1" customWidth="1"/>
    <col min="18" max="19" width="9.75" bestFit="1" customWidth="1"/>
    <col min="20" max="21" width="0" hidden="1" customWidth="1"/>
  </cols>
  <sheetData>
    <row r="1" spans="1:21" ht="21" customHeight="1">
      <c r="A1" s="584" t="s">
        <v>356</v>
      </c>
      <c r="B1" s="584"/>
      <c r="C1" s="584"/>
      <c r="D1" s="584"/>
      <c r="E1" s="584"/>
      <c r="F1" s="584"/>
      <c r="G1" s="584"/>
      <c r="H1" s="584"/>
      <c r="I1" s="584"/>
      <c r="J1" s="584"/>
      <c r="K1" s="584"/>
      <c r="L1" s="584"/>
      <c r="M1" s="584"/>
      <c r="N1" s="584"/>
      <c r="O1" s="584"/>
      <c r="P1" s="584"/>
      <c r="Q1" s="584"/>
      <c r="R1" s="584"/>
      <c r="S1" s="584"/>
      <c r="T1" s="584"/>
      <c r="U1" s="584"/>
    </row>
    <row r="2" spans="1:21" ht="16.5" customHeight="1" thickBo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364"/>
      <c r="S2" s="117" t="s">
        <v>168</v>
      </c>
      <c r="T2" s="122"/>
      <c r="U2" s="117" t="s">
        <v>168</v>
      </c>
    </row>
    <row r="3" spans="1:21">
      <c r="A3" s="365" t="s">
        <v>229</v>
      </c>
      <c r="B3" s="366" t="s">
        <v>0</v>
      </c>
      <c r="C3" s="367" t="s">
        <v>1</v>
      </c>
      <c r="D3" s="367"/>
      <c r="E3" s="367"/>
      <c r="F3" s="367"/>
      <c r="G3" s="367"/>
      <c r="H3" s="368"/>
      <c r="I3" s="369" t="s">
        <v>2</v>
      </c>
      <c r="J3" s="369"/>
      <c r="K3" s="369"/>
      <c r="L3" s="369"/>
      <c r="M3" s="369"/>
      <c r="N3" s="370"/>
      <c r="O3" s="371" t="s">
        <v>3</v>
      </c>
      <c r="P3" s="371"/>
      <c r="Q3" s="372" t="s">
        <v>4</v>
      </c>
      <c r="R3" s="371"/>
      <c r="S3" s="373"/>
      <c r="T3" s="122"/>
      <c r="U3" s="586" t="s">
        <v>172</v>
      </c>
    </row>
    <row r="4" spans="1:21">
      <c r="A4" s="300"/>
      <c r="B4" s="301"/>
      <c r="C4" s="304"/>
      <c r="D4" s="305" t="s">
        <v>3</v>
      </c>
      <c r="E4" s="306"/>
      <c r="F4" s="305" t="s">
        <v>4</v>
      </c>
      <c r="G4" s="302"/>
      <c r="H4" s="303"/>
      <c r="I4" s="315"/>
      <c r="J4" s="316" t="s">
        <v>3</v>
      </c>
      <c r="K4" s="317"/>
      <c r="L4" s="318" t="s">
        <v>4</v>
      </c>
      <c r="M4" s="313"/>
      <c r="N4" s="314"/>
      <c r="O4" s="326"/>
      <c r="P4" s="328"/>
      <c r="Q4" s="326"/>
      <c r="R4" s="325"/>
      <c r="S4" s="374"/>
      <c r="T4" s="122"/>
      <c r="U4" s="587"/>
    </row>
    <row r="5" spans="1:21" ht="19.5" customHeight="1" thickBot="1">
      <c r="A5" s="199"/>
      <c r="B5" s="9"/>
      <c r="C5" s="307"/>
      <c r="D5" s="308"/>
      <c r="E5" s="309" t="s">
        <v>230</v>
      </c>
      <c r="F5" s="310"/>
      <c r="G5" s="311" t="s">
        <v>5</v>
      </c>
      <c r="H5" s="312" t="s">
        <v>6</v>
      </c>
      <c r="I5" s="319"/>
      <c r="J5" s="320"/>
      <c r="K5" s="321" t="s">
        <v>230</v>
      </c>
      <c r="L5" s="322"/>
      <c r="M5" s="323" t="s">
        <v>5</v>
      </c>
      <c r="N5" s="324" t="s">
        <v>6</v>
      </c>
      <c r="O5" s="329"/>
      <c r="P5" s="330" t="s">
        <v>230</v>
      </c>
      <c r="Q5" s="331"/>
      <c r="R5" s="332" t="s">
        <v>5</v>
      </c>
      <c r="S5" s="333" t="s">
        <v>6</v>
      </c>
      <c r="T5" s="122"/>
      <c r="U5" s="588"/>
    </row>
    <row r="6" spans="1:21" ht="17.25" hidden="1" thickTop="1">
      <c r="A6" s="200" t="s">
        <v>231</v>
      </c>
      <c r="B6" s="90">
        <v>1024478</v>
      </c>
      <c r="C6" s="91">
        <v>322615</v>
      </c>
      <c r="D6" s="92">
        <v>229858</v>
      </c>
      <c r="E6" s="92"/>
      <c r="F6" s="92">
        <v>92307</v>
      </c>
      <c r="G6" s="92">
        <v>32791</v>
      </c>
      <c r="H6" s="92">
        <v>59516</v>
      </c>
      <c r="I6" s="92">
        <v>702312</v>
      </c>
      <c r="J6" s="92">
        <v>89641</v>
      </c>
      <c r="K6" s="92"/>
      <c r="L6" s="92">
        <v>612671</v>
      </c>
      <c r="M6" s="92">
        <v>418693</v>
      </c>
      <c r="N6" s="92">
        <v>193978</v>
      </c>
      <c r="O6" s="92">
        <v>319499</v>
      </c>
      <c r="P6" s="92"/>
      <c r="Q6" s="92">
        <v>704979</v>
      </c>
      <c r="R6" s="92">
        <v>451483</v>
      </c>
      <c r="S6" s="201">
        <v>253496</v>
      </c>
      <c r="T6" s="123"/>
      <c r="U6" s="120"/>
    </row>
    <row r="7" spans="1:21" hidden="1">
      <c r="A7" s="202" t="s">
        <v>68</v>
      </c>
      <c r="B7" s="10">
        <v>57045</v>
      </c>
      <c r="C7" s="11">
        <v>18344</v>
      </c>
      <c r="D7" s="12">
        <v>16324</v>
      </c>
      <c r="E7" s="12"/>
      <c r="F7" s="12">
        <v>2020</v>
      </c>
      <c r="G7" s="12">
        <v>894</v>
      </c>
      <c r="H7" s="12">
        <v>1126</v>
      </c>
      <c r="I7" s="12">
        <v>38701</v>
      </c>
      <c r="J7" s="12">
        <v>2686</v>
      </c>
      <c r="K7" s="12"/>
      <c r="L7" s="12">
        <v>36015</v>
      </c>
      <c r="M7" s="12">
        <v>22619</v>
      </c>
      <c r="N7" s="12">
        <v>13396</v>
      </c>
      <c r="O7" s="12">
        <v>19010</v>
      </c>
      <c r="P7" s="12"/>
      <c r="Q7" s="12">
        <v>38035</v>
      </c>
      <c r="R7" s="12">
        <v>23513</v>
      </c>
      <c r="S7" s="203">
        <v>14522</v>
      </c>
      <c r="T7" s="122"/>
      <c r="U7" s="111"/>
    </row>
    <row r="8" spans="1:21" hidden="1">
      <c r="A8" s="204" t="s">
        <v>232</v>
      </c>
      <c r="B8" s="13">
        <v>60283</v>
      </c>
      <c r="C8" s="14">
        <v>24886</v>
      </c>
      <c r="D8" s="12">
        <v>18986</v>
      </c>
      <c r="E8" s="12"/>
      <c r="F8" s="12">
        <v>5900</v>
      </c>
      <c r="G8" s="12">
        <v>2992</v>
      </c>
      <c r="H8" s="12">
        <v>2908</v>
      </c>
      <c r="I8" s="12">
        <v>35397</v>
      </c>
      <c r="J8" s="12">
        <v>2333</v>
      </c>
      <c r="K8" s="12"/>
      <c r="L8" s="12">
        <v>33064</v>
      </c>
      <c r="M8" s="12">
        <v>13631</v>
      </c>
      <c r="N8" s="12">
        <v>19433</v>
      </c>
      <c r="O8" s="12">
        <v>21319</v>
      </c>
      <c r="P8" s="12"/>
      <c r="Q8" s="12">
        <v>38964</v>
      </c>
      <c r="R8" s="12">
        <v>16623</v>
      </c>
      <c r="S8" s="203">
        <v>22341</v>
      </c>
      <c r="T8" s="122"/>
      <c r="U8" s="111"/>
    </row>
    <row r="9" spans="1:21" hidden="1">
      <c r="A9" s="205" t="s">
        <v>7</v>
      </c>
      <c r="B9" s="15">
        <v>75642</v>
      </c>
      <c r="C9" s="16">
        <v>23432</v>
      </c>
      <c r="D9" s="12">
        <v>14292</v>
      </c>
      <c r="E9" s="12"/>
      <c r="F9" s="12">
        <v>9140</v>
      </c>
      <c r="G9" s="12">
        <v>1056</v>
      </c>
      <c r="H9" s="12">
        <v>8084</v>
      </c>
      <c r="I9" s="12">
        <v>52210</v>
      </c>
      <c r="J9" s="12">
        <v>7662</v>
      </c>
      <c r="K9" s="12"/>
      <c r="L9" s="12">
        <v>44548</v>
      </c>
      <c r="M9" s="12">
        <v>23784</v>
      </c>
      <c r="N9" s="12">
        <v>20764</v>
      </c>
      <c r="O9" s="12">
        <v>21954</v>
      </c>
      <c r="P9" s="12"/>
      <c r="Q9" s="12">
        <v>53688</v>
      </c>
      <c r="R9" s="12">
        <v>24840</v>
      </c>
      <c r="S9" s="203">
        <v>28848</v>
      </c>
      <c r="T9" s="122"/>
      <c r="U9" s="111"/>
    </row>
    <row r="10" spans="1:21" hidden="1">
      <c r="A10" s="205" t="s">
        <v>8</v>
      </c>
      <c r="B10" s="15">
        <v>65311</v>
      </c>
      <c r="C10" s="16">
        <v>20951</v>
      </c>
      <c r="D10" s="12">
        <v>14272</v>
      </c>
      <c r="E10" s="12"/>
      <c r="F10" s="12">
        <v>6679</v>
      </c>
      <c r="G10" s="12">
        <v>3679</v>
      </c>
      <c r="H10" s="12">
        <v>3000</v>
      </c>
      <c r="I10" s="12">
        <v>44360</v>
      </c>
      <c r="J10" s="12">
        <v>6017</v>
      </c>
      <c r="K10" s="12"/>
      <c r="L10" s="12">
        <v>38343</v>
      </c>
      <c r="M10" s="12">
        <v>22947</v>
      </c>
      <c r="N10" s="12">
        <v>15396</v>
      </c>
      <c r="O10" s="12">
        <v>20289</v>
      </c>
      <c r="P10" s="12"/>
      <c r="Q10" s="12">
        <v>45022</v>
      </c>
      <c r="R10" s="12">
        <v>26626</v>
      </c>
      <c r="S10" s="203">
        <v>18396</v>
      </c>
      <c r="T10" s="122"/>
      <c r="U10" s="111"/>
    </row>
    <row r="11" spans="1:21" hidden="1">
      <c r="A11" s="205" t="s">
        <v>9</v>
      </c>
      <c r="B11" s="15">
        <v>66003</v>
      </c>
      <c r="C11" s="16">
        <v>11375</v>
      </c>
      <c r="D11" s="12">
        <v>7078</v>
      </c>
      <c r="E11" s="12"/>
      <c r="F11" s="12">
        <v>4297</v>
      </c>
      <c r="G11" s="12">
        <v>447</v>
      </c>
      <c r="H11" s="12">
        <v>3850</v>
      </c>
      <c r="I11" s="12">
        <v>54628</v>
      </c>
      <c r="J11" s="12">
        <v>5639</v>
      </c>
      <c r="K11" s="12"/>
      <c r="L11" s="12">
        <v>48989</v>
      </c>
      <c r="M11" s="12">
        <v>33850</v>
      </c>
      <c r="N11" s="12">
        <v>15139</v>
      </c>
      <c r="O11" s="12">
        <v>12717</v>
      </c>
      <c r="P11" s="12"/>
      <c r="Q11" s="12">
        <v>53286</v>
      </c>
      <c r="R11" s="12">
        <v>34297</v>
      </c>
      <c r="S11" s="203">
        <v>18989</v>
      </c>
      <c r="T11" s="122"/>
      <c r="U11" s="111"/>
    </row>
    <row r="12" spans="1:21" hidden="1">
      <c r="A12" s="205" t="s">
        <v>10</v>
      </c>
      <c r="B12" s="15">
        <v>83429</v>
      </c>
      <c r="C12" s="16">
        <v>23347</v>
      </c>
      <c r="D12" s="12">
        <v>15194</v>
      </c>
      <c r="E12" s="12"/>
      <c r="F12" s="12">
        <v>8153</v>
      </c>
      <c r="G12" s="12">
        <v>3250</v>
      </c>
      <c r="H12" s="12">
        <v>4903</v>
      </c>
      <c r="I12" s="12">
        <v>60082</v>
      </c>
      <c r="J12" s="12">
        <v>6449</v>
      </c>
      <c r="K12" s="12"/>
      <c r="L12" s="12">
        <v>53633</v>
      </c>
      <c r="M12" s="12">
        <v>36169</v>
      </c>
      <c r="N12" s="12">
        <v>17464</v>
      </c>
      <c r="O12" s="12">
        <v>21643</v>
      </c>
      <c r="P12" s="12"/>
      <c r="Q12" s="12">
        <v>61786</v>
      </c>
      <c r="R12" s="12">
        <v>39419</v>
      </c>
      <c r="S12" s="203">
        <v>22367</v>
      </c>
      <c r="T12" s="122"/>
      <c r="U12" s="111"/>
    </row>
    <row r="13" spans="1:21" hidden="1">
      <c r="A13" s="206" t="s">
        <v>11</v>
      </c>
      <c r="B13" s="17">
        <v>74404</v>
      </c>
      <c r="C13" s="18">
        <v>20875</v>
      </c>
      <c r="D13" s="12">
        <v>13185</v>
      </c>
      <c r="E13" s="12"/>
      <c r="F13" s="12">
        <v>7690</v>
      </c>
      <c r="G13" s="12">
        <v>2693</v>
      </c>
      <c r="H13" s="12">
        <v>4997</v>
      </c>
      <c r="I13" s="12">
        <v>53529</v>
      </c>
      <c r="J13" s="12">
        <v>8662</v>
      </c>
      <c r="K13" s="12"/>
      <c r="L13" s="12">
        <v>44867</v>
      </c>
      <c r="M13" s="12">
        <v>21265</v>
      </c>
      <c r="N13" s="12">
        <v>23602</v>
      </c>
      <c r="O13" s="12">
        <v>21847</v>
      </c>
      <c r="P13" s="12"/>
      <c r="Q13" s="12">
        <v>52557</v>
      </c>
      <c r="R13" s="12">
        <v>23958</v>
      </c>
      <c r="S13" s="203">
        <v>28599</v>
      </c>
      <c r="T13" s="122"/>
      <c r="U13" s="111"/>
    </row>
    <row r="14" spans="1:21" hidden="1">
      <c r="A14" s="207" t="s">
        <v>12</v>
      </c>
      <c r="B14" s="19">
        <v>53537</v>
      </c>
      <c r="C14" s="20">
        <v>15708</v>
      </c>
      <c r="D14" s="12">
        <v>8623</v>
      </c>
      <c r="E14" s="12"/>
      <c r="F14" s="12">
        <v>7085</v>
      </c>
      <c r="G14" s="12">
        <v>2024</v>
      </c>
      <c r="H14" s="12">
        <v>5061</v>
      </c>
      <c r="I14" s="12">
        <v>37829</v>
      </c>
      <c r="J14" s="12">
        <v>4113</v>
      </c>
      <c r="K14" s="12"/>
      <c r="L14" s="12">
        <v>33716</v>
      </c>
      <c r="M14" s="12">
        <v>21646</v>
      </c>
      <c r="N14" s="12">
        <v>12070</v>
      </c>
      <c r="O14" s="12">
        <v>12736</v>
      </c>
      <c r="P14" s="12"/>
      <c r="Q14" s="12">
        <v>40801</v>
      </c>
      <c r="R14" s="12">
        <v>23670</v>
      </c>
      <c r="S14" s="203">
        <v>17131</v>
      </c>
      <c r="T14" s="122"/>
      <c r="U14" s="111"/>
    </row>
    <row r="15" spans="1:21" hidden="1">
      <c r="A15" s="204" t="s">
        <v>13</v>
      </c>
      <c r="B15" s="13">
        <v>52026</v>
      </c>
      <c r="C15" s="21">
        <v>20534</v>
      </c>
      <c r="D15" s="12">
        <v>13756</v>
      </c>
      <c r="E15" s="12"/>
      <c r="F15" s="12">
        <v>6778</v>
      </c>
      <c r="G15" s="12">
        <v>2220</v>
      </c>
      <c r="H15" s="12">
        <v>4558</v>
      </c>
      <c r="I15" s="12">
        <v>31492</v>
      </c>
      <c r="J15" s="12">
        <v>6008</v>
      </c>
      <c r="K15" s="12"/>
      <c r="L15" s="12">
        <v>25484</v>
      </c>
      <c r="M15" s="12">
        <v>15659</v>
      </c>
      <c r="N15" s="12">
        <v>9825</v>
      </c>
      <c r="O15" s="12">
        <v>19764</v>
      </c>
      <c r="P15" s="12"/>
      <c r="Q15" s="12">
        <v>32262</v>
      </c>
      <c r="R15" s="12">
        <v>17879</v>
      </c>
      <c r="S15" s="203">
        <v>14383</v>
      </c>
      <c r="T15" s="122"/>
      <c r="U15" s="111"/>
    </row>
    <row r="16" spans="1:21" hidden="1">
      <c r="A16" s="205" t="s">
        <v>14</v>
      </c>
      <c r="B16" s="13">
        <v>104646</v>
      </c>
      <c r="C16" s="21">
        <v>45905</v>
      </c>
      <c r="D16" s="12">
        <v>29087</v>
      </c>
      <c r="E16" s="12"/>
      <c r="F16" s="12">
        <v>16818</v>
      </c>
      <c r="G16" s="12">
        <v>6637</v>
      </c>
      <c r="H16" s="12">
        <v>10181</v>
      </c>
      <c r="I16" s="12">
        <v>58741</v>
      </c>
      <c r="J16" s="12">
        <v>10871</v>
      </c>
      <c r="K16" s="12"/>
      <c r="L16" s="12">
        <v>47870</v>
      </c>
      <c r="M16" s="12">
        <v>32266</v>
      </c>
      <c r="N16" s="12">
        <v>15604</v>
      </c>
      <c r="O16" s="12">
        <v>39958</v>
      </c>
      <c r="P16" s="12"/>
      <c r="Q16" s="12">
        <v>64688</v>
      </c>
      <c r="R16" s="12">
        <v>38903</v>
      </c>
      <c r="S16" s="203">
        <v>25785</v>
      </c>
      <c r="T16" s="122"/>
      <c r="U16" s="111"/>
    </row>
    <row r="17" spans="1:21" hidden="1">
      <c r="A17" s="207" t="s">
        <v>15</v>
      </c>
      <c r="B17" s="13">
        <v>76092</v>
      </c>
      <c r="C17" s="21">
        <v>32633</v>
      </c>
      <c r="D17" s="12">
        <v>21193</v>
      </c>
      <c r="E17" s="12"/>
      <c r="F17" s="12">
        <v>11440</v>
      </c>
      <c r="G17" s="12">
        <v>2761</v>
      </c>
      <c r="H17" s="12">
        <v>8679</v>
      </c>
      <c r="I17" s="12">
        <v>43459</v>
      </c>
      <c r="J17" s="12">
        <v>4842</v>
      </c>
      <c r="K17" s="12"/>
      <c r="L17" s="12">
        <v>38617</v>
      </c>
      <c r="M17" s="12">
        <v>27482</v>
      </c>
      <c r="N17" s="12">
        <v>11135</v>
      </c>
      <c r="O17" s="12">
        <v>26035</v>
      </c>
      <c r="P17" s="12"/>
      <c r="Q17" s="12">
        <v>50057</v>
      </c>
      <c r="R17" s="12">
        <v>30243</v>
      </c>
      <c r="S17" s="203">
        <v>19814</v>
      </c>
      <c r="T17" s="122"/>
      <c r="U17" s="111"/>
    </row>
    <row r="18" spans="1:21" hidden="1">
      <c r="A18" s="208" t="s">
        <v>70</v>
      </c>
      <c r="B18" s="22">
        <v>177305</v>
      </c>
      <c r="C18" s="23">
        <v>79655</v>
      </c>
      <c r="D18" s="12">
        <v>60618</v>
      </c>
      <c r="E18" s="12"/>
      <c r="F18" s="12">
        <v>19037</v>
      </c>
      <c r="G18" s="12">
        <v>3069</v>
      </c>
      <c r="H18" s="12">
        <v>15968</v>
      </c>
      <c r="I18" s="12">
        <v>97650</v>
      </c>
      <c r="J18" s="12">
        <v>24346</v>
      </c>
      <c r="K18" s="12"/>
      <c r="L18" s="12">
        <v>73304</v>
      </c>
      <c r="M18" s="12">
        <v>53644</v>
      </c>
      <c r="N18" s="12">
        <v>19660</v>
      </c>
      <c r="O18" s="12">
        <v>84964</v>
      </c>
      <c r="P18" s="12"/>
      <c r="Q18" s="12">
        <v>92341</v>
      </c>
      <c r="R18" s="12">
        <v>56713</v>
      </c>
      <c r="S18" s="203">
        <v>35628</v>
      </c>
      <c r="T18" s="122"/>
      <c r="U18" s="111"/>
    </row>
    <row r="19" spans="1:21" hidden="1">
      <c r="A19" s="209" t="s">
        <v>233</v>
      </c>
      <c r="B19" s="93">
        <v>945723</v>
      </c>
      <c r="C19" s="94">
        <v>337645</v>
      </c>
      <c r="D19" s="95">
        <v>232608</v>
      </c>
      <c r="E19" s="95"/>
      <c r="F19" s="95">
        <v>105037</v>
      </c>
      <c r="G19" s="95">
        <v>31722</v>
      </c>
      <c r="H19" s="95">
        <v>73315</v>
      </c>
      <c r="I19" s="95">
        <v>608078</v>
      </c>
      <c r="J19" s="95">
        <v>89628</v>
      </c>
      <c r="K19" s="95"/>
      <c r="L19" s="95">
        <v>518450</v>
      </c>
      <c r="M19" s="95">
        <v>324962</v>
      </c>
      <c r="N19" s="95">
        <v>193488</v>
      </c>
      <c r="O19" s="95">
        <v>322236</v>
      </c>
      <c r="P19" s="95"/>
      <c r="Q19" s="95">
        <v>623487</v>
      </c>
      <c r="R19" s="95">
        <v>356684</v>
      </c>
      <c r="S19" s="210">
        <v>266803</v>
      </c>
      <c r="T19" s="122"/>
      <c r="U19" s="111"/>
    </row>
    <row r="20" spans="1:21" hidden="1">
      <c r="A20" s="204" t="s">
        <v>234</v>
      </c>
      <c r="B20" s="25">
        <v>61655</v>
      </c>
      <c r="C20" s="24">
        <v>19371</v>
      </c>
      <c r="D20" s="12">
        <v>16105</v>
      </c>
      <c r="E20" s="12"/>
      <c r="F20" s="12">
        <v>3266</v>
      </c>
      <c r="G20" s="12">
        <v>368</v>
      </c>
      <c r="H20" s="12">
        <v>2898</v>
      </c>
      <c r="I20" s="12">
        <v>42284</v>
      </c>
      <c r="J20" s="12">
        <v>8621</v>
      </c>
      <c r="K20" s="12"/>
      <c r="L20" s="12">
        <v>33663</v>
      </c>
      <c r="M20" s="12">
        <v>20415</v>
      </c>
      <c r="N20" s="12">
        <v>13248</v>
      </c>
      <c r="O20" s="12">
        <v>24726</v>
      </c>
      <c r="P20" s="12"/>
      <c r="Q20" s="12">
        <v>36929</v>
      </c>
      <c r="R20" s="12">
        <v>20783</v>
      </c>
      <c r="S20" s="203">
        <v>16146</v>
      </c>
      <c r="T20" s="122"/>
      <c r="U20" s="111"/>
    </row>
    <row r="21" spans="1:21" hidden="1">
      <c r="A21" s="204" t="s">
        <v>16</v>
      </c>
      <c r="B21" s="26">
        <v>43457</v>
      </c>
      <c r="C21" s="21">
        <v>10012</v>
      </c>
      <c r="D21" s="12">
        <v>7644</v>
      </c>
      <c r="E21" s="12"/>
      <c r="F21" s="12">
        <v>2368</v>
      </c>
      <c r="G21" s="12">
        <v>250</v>
      </c>
      <c r="H21" s="12">
        <v>2118</v>
      </c>
      <c r="I21" s="12">
        <v>33445</v>
      </c>
      <c r="J21" s="12">
        <v>4522</v>
      </c>
      <c r="K21" s="12"/>
      <c r="L21" s="12">
        <v>28923</v>
      </c>
      <c r="M21" s="12">
        <v>14221</v>
      </c>
      <c r="N21" s="12">
        <v>14702</v>
      </c>
      <c r="O21" s="12">
        <v>12166</v>
      </c>
      <c r="P21" s="12"/>
      <c r="Q21" s="12">
        <v>31291</v>
      </c>
      <c r="R21" s="12">
        <v>14471</v>
      </c>
      <c r="S21" s="203">
        <v>16820</v>
      </c>
      <c r="T21" s="122"/>
      <c r="U21" s="111"/>
    </row>
    <row r="22" spans="1:21" hidden="1">
      <c r="A22" s="205" t="s">
        <v>17</v>
      </c>
      <c r="B22" s="27">
        <v>102864</v>
      </c>
      <c r="C22" s="28">
        <v>30582</v>
      </c>
      <c r="D22" s="12">
        <v>25851</v>
      </c>
      <c r="E22" s="12"/>
      <c r="F22" s="12">
        <v>4731</v>
      </c>
      <c r="G22" s="12">
        <v>387</v>
      </c>
      <c r="H22" s="12">
        <v>4344</v>
      </c>
      <c r="I22" s="12">
        <v>72282</v>
      </c>
      <c r="J22" s="12">
        <v>10186</v>
      </c>
      <c r="K22" s="12"/>
      <c r="L22" s="12">
        <v>62096</v>
      </c>
      <c r="M22" s="12">
        <v>44921</v>
      </c>
      <c r="N22" s="12">
        <v>17175</v>
      </c>
      <c r="O22" s="12">
        <v>36037</v>
      </c>
      <c r="P22" s="12"/>
      <c r="Q22" s="12">
        <v>66827</v>
      </c>
      <c r="R22" s="12">
        <v>45308</v>
      </c>
      <c r="S22" s="203">
        <v>21519</v>
      </c>
      <c r="T22" s="122"/>
      <c r="U22" s="111"/>
    </row>
    <row r="23" spans="1:21" hidden="1">
      <c r="A23" s="205" t="s">
        <v>18</v>
      </c>
      <c r="B23" s="27">
        <v>79682</v>
      </c>
      <c r="C23" s="28">
        <v>26656</v>
      </c>
      <c r="D23" s="12">
        <v>15660</v>
      </c>
      <c r="E23" s="12"/>
      <c r="F23" s="12">
        <v>10996</v>
      </c>
      <c r="G23" s="12">
        <v>6836</v>
      </c>
      <c r="H23" s="12">
        <v>4160</v>
      </c>
      <c r="I23" s="12">
        <v>53026</v>
      </c>
      <c r="J23" s="12">
        <v>6882</v>
      </c>
      <c r="K23" s="12"/>
      <c r="L23" s="12">
        <v>46144</v>
      </c>
      <c r="M23" s="12">
        <v>29611</v>
      </c>
      <c r="N23" s="12">
        <v>16533</v>
      </c>
      <c r="O23" s="12">
        <v>22542</v>
      </c>
      <c r="P23" s="12"/>
      <c r="Q23" s="12">
        <v>57140</v>
      </c>
      <c r="R23" s="12">
        <v>36447</v>
      </c>
      <c r="S23" s="203">
        <v>20693</v>
      </c>
      <c r="T23" s="122"/>
      <c r="U23" s="111"/>
    </row>
    <row r="24" spans="1:21" hidden="1">
      <c r="A24" s="207" t="s">
        <v>19</v>
      </c>
      <c r="B24" s="29">
        <v>99592</v>
      </c>
      <c r="C24" s="30">
        <v>27013</v>
      </c>
      <c r="D24" s="12">
        <v>19396</v>
      </c>
      <c r="E24" s="12"/>
      <c r="F24" s="12">
        <v>7617</v>
      </c>
      <c r="G24" s="12">
        <v>1139</v>
      </c>
      <c r="H24" s="12">
        <v>6478</v>
      </c>
      <c r="I24" s="12">
        <v>72579</v>
      </c>
      <c r="J24" s="12">
        <v>8612</v>
      </c>
      <c r="K24" s="12"/>
      <c r="L24" s="12">
        <v>63967</v>
      </c>
      <c r="M24" s="12">
        <v>45245</v>
      </c>
      <c r="N24" s="12">
        <v>18722</v>
      </c>
      <c r="O24" s="12">
        <v>28008</v>
      </c>
      <c r="P24" s="12"/>
      <c r="Q24" s="12">
        <v>71584</v>
      </c>
      <c r="R24" s="12">
        <v>46384</v>
      </c>
      <c r="S24" s="203">
        <v>25200</v>
      </c>
      <c r="T24" s="122"/>
      <c r="U24" s="111"/>
    </row>
    <row r="25" spans="1:21" hidden="1">
      <c r="A25" s="204" t="s">
        <v>20</v>
      </c>
      <c r="B25" s="26">
        <v>113723</v>
      </c>
      <c r="C25" s="21">
        <v>30255</v>
      </c>
      <c r="D25" s="12">
        <v>17691</v>
      </c>
      <c r="E25" s="12"/>
      <c r="F25" s="12">
        <v>12564</v>
      </c>
      <c r="G25" s="12">
        <v>3837</v>
      </c>
      <c r="H25" s="12">
        <v>8727</v>
      </c>
      <c r="I25" s="12">
        <v>83468</v>
      </c>
      <c r="J25" s="12">
        <v>11086</v>
      </c>
      <c r="K25" s="12"/>
      <c r="L25" s="12">
        <v>72382</v>
      </c>
      <c r="M25" s="12">
        <v>49875</v>
      </c>
      <c r="N25" s="12">
        <v>22507</v>
      </c>
      <c r="O25" s="12">
        <v>28777</v>
      </c>
      <c r="P25" s="12"/>
      <c r="Q25" s="12">
        <v>84946</v>
      </c>
      <c r="R25" s="12">
        <v>53712</v>
      </c>
      <c r="S25" s="203">
        <v>31234</v>
      </c>
      <c r="T25" s="122"/>
      <c r="U25" s="111"/>
    </row>
    <row r="26" spans="1:21" hidden="1">
      <c r="A26" s="205" t="s">
        <v>21</v>
      </c>
      <c r="B26" s="27">
        <v>78272</v>
      </c>
      <c r="C26" s="28">
        <v>19258</v>
      </c>
      <c r="D26" s="12">
        <v>10155</v>
      </c>
      <c r="E26" s="12"/>
      <c r="F26" s="12">
        <v>9103</v>
      </c>
      <c r="G26" s="12">
        <v>3997</v>
      </c>
      <c r="H26" s="12">
        <v>5106</v>
      </c>
      <c r="I26" s="12">
        <v>59014</v>
      </c>
      <c r="J26" s="12">
        <v>12501</v>
      </c>
      <c r="K26" s="12"/>
      <c r="L26" s="12">
        <v>46513</v>
      </c>
      <c r="M26" s="12">
        <v>33636</v>
      </c>
      <c r="N26" s="12">
        <v>12877</v>
      </c>
      <c r="O26" s="12">
        <v>22656</v>
      </c>
      <c r="P26" s="12"/>
      <c r="Q26" s="12">
        <v>55616</v>
      </c>
      <c r="R26" s="12">
        <v>37633</v>
      </c>
      <c r="S26" s="203">
        <v>17983</v>
      </c>
      <c r="T26" s="122"/>
      <c r="U26" s="111"/>
    </row>
    <row r="27" spans="1:21" hidden="1">
      <c r="A27" s="205" t="s">
        <v>22</v>
      </c>
      <c r="B27" s="27">
        <v>62441</v>
      </c>
      <c r="C27" s="28">
        <v>17015</v>
      </c>
      <c r="D27" s="12">
        <v>9918</v>
      </c>
      <c r="E27" s="12"/>
      <c r="F27" s="12">
        <v>7097</v>
      </c>
      <c r="G27" s="12">
        <v>3700</v>
      </c>
      <c r="H27" s="12">
        <v>3397</v>
      </c>
      <c r="I27" s="12">
        <v>45426</v>
      </c>
      <c r="J27" s="12">
        <v>4235</v>
      </c>
      <c r="K27" s="12"/>
      <c r="L27" s="12">
        <v>41191</v>
      </c>
      <c r="M27" s="12">
        <v>25313</v>
      </c>
      <c r="N27" s="12">
        <v>15878</v>
      </c>
      <c r="O27" s="12">
        <v>14153</v>
      </c>
      <c r="P27" s="12"/>
      <c r="Q27" s="12">
        <v>48288</v>
      </c>
      <c r="R27" s="12">
        <v>29013</v>
      </c>
      <c r="S27" s="203">
        <v>19275</v>
      </c>
      <c r="T27" s="122"/>
      <c r="U27" s="111"/>
    </row>
    <row r="28" spans="1:21" hidden="1">
      <c r="A28" s="205" t="s">
        <v>23</v>
      </c>
      <c r="B28" s="27">
        <v>63324</v>
      </c>
      <c r="C28" s="28">
        <v>20266</v>
      </c>
      <c r="D28" s="12">
        <v>12751</v>
      </c>
      <c r="E28" s="12"/>
      <c r="F28" s="12">
        <v>7515</v>
      </c>
      <c r="G28" s="12">
        <v>2449</v>
      </c>
      <c r="H28" s="12">
        <v>5066</v>
      </c>
      <c r="I28" s="12">
        <v>43058</v>
      </c>
      <c r="J28" s="12">
        <v>7507</v>
      </c>
      <c r="K28" s="12"/>
      <c r="L28" s="12">
        <v>35551</v>
      </c>
      <c r="M28" s="12">
        <v>24069</v>
      </c>
      <c r="N28" s="12">
        <v>11482</v>
      </c>
      <c r="O28" s="12">
        <v>20258</v>
      </c>
      <c r="P28" s="12"/>
      <c r="Q28" s="12">
        <v>43066</v>
      </c>
      <c r="R28" s="12">
        <v>26518</v>
      </c>
      <c r="S28" s="203">
        <v>16548</v>
      </c>
      <c r="T28" s="122"/>
      <c r="U28" s="111"/>
    </row>
    <row r="29" spans="1:21" hidden="1">
      <c r="A29" s="205" t="s">
        <v>24</v>
      </c>
      <c r="B29" s="27">
        <v>65115</v>
      </c>
      <c r="C29" s="28">
        <v>20405</v>
      </c>
      <c r="D29" s="12">
        <v>10239</v>
      </c>
      <c r="E29" s="12"/>
      <c r="F29" s="12">
        <v>10166</v>
      </c>
      <c r="G29" s="12">
        <v>3417</v>
      </c>
      <c r="H29" s="12">
        <v>6749</v>
      </c>
      <c r="I29" s="12">
        <v>44710</v>
      </c>
      <c r="J29" s="12">
        <v>4716</v>
      </c>
      <c r="K29" s="12"/>
      <c r="L29" s="12">
        <v>39994</v>
      </c>
      <c r="M29" s="12">
        <v>28784</v>
      </c>
      <c r="N29" s="12">
        <v>11210</v>
      </c>
      <c r="O29" s="12">
        <v>14955</v>
      </c>
      <c r="P29" s="12"/>
      <c r="Q29" s="12">
        <v>50160</v>
      </c>
      <c r="R29" s="12">
        <v>32201</v>
      </c>
      <c r="S29" s="203">
        <v>17959</v>
      </c>
      <c r="T29" s="122"/>
      <c r="U29" s="111"/>
    </row>
    <row r="30" spans="1:21" hidden="1">
      <c r="A30" s="205" t="s">
        <v>25</v>
      </c>
      <c r="B30" s="27">
        <v>76308</v>
      </c>
      <c r="C30" s="28">
        <v>32069</v>
      </c>
      <c r="D30" s="12">
        <v>17247</v>
      </c>
      <c r="E30" s="12"/>
      <c r="F30" s="12">
        <v>14822</v>
      </c>
      <c r="G30" s="12">
        <v>8400</v>
      </c>
      <c r="H30" s="12">
        <v>6422</v>
      </c>
      <c r="I30" s="12">
        <v>44239</v>
      </c>
      <c r="J30" s="12">
        <v>5749</v>
      </c>
      <c r="K30" s="12"/>
      <c r="L30" s="12">
        <v>38490</v>
      </c>
      <c r="M30" s="12">
        <v>21080</v>
      </c>
      <c r="N30" s="12">
        <v>17410</v>
      </c>
      <c r="O30" s="12">
        <v>22996</v>
      </c>
      <c r="P30" s="12"/>
      <c r="Q30" s="12">
        <v>53312</v>
      </c>
      <c r="R30" s="12">
        <v>29480</v>
      </c>
      <c r="S30" s="203">
        <v>23832</v>
      </c>
      <c r="T30" s="122"/>
      <c r="U30" s="111"/>
    </row>
    <row r="31" spans="1:21" hidden="1">
      <c r="A31" s="207" t="s">
        <v>26</v>
      </c>
      <c r="B31" s="29">
        <v>147407</v>
      </c>
      <c r="C31" s="30">
        <v>65353</v>
      </c>
      <c r="D31" s="12">
        <v>47058</v>
      </c>
      <c r="E31" s="12"/>
      <c r="F31" s="12">
        <v>18295</v>
      </c>
      <c r="G31" s="12">
        <v>3753</v>
      </c>
      <c r="H31" s="12">
        <v>14542</v>
      </c>
      <c r="I31" s="12">
        <v>82054</v>
      </c>
      <c r="J31" s="12">
        <v>9632</v>
      </c>
      <c r="K31" s="12"/>
      <c r="L31" s="12">
        <v>72422</v>
      </c>
      <c r="M31" s="12">
        <v>54384</v>
      </c>
      <c r="N31" s="12">
        <v>18038</v>
      </c>
      <c r="O31" s="12">
        <v>56690</v>
      </c>
      <c r="P31" s="12"/>
      <c r="Q31" s="12">
        <v>90717</v>
      </c>
      <c r="R31" s="12">
        <v>58137</v>
      </c>
      <c r="S31" s="203">
        <v>32580</v>
      </c>
      <c r="T31" s="122"/>
      <c r="U31" s="111"/>
    </row>
    <row r="32" spans="1:21" hidden="1">
      <c r="A32" s="211" t="s">
        <v>73</v>
      </c>
      <c r="B32" s="96">
        <v>993840</v>
      </c>
      <c r="C32" s="97">
        <v>318255</v>
      </c>
      <c r="D32" s="97">
        <v>209715</v>
      </c>
      <c r="E32" s="97"/>
      <c r="F32" s="97">
        <v>108540</v>
      </c>
      <c r="G32" s="97">
        <v>38533</v>
      </c>
      <c r="H32" s="97">
        <v>70007</v>
      </c>
      <c r="I32" s="97">
        <v>675585</v>
      </c>
      <c r="J32" s="97">
        <v>94249</v>
      </c>
      <c r="K32" s="97"/>
      <c r="L32" s="97">
        <v>581336</v>
      </c>
      <c r="M32" s="97">
        <v>391554</v>
      </c>
      <c r="N32" s="97">
        <v>189782</v>
      </c>
      <c r="O32" s="97">
        <v>303964</v>
      </c>
      <c r="P32" s="97"/>
      <c r="Q32" s="97">
        <v>689876</v>
      </c>
      <c r="R32" s="97">
        <v>430087</v>
      </c>
      <c r="S32" s="212">
        <v>259789</v>
      </c>
      <c r="T32" s="122"/>
      <c r="U32" s="111"/>
    </row>
    <row r="33" spans="1:21" hidden="1">
      <c r="A33" s="213" t="s">
        <v>235</v>
      </c>
      <c r="B33" s="31">
        <v>65735</v>
      </c>
      <c r="C33" s="32">
        <v>12743</v>
      </c>
      <c r="D33" s="32">
        <v>10590</v>
      </c>
      <c r="E33" s="32"/>
      <c r="F33" s="32">
        <v>2153</v>
      </c>
      <c r="G33" s="32">
        <v>522</v>
      </c>
      <c r="H33" s="32">
        <v>1631</v>
      </c>
      <c r="I33" s="32">
        <v>52992</v>
      </c>
      <c r="J33" s="32">
        <v>4444</v>
      </c>
      <c r="K33" s="32"/>
      <c r="L33" s="32">
        <v>48548</v>
      </c>
      <c r="M33" s="32">
        <v>25588</v>
      </c>
      <c r="N33" s="32">
        <v>22960</v>
      </c>
      <c r="O33" s="32">
        <v>15034</v>
      </c>
      <c r="P33" s="32"/>
      <c r="Q33" s="32">
        <v>50701</v>
      </c>
      <c r="R33" s="32">
        <v>26110</v>
      </c>
      <c r="S33" s="214">
        <v>24591</v>
      </c>
      <c r="T33" s="122"/>
      <c r="U33" s="111"/>
    </row>
    <row r="34" spans="1:21" hidden="1">
      <c r="A34" s="215" t="s">
        <v>75</v>
      </c>
      <c r="B34" s="33">
        <v>55469</v>
      </c>
      <c r="C34" s="34">
        <v>19962</v>
      </c>
      <c r="D34" s="34">
        <v>16272</v>
      </c>
      <c r="E34" s="34"/>
      <c r="F34" s="34">
        <v>3690</v>
      </c>
      <c r="G34" s="34">
        <v>1256</v>
      </c>
      <c r="H34" s="34">
        <v>2434</v>
      </c>
      <c r="I34" s="34">
        <v>35507</v>
      </c>
      <c r="J34" s="34">
        <v>4945</v>
      </c>
      <c r="K34" s="34"/>
      <c r="L34" s="34">
        <v>30562</v>
      </c>
      <c r="M34" s="34">
        <v>20106</v>
      </c>
      <c r="N34" s="34">
        <v>10456</v>
      </c>
      <c r="O34" s="34">
        <v>21217</v>
      </c>
      <c r="P34" s="34"/>
      <c r="Q34" s="34">
        <v>34252</v>
      </c>
      <c r="R34" s="34">
        <v>21362</v>
      </c>
      <c r="S34" s="216">
        <v>12890</v>
      </c>
      <c r="T34" s="122"/>
      <c r="U34" s="111"/>
    </row>
    <row r="35" spans="1:21" hidden="1">
      <c r="A35" s="215" t="s">
        <v>27</v>
      </c>
      <c r="B35" s="33">
        <v>73083.25</v>
      </c>
      <c r="C35" s="34">
        <v>20557.939999999999</v>
      </c>
      <c r="D35" s="34">
        <v>16801.47</v>
      </c>
      <c r="E35" s="34"/>
      <c r="F35" s="34">
        <v>3756.47</v>
      </c>
      <c r="G35" s="34">
        <v>1354.42</v>
      </c>
      <c r="H35" s="34">
        <v>2402.0500000000002</v>
      </c>
      <c r="I35" s="34">
        <v>52525.31</v>
      </c>
      <c r="J35" s="34">
        <v>5963.8</v>
      </c>
      <c r="K35" s="34"/>
      <c r="L35" s="34">
        <v>46561.51</v>
      </c>
      <c r="M35" s="34">
        <v>33979.29</v>
      </c>
      <c r="N35" s="34">
        <v>12582.22</v>
      </c>
      <c r="O35" s="34">
        <v>22765.27</v>
      </c>
      <c r="P35" s="34"/>
      <c r="Q35" s="34">
        <v>50317.98</v>
      </c>
      <c r="R35" s="34">
        <v>35333.71</v>
      </c>
      <c r="S35" s="216">
        <v>14984.27</v>
      </c>
      <c r="T35" s="122"/>
      <c r="U35" s="111"/>
    </row>
    <row r="36" spans="1:21" hidden="1">
      <c r="A36" s="215" t="s">
        <v>28</v>
      </c>
      <c r="B36" s="35">
        <v>64977.06</v>
      </c>
      <c r="C36" s="28">
        <v>18404.240000000002</v>
      </c>
      <c r="D36" s="28">
        <v>9582.93</v>
      </c>
      <c r="E36" s="28"/>
      <c r="F36" s="28">
        <v>8821.31</v>
      </c>
      <c r="G36" s="28">
        <v>4352.3500000000004</v>
      </c>
      <c r="H36" s="28">
        <v>4468.96</v>
      </c>
      <c r="I36" s="28">
        <v>46572.82</v>
      </c>
      <c r="J36" s="28">
        <v>4010.25</v>
      </c>
      <c r="K36" s="28"/>
      <c r="L36" s="28">
        <v>42562.57</v>
      </c>
      <c r="M36" s="28">
        <v>30388.51</v>
      </c>
      <c r="N36" s="28">
        <v>12174.06</v>
      </c>
      <c r="O36" s="28">
        <v>13593.18</v>
      </c>
      <c r="P36" s="28"/>
      <c r="Q36" s="28">
        <v>51383.88</v>
      </c>
      <c r="R36" s="28">
        <v>34740.86</v>
      </c>
      <c r="S36" s="217">
        <v>16643.02</v>
      </c>
      <c r="T36" s="122"/>
      <c r="U36" s="111"/>
    </row>
    <row r="37" spans="1:21" hidden="1">
      <c r="A37" s="215" t="s">
        <v>29</v>
      </c>
      <c r="B37" s="35">
        <v>85998.307860677858</v>
      </c>
      <c r="C37" s="28">
        <v>23836.483345827379</v>
      </c>
      <c r="D37" s="28">
        <v>11732.301979085702</v>
      </c>
      <c r="E37" s="28"/>
      <c r="F37" s="28">
        <v>12104.181366741675</v>
      </c>
      <c r="G37" s="28">
        <v>3725.2319499664559</v>
      </c>
      <c r="H37" s="28">
        <v>8378.94941677522</v>
      </c>
      <c r="I37" s="28">
        <v>62161.824514850479</v>
      </c>
      <c r="J37" s="28">
        <v>5865.3180866438279</v>
      </c>
      <c r="K37" s="28"/>
      <c r="L37" s="28">
        <v>56296.50642820666</v>
      </c>
      <c r="M37" s="28">
        <v>36351.303998802359</v>
      </c>
      <c r="N37" s="28">
        <v>19945.202429404297</v>
      </c>
      <c r="O37" s="28">
        <v>17597.62006572953</v>
      </c>
      <c r="P37" s="28"/>
      <c r="Q37" s="28">
        <v>68400.687794948331</v>
      </c>
      <c r="R37" s="28">
        <v>40076.535948768811</v>
      </c>
      <c r="S37" s="217">
        <v>28324.15184617952</v>
      </c>
      <c r="T37" s="122"/>
      <c r="U37" s="111"/>
    </row>
    <row r="38" spans="1:21" hidden="1">
      <c r="A38" s="215" t="s">
        <v>236</v>
      </c>
      <c r="B38" s="35">
        <v>105635.30271310599</v>
      </c>
      <c r="C38" s="28">
        <v>23101.459441512387</v>
      </c>
      <c r="D38" s="28">
        <v>12422.580595661193</v>
      </c>
      <c r="E38" s="28"/>
      <c r="F38" s="28">
        <v>10678.878845851194</v>
      </c>
      <c r="G38" s="28">
        <v>5822.1141393109119</v>
      </c>
      <c r="H38" s="28">
        <v>4856.7647065402816</v>
      </c>
      <c r="I38" s="28">
        <v>82533.843271593607</v>
      </c>
      <c r="J38" s="28">
        <v>9829.246246767163</v>
      </c>
      <c r="K38" s="28"/>
      <c r="L38" s="28">
        <v>72704.597024826449</v>
      </c>
      <c r="M38" s="28">
        <v>51913.401399516864</v>
      </c>
      <c r="N38" s="28">
        <v>20791.195625309581</v>
      </c>
      <c r="O38" s="28">
        <v>22251.826842428352</v>
      </c>
      <c r="P38" s="28"/>
      <c r="Q38" s="28">
        <v>83383.475870677648</v>
      </c>
      <c r="R38" s="28">
        <v>57735.515538827778</v>
      </c>
      <c r="S38" s="217">
        <v>25647.960331849859</v>
      </c>
      <c r="T38" s="122"/>
      <c r="U38" s="111"/>
    </row>
    <row r="39" spans="1:21" hidden="1">
      <c r="A39" s="218" t="s">
        <v>237</v>
      </c>
      <c r="B39" s="36">
        <v>84875.58</v>
      </c>
      <c r="C39" s="37">
        <v>16428.07</v>
      </c>
      <c r="D39" s="37">
        <v>9633.0499999999993</v>
      </c>
      <c r="E39" s="37"/>
      <c r="F39" s="37">
        <v>6795.02</v>
      </c>
      <c r="G39" s="37">
        <v>3351</v>
      </c>
      <c r="H39" s="37">
        <v>3444.02</v>
      </c>
      <c r="I39" s="37">
        <v>68447.509999999995</v>
      </c>
      <c r="J39" s="37">
        <v>4251.01</v>
      </c>
      <c r="K39" s="37"/>
      <c r="L39" s="37">
        <v>64196.5</v>
      </c>
      <c r="M39" s="37">
        <v>47275.85</v>
      </c>
      <c r="N39" s="37">
        <v>16920.650000000001</v>
      </c>
      <c r="O39" s="37">
        <v>13884.06</v>
      </c>
      <c r="P39" s="37"/>
      <c r="Q39" s="37">
        <v>70991.520000000004</v>
      </c>
      <c r="R39" s="37">
        <v>50626.85</v>
      </c>
      <c r="S39" s="219">
        <v>20364.669999999998</v>
      </c>
      <c r="T39" s="122"/>
      <c r="U39" s="111"/>
    </row>
    <row r="40" spans="1:21" hidden="1">
      <c r="A40" s="215" t="s">
        <v>30</v>
      </c>
      <c r="B40" s="35">
        <v>71439</v>
      </c>
      <c r="C40" s="28">
        <v>14342</v>
      </c>
      <c r="D40" s="28">
        <v>10245</v>
      </c>
      <c r="E40" s="28"/>
      <c r="F40" s="28">
        <v>4097</v>
      </c>
      <c r="G40" s="28">
        <v>619</v>
      </c>
      <c r="H40" s="28">
        <v>3478</v>
      </c>
      <c r="I40" s="28">
        <v>57097</v>
      </c>
      <c r="J40" s="28">
        <v>7149</v>
      </c>
      <c r="K40" s="28"/>
      <c r="L40" s="28">
        <v>49948</v>
      </c>
      <c r="M40" s="28">
        <v>28652</v>
      </c>
      <c r="N40" s="28">
        <v>21297</v>
      </c>
      <c r="O40" s="28">
        <v>17393</v>
      </c>
      <c r="P40" s="28"/>
      <c r="Q40" s="28">
        <v>54046</v>
      </c>
      <c r="R40" s="28">
        <v>29271</v>
      </c>
      <c r="S40" s="217">
        <v>24775</v>
      </c>
      <c r="T40" s="122"/>
      <c r="U40" s="111"/>
    </row>
    <row r="41" spans="1:21" hidden="1">
      <c r="A41" s="220" t="s">
        <v>31</v>
      </c>
      <c r="B41" s="35">
        <v>113362.72</v>
      </c>
      <c r="C41" s="28">
        <v>30587.62</v>
      </c>
      <c r="D41" s="28">
        <v>18032.96</v>
      </c>
      <c r="E41" s="28"/>
      <c r="F41" s="28">
        <v>12554.66</v>
      </c>
      <c r="G41" s="28">
        <v>5235.53</v>
      </c>
      <c r="H41" s="28">
        <v>7319.12</v>
      </c>
      <c r="I41" s="28">
        <v>82775.100000000006</v>
      </c>
      <c r="J41" s="28">
        <v>3819.11</v>
      </c>
      <c r="K41" s="28"/>
      <c r="L41" s="28">
        <v>78955.990000000005</v>
      </c>
      <c r="M41" s="28">
        <v>63809.14</v>
      </c>
      <c r="N41" s="28">
        <v>15146.86</v>
      </c>
      <c r="O41" s="28">
        <v>21852.07</v>
      </c>
      <c r="P41" s="28"/>
      <c r="Q41" s="28">
        <v>91510.65</v>
      </c>
      <c r="R41" s="28">
        <v>69044.67</v>
      </c>
      <c r="S41" s="217">
        <v>22465.98</v>
      </c>
      <c r="T41" s="122"/>
      <c r="U41" s="111"/>
    </row>
    <row r="42" spans="1:21" hidden="1">
      <c r="A42" s="220" t="s">
        <v>32</v>
      </c>
      <c r="B42" s="35">
        <v>65377.195374235947</v>
      </c>
      <c r="C42" s="28">
        <v>23998.104533875361</v>
      </c>
      <c r="D42" s="28">
        <v>12352.621286155796</v>
      </c>
      <c r="E42" s="28"/>
      <c r="F42" s="28">
        <v>11645.483247719567</v>
      </c>
      <c r="G42" s="28">
        <v>4367.2852663513904</v>
      </c>
      <c r="H42" s="28">
        <v>7278.1979813681774</v>
      </c>
      <c r="I42" s="28">
        <v>41379.090840360586</v>
      </c>
      <c r="J42" s="28">
        <v>3925.1308207810616</v>
      </c>
      <c r="K42" s="28"/>
      <c r="L42" s="28">
        <v>37453.960019579528</v>
      </c>
      <c r="M42" s="28">
        <v>28606.014182998893</v>
      </c>
      <c r="N42" s="28">
        <v>8847.9458365806331</v>
      </c>
      <c r="O42" s="28">
        <v>16277.752106936858</v>
      </c>
      <c r="P42" s="28"/>
      <c r="Q42" s="28">
        <v>49099.443267299095</v>
      </c>
      <c r="R42" s="28">
        <v>32973.299449350277</v>
      </c>
      <c r="S42" s="217">
        <v>16126.14381794881</v>
      </c>
      <c r="T42" s="122"/>
      <c r="U42" s="111"/>
    </row>
    <row r="43" spans="1:21" hidden="1">
      <c r="A43" s="220" t="s">
        <v>33</v>
      </c>
      <c r="B43" s="38">
        <v>105191.94043061562</v>
      </c>
      <c r="C43" s="21">
        <v>36826.703399764228</v>
      </c>
      <c r="D43" s="21">
        <v>19192.929718713556</v>
      </c>
      <c r="E43" s="21"/>
      <c r="F43" s="21">
        <v>17633.773681050672</v>
      </c>
      <c r="G43" s="21">
        <v>12649.173081582116</v>
      </c>
      <c r="H43" s="21">
        <v>4984.6005994685556</v>
      </c>
      <c r="I43" s="21">
        <v>68365.237030851378</v>
      </c>
      <c r="J43" s="21">
        <v>7775.4431753650588</v>
      </c>
      <c r="K43" s="21"/>
      <c r="L43" s="21">
        <v>60589.793855486329</v>
      </c>
      <c r="M43" s="21">
        <v>45236.318404567202</v>
      </c>
      <c r="N43" s="21">
        <v>15353.475450919121</v>
      </c>
      <c r="O43" s="21">
        <v>26968.372894078613</v>
      </c>
      <c r="P43" s="21"/>
      <c r="Q43" s="21">
        <v>78223.567536536997</v>
      </c>
      <c r="R43" s="21">
        <v>57885.491486149316</v>
      </c>
      <c r="S43" s="221">
        <v>20338.076050387677</v>
      </c>
      <c r="T43" s="122"/>
      <c r="U43" s="111"/>
    </row>
    <row r="44" spans="1:21" hidden="1">
      <c r="A44" s="220" t="s">
        <v>34</v>
      </c>
      <c r="B44" s="35">
        <v>182040.11356217117</v>
      </c>
      <c r="C44" s="39">
        <v>54404.412203989625</v>
      </c>
      <c r="D44" s="39">
        <v>39570.102269266499</v>
      </c>
      <c r="E44" s="39"/>
      <c r="F44" s="39">
        <v>14834.309934723127</v>
      </c>
      <c r="G44" s="39">
        <v>7963.170048622349</v>
      </c>
      <c r="H44" s="39">
        <v>6871.1398861007792</v>
      </c>
      <c r="I44" s="39">
        <v>127635.70135818153</v>
      </c>
      <c r="J44" s="39">
        <v>35421.004487770275</v>
      </c>
      <c r="K44" s="39"/>
      <c r="L44" s="39">
        <v>92214.696870411251</v>
      </c>
      <c r="M44" s="39">
        <v>69639.188949869626</v>
      </c>
      <c r="N44" s="39">
        <v>22575.50792054163</v>
      </c>
      <c r="O44" s="39">
        <v>74991.106757036774</v>
      </c>
      <c r="P44" s="39"/>
      <c r="Q44" s="39">
        <v>107049.00680513438</v>
      </c>
      <c r="R44" s="39">
        <v>77602.358998491967</v>
      </c>
      <c r="S44" s="222">
        <v>29446.64780664241</v>
      </c>
      <c r="T44" s="122"/>
      <c r="U44" s="111"/>
    </row>
    <row r="45" spans="1:21" hidden="1">
      <c r="A45" s="223" t="s">
        <v>238</v>
      </c>
      <c r="B45" s="40">
        <v>1073184.4699408065</v>
      </c>
      <c r="C45" s="41">
        <v>295192.03292496898</v>
      </c>
      <c r="D45" s="41">
        <v>186427.94584888275</v>
      </c>
      <c r="E45" s="41"/>
      <c r="F45" s="41">
        <v>108764.08707608625</v>
      </c>
      <c r="G45" s="41">
        <v>51217.274485833223</v>
      </c>
      <c r="H45" s="41">
        <v>57546.802590253013</v>
      </c>
      <c r="I45" s="41">
        <v>777992.43701583764</v>
      </c>
      <c r="J45" s="41">
        <v>97398.312817327387</v>
      </c>
      <c r="K45" s="41"/>
      <c r="L45" s="41">
        <v>680594.1241985102</v>
      </c>
      <c r="M45" s="41">
        <v>481545.01693575492</v>
      </c>
      <c r="N45" s="41">
        <v>199050.11726275526</v>
      </c>
      <c r="O45" s="41">
        <v>283825.25866621011</v>
      </c>
      <c r="P45" s="41"/>
      <c r="Q45" s="41">
        <v>789359.2112745964</v>
      </c>
      <c r="R45" s="41">
        <v>532762.29142158816</v>
      </c>
      <c r="S45" s="224">
        <v>256596.91985300829</v>
      </c>
      <c r="T45" s="122"/>
      <c r="U45" s="111"/>
    </row>
    <row r="46" spans="1:21" hidden="1">
      <c r="A46" s="225" t="s">
        <v>239</v>
      </c>
      <c r="B46" s="42">
        <v>75082.984168108916</v>
      </c>
      <c r="C46" s="43">
        <v>18593.701808107166</v>
      </c>
      <c r="D46" s="43">
        <v>14014.239026447611</v>
      </c>
      <c r="E46" s="43"/>
      <c r="F46" s="43">
        <v>4579.4627816595548</v>
      </c>
      <c r="G46" s="43">
        <v>1511.68</v>
      </c>
      <c r="H46" s="43">
        <v>3067.7827816595554</v>
      </c>
      <c r="I46" s="43">
        <v>56489.282360001751</v>
      </c>
      <c r="J46" s="43">
        <v>5166.4302568442181</v>
      </c>
      <c r="K46" s="43"/>
      <c r="L46" s="43">
        <v>51322.852103157536</v>
      </c>
      <c r="M46" s="43">
        <v>34926.023660596911</v>
      </c>
      <c r="N46" s="43">
        <v>16396.828442560618</v>
      </c>
      <c r="O46" s="43">
        <v>19180.669283291831</v>
      </c>
      <c r="P46" s="43"/>
      <c r="Q46" s="43">
        <v>55902.314884817082</v>
      </c>
      <c r="R46" s="43">
        <v>36437.703660596912</v>
      </c>
      <c r="S46" s="226">
        <v>19464.611224220174</v>
      </c>
      <c r="T46" s="122">
        <v>84.9</v>
      </c>
      <c r="U46" s="112">
        <f>B46/T46*100</f>
        <v>88436.966040175394</v>
      </c>
    </row>
    <row r="47" spans="1:21" hidden="1">
      <c r="A47" s="227" t="s">
        <v>35</v>
      </c>
      <c r="B47" s="33">
        <v>73467.80789489884</v>
      </c>
      <c r="C47" s="34">
        <v>21875.607949681893</v>
      </c>
      <c r="D47" s="34">
        <v>15745.835420856267</v>
      </c>
      <c r="E47" s="34"/>
      <c r="F47" s="34">
        <v>6129.7725288256288</v>
      </c>
      <c r="G47" s="34">
        <v>3326.5</v>
      </c>
      <c r="H47" s="34">
        <v>2803.2725288256283</v>
      </c>
      <c r="I47" s="34">
        <v>51592.19994521694</v>
      </c>
      <c r="J47" s="34">
        <v>2538.8074874731933</v>
      </c>
      <c r="K47" s="34"/>
      <c r="L47" s="34">
        <v>49053.39245774375</v>
      </c>
      <c r="M47" s="34">
        <v>30640.477636020536</v>
      </c>
      <c r="N47" s="34">
        <v>18412.914821723214</v>
      </c>
      <c r="O47" s="34">
        <v>18284.642908329461</v>
      </c>
      <c r="P47" s="34"/>
      <c r="Q47" s="34">
        <v>55183.164986569383</v>
      </c>
      <c r="R47" s="34">
        <v>33966.977636020536</v>
      </c>
      <c r="S47" s="216">
        <v>21216.187350548844</v>
      </c>
      <c r="T47" s="122">
        <v>84.9</v>
      </c>
      <c r="U47" s="112">
        <f t="shared" ref="U47:U110" si="0">B47/T47*100</f>
        <v>86534.520488691196</v>
      </c>
    </row>
    <row r="48" spans="1:21" hidden="1">
      <c r="A48" s="227" t="s">
        <v>36</v>
      </c>
      <c r="B48" s="33">
        <v>95387.337113738467</v>
      </c>
      <c r="C48" s="34">
        <v>28784.123027725633</v>
      </c>
      <c r="D48" s="34">
        <v>21679.026345300968</v>
      </c>
      <c r="E48" s="34"/>
      <c r="F48" s="34">
        <v>7105.0966824246661</v>
      </c>
      <c r="G48" s="34">
        <v>3696.2252451265563</v>
      </c>
      <c r="H48" s="34">
        <v>3408.8714372981103</v>
      </c>
      <c r="I48" s="34">
        <v>66603.214086012842</v>
      </c>
      <c r="J48" s="34">
        <v>15041.973002180805</v>
      </c>
      <c r="K48" s="34"/>
      <c r="L48" s="34">
        <v>51561.241083832036</v>
      </c>
      <c r="M48" s="34">
        <v>22688.23952547658</v>
      </c>
      <c r="N48" s="34">
        <v>28873.00155835546</v>
      </c>
      <c r="O48" s="34">
        <v>36720.999347481767</v>
      </c>
      <c r="P48" s="34"/>
      <c r="Q48" s="34">
        <v>58666.337766256707</v>
      </c>
      <c r="R48" s="34">
        <v>26384.464770603132</v>
      </c>
      <c r="S48" s="216">
        <v>32281.872995653568</v>
      </c>
      <c r="T48" s="122">
        <v>84.9</v>
      </c>
      <c r="U48" s="112">
        <f t="shared" si="0"/>
        <v>112352.57610569902</v>
      </c>
    </row>
    <row r="49" spans="1:21" hidden="1">
      <c r="A49" s="228" t="s">
        <v>37</v>
      </c>
      <c r="B49" s="44">
        <v>93165.620974710851</v>
      </c>
      <c r="C49" s="45">
        <v>25239.07565059208</v>
      </c>
      <c r="D49" s="45">
        <v>15499.249491177858</v>
      </c>
      <c r="E49" s="45"/>
      <c r="F49" s="45">
        <v>9739.8261594142186</v>
      </c>
      <c r="G49" s="45">
        <v>5824.004708620816</v>
      </c>
      <c r="H49" s="45">
        <v>3915.8214507934022</v>
      </c>
      <c r="I49" s="45">
        <v>67926.545324118764</v>
      </c>
      <c r="J49" s="45">
        <v>9296.728138971037</v>
      </c>
      <c r="K49" s="45"/>
      <c r="L49" s="45">
        <v>58629.817185147731</v>
      </c>
      <c r="M49" s="45">
        <v>38593.180375229691</v>
      </c>
      <c r="N49" s="45">
        <v>20036.636809918047</v>
      </c>
      <c r="O49" s="45">
        <v>24795.977630148893</v>
      </c>
      <c r="P49" s="45"/>
      <c r="Q49" s="45">
        <v>68369.643344561948</v>
      </c>
      <c r="R49" s="45">
        <v>44417.185083850498</v>
      </c>
      <c r="S49" s="229">
        <v>23952.45826071145</v>
      </c>
      <c r="T49" s="122">
        <v>84.9</v>
      </c>
      <c r="U49" s="112">
        <f t="shared" si="0"/>
        <v>109735.71375113174</v>
      </c>
    </row>
    <row r="50" spans="1:21" hidden="1">
      <c r="A50" s="228" t="s">
        <v>38</v>
      </c>
      <c r="B50" s="44">
        <v>87762.994161720941</v>
      </c>
      <c r="C50" s="45">
        <v>24356.196133138117</v>
      </c>
      <c r="D50" s="45">
        <v>15118.457157388992</v>
      </c>
      <c r="E50" s="45"/>
      <c r="F50" s="45">
        <v>9237.7389757491273</v>
      </c>
      <c r="G50" s="45">
        <v>5702.548398133813</v>
      </c>
      <c r="H50" s="45">
        <v>3535.1905776153144</v>
      </c>
      <c r="I50" s="45">
        <v>63406.798028582838</v>
      </c>
      <c r="J50" s="45">
        <v>11530.167449052497</v>
      </c>
      <c r="K50" s="45"/>
      <c r="L50" s="45">
        <v>51876.630579530334</v>
      </c>
      <c r="M50" s="45">
        <v>33158.283718964827</v>
      </c>
      <c r="N50" s="45">
        <v>18718.346860565511</v>
      </c>
      <c r="O50" s="45">
        <v>26648.624606441488</v>
      </c>
      <c r="P50" s="45"/>
      <c r="Q50" s="45">
        <v>61114.369555279467</v>
      </c>
      <c r="R50" s="45">
        <v>38860.832117098638</v>
      </c>
      <c r="S50" s="229">
        <v>22253.537438180825</v>
      </c>
      <c r="T50" s="122">
        <v>84.9</v>
      </c>
      <c r="U50" s="112">
        <f t="shared" si="0"/>
        <v>103372.19571463008</v>
      </c>
    </row>
    <row r="51" spans="1:21" hidden="1">
      <c r="A51" s="230" t="s">
        <v>39</v>
      </c>
      <c r="B51" s="46">
        <v>134104.2830067059</v>
      </c>
      <c r="C51" s="47">
        <v>24048.249523384111</v>
      </c>
      <c r="D51" s="47">
        <v>16297.330858540843</v>
      </c>
      <c r="E51" s="47"/>
      <c r="F51" s="47">
        <v>7750.9186648432697</v>
      </c>
      <c r="G51" s="47">
        <v>4121.1824533639665</v>
      </c>
      <c r="H51" s="47">
        <v>3629.7362114793027</v>
      </c>
      <c r="I51" s="47">
        <v>110056.03348332179</v>
      </c>
      <c r="J51" s="47">
        <v>19605.026914897731</v>
      </c>
      <c r="K51" s="47"/>
      <c r="L51" s="47">
        <v>90451.006568424069</v>
      </c>
      <c r="M51" s="47">
        <v>71871.737575049876</v>
      </c>
      <c r="N51" s="47">
        <v>18579.268993374197</v>
      </c>
      <c r="O51" s="47">
        <v>35902.357773438569</v>
      </c>
      <c r="P51" s="47"/>
      <c r="Q51" s="47">
        <v>98201.925233267335</v>
      </c>
      <c r="R51" s="47">
        <v>75992.920028413835</v>
      </c>
      <c r="S51" s="231">
        <v>22209.0052048535</v>
      </c>
      <c r="T51" s="122">
        <v>84.9</v>
      </c>
      <c r="U51" s="112">
        <f t="shared" si="0"/>
        <v>157955.57480177371</v>
      </c>
    </row>
    <row r="52" spans="1:21" hidden="1">
      <c r="A52" s="230" t="s">
        <v>240</v>
      </c>
      <c r="B52" s="48">
        <v>76842.141171187352</v>
      </c>
      <c r="C52" s="49">
        <v>21999.690431417475</v>
      </c>
      <c r="D52" s="49">
        <v>14501.364052718374</v>
      </c>
      <c r="E52" s="49"/>
      <c r="F52" s="49">
        <v>7498.3263786990983</v>
      </c>
      <c r="G52" s="49">
        <v>2835.1789690184496</v>
      </c>
      <c r="H52" s="49">
        <v>4663.1474096806487</v>
      </c>
      <c r="I52" s="49">
        <v>54842.450739769876</v>
      </c>
      <c r="J52" s="49">
        <v>12096.034551738301</v>
      </c>
      <c r="K52" s="49"/>
      <c r="L52" s="49">
        <v>42746.416188031573</v>
      </c>
      <c r="M52" s="49">
        <v>19248.298516438412</v>
      </c>
      <c r="N52" s="49">
        <v>23498.117671593165</v>
      </c>
      <c r="O52" s="49">
        <v>26597.398604456674</v>
      </c>
      <c r="P52" s="49"/>
      <c r="Q52" s="49">
        <v>50244.742566730682</v>
      </c>
      <c r="R52" s="49">
        <v>22083.477485456857</v>
      </c>
      <c r="S52" s="232">
        <v>28161.265081273814</v>
      </c>
      <c r="T52" s="122">
        <v>84.9</v>
      </c>
      <c r="U52" s="112">
        <f t="shared" si="0"/>
        <v>90509.000201634088</v>
      </c>
    </row>
    <row r="53" spans="1:21" hidden="1">
      <c r="A53" s="233" t="s">
        <v>241</v>
      </c>
      <c r="B53" s="36">
        <v>81553.188129181261</v>
      </c>
      <c r="C53" s="37">
        <v>22234.652554428016</v>
      </c>
      <c r="D53" s="37">
        <v>13441.715876231176</v>
      </c>
      <c r="E53" s="37"/>
      <c r="F53" s="37">
        <v>8792.9366781968365</v>
      </c>
      <c r="G53" s="37">
        <v>4055.5006298526127</v>
      </c>
      <c r="H53" s="37">
        <v>4737.4360483442251</v>
      </c>
      <c r="I53" s="37">
        <v>59318.535574753245</v>
      </c>
      <c r="J53" s="37">
        <v>8695.6762677467377</v>
      </c>
      <c r="K53" s="37"/>
      <c r="L53" s="37">
        <v>50622.859307006511</v>
      </c>
      <c r="M53" s="37">
        <v>30658.836280717154</v>
      </c>
      <c r="N53" s="37">
        <v>19964.023026289356</v>
      </c>
      <c r="O53" s="37">
        <v>22137.392143977911</v>
      </c>
      <c r="P53" s="37"/>
      <c r="Q53" s="37">
        <v>59415.795985203345</v>
      </c>
      <c r="R53" s="37">
        <v>34714.336910569764</v>
      </c>
      <c r="S53" s="219">
        <v>24701.459074633578</v>
      </c>
      <c r="T53" s="122">
        <v>84.9</v>
      </c>
      <c r="U53" s="112">
        <f t="shared" si="0"/>
        <v>96057.936547916674</v>
      </c>
    </row>
    <row r="54" spans="1:21" hidden="1">
      <c r="A54" s="233" t="s">
        <v>242</v>
      </c>
      <c r="B54" s="36">
        <v>105002.84526292156</v>
      </c>
      <c r="C54" s="37">
        <v>23403.721887968542</v>
      </c>
      <c r="D54" s="37">
        <v>12730.954657082719</v>
      </c>
      <c r="E54" s="37"/>
      <c r="F54" s="37">
        <v>10672.767230885825</v>
      </c>
      <c r="G54" s="37">
        <v>5844.7319392382815</v>
      </c>
      <c r="H54" s="37">
        <v>4828.0352916475422</v>
      </c>
      <c r="I54" s="37">
        <v>81599.123374953022</v>
      </c>
      <c r="J54" s="37">
        <v>11495.413901742157</v>
      </c>
      <c r="K54" s="37"/>
      <c r="L54" s="37">
        <v>70103.709473210867</v>
      </c>
      <c r="M54" s="37">
        <v>53580.791623230631</v>
      </c>
      <c r="N54" s="37">
        <v>16522.917849980226</v>
      </c>
      <c r="O54" s="37">
        <v>24226.368558824874</v>
      </c>
      <c r="P54" s="37"/>
      <c r="Q54" s="37">
        <v>80776.476704096684</v>
      </c>
      <c r="R54" s="37">
        <v>59425.523562468923</v>
      </c>
      <c r="S54" s="219">
        <v>21350.953141627768</v>
      </c>
      <c r="T54" s="122">
        <v>84.9</v>
      </c>
      <c r="U54" s="112">
        <f t="shared" si="0"/>
        <v>123678.26297163907</v>
      </c>
    </row>
    <row r="55" spans="1:21" hidden="1">
      <c r="A55" s="233" t="s">
        <v>40</v>
      </c>
      <c r="B55" s="36">
        <v>123856.64005319579</v>
      </c>
      <c r="C55" s="37">
        <v>40298.40258707336</v>
      </c>
      <c r="D55" s="37">
        <v>18538.422605415391</v>
      </c>
      <c r="E55" s="37"/>
      <c r="F55" s="37">
        <v>21759.979981657969</v>
      </c>
      <c r="G55" s="37">
        <v>15490.18699078455</v>
      </c>
      <c r="H55" s="37">
        <v>6269.7929908734195</v>
      </c>
      <c r="I55" s="37">
        <v>83558.237466122431</v>
      </c>
      <c r="J55" s="37">
        <v>8290.3067775727359</v>
      </c>
      <c r="K55" s="37"/>
      <c r="L55" s="37">
        <v>75267.930688549692</v>
      </c>
      <c r="M55" s="37">
        <v>54447.87510769505</v>
      </c>
      <c r="N55" s="37">
        <v>20820.055580854634</v>
      </c>
      <c r="O55" s="37">
        <v>26828.729382988131</v>
      </c>
      <c r="P55" s="37"/>
      <c r="Q55" s="37">
        <v>97027.910670207668</v>
      </c>
      <c r="R55" s="37">
        <v>69938.062098479611</v>
      </c>
      <c r="S55" s="219">
        <v>27089.848571728056</v>
      </c>
      <c r="T55" s="122">
        <v>84.9</v>
      </c>
      <c r="U55" s="112">
        <f t="shared" si="0"/>
        <v>145885.32397313989</v>
      </c>
    </row>
    <row r="56" spans="1:21" hidden="1">
      <c r="A56" s="233" t="s">
        <v>243</v>
      </c>
      <c r="B56" s="36">
        <v>141676.62177273701</v>
      </c>
      <c r="C56" s="37">
        <v>47624.34054250559</v>
      </c>
      <c r="D56" s="37">
        <v>23171.406422664113</v>
      </c>
      <c r="E56" s="37"/>
      <c r="F56" s="37">
        <v>24452.934119841477</v>
      </c>
      <c r="G56" s="37">
        <v>8611.2662305070153</v>
      </c>
      <c r="H56" s="37">
        <v>15841.667889334462</v>
      </c>
      <c r="I56" s="37">
        <v>94052.281230231412</v>
      </c>
      <c r="J56" s="37">
        <v>18011.118195771218</v>
      </c>
      <c r="K56" s="37"/>
      <c r="L56" s="37">
        <v>76041.163034460202</v>
      </c>
      <c r="M56" s="37">
        <v>56166.477314173375</v>
      </c>
      <c r="N56" s="37">
        <v>19874.68572028683</v>
      </c>
      <c r="O56" s="37">
        <v>41182.524618435324</v>
      </c>
      <c r="P56" s="37"/>
      <c r="Q56" s="37">
        <v>100494.09715430168</v>
      </c>
      <c r="R56" s="37">
        <v>64777.743544680387</v>
      </c>
      <c r="S56" s="219">
        <v>35716.353609621292</v>
      </c>
      <c r="T56" s="122">
        <v>84.9</v>
      </c>
      <c r="U56" s="112">
        <f t="shared" si="0"/>
        <v>166874.70173467256</v>
      </c>
    </row>
    <row r="57" spans="1:21" hidden="1">
      <c r="A57" s="234" t="s">
        <v>244</v>
      </c>
      <c r="B57" s="60">
        <v>191215.34276756298</v>
      </c>
      <c r="C57" s="61">
        <v>72429.428005148249</v>
      </c>
      <c r="D57" s="61">
        <v>38583.658642720875</v>
      </c>
      <c r="E57" s="61"/>
      <c r="F57" s="61">
        <v>33845.769362427367</v>
      </c>
      <c r="G57" s="61">
        <v>14680.271396171249</v>
      </c>
      <c r="H57" s="61">
        <v>19165.497966256124</v>
      </c>
      <c r="I57" s="61">
        <v>118785.91476241472</v>
      </c>
      <c r="J57" s="61">
        <v>20837.910305616781</v>
      </c>
      <c r="K57" s="61"/>
      <c r="L57" s="61">
        <v>97948.004456797935</v>
      </c>
      <c r="M57" s="61">
        <v>59804.465094267318</v>
      </c>
      <c r="N57" s="61">
        <v>38143.539362530617</v>
      </c>
      <c r="O57" s="61">
        <v>59421.568948337663</v>
      </c>
      <c r="P57" s="61"/>
      <c r="Q57" s="61">
        <v>131793.77381922529</v>
      </c>
      <c r="R57" s="61">
        <v>74484.736490438561</v>
      </c>
      <c r="S57" s="235">
        <v>57309.037328786741</v>
      </c>
      <c r="T57" s="122">
        <v>84.9</v>
      </c>
      <c r="U57" s="112">
        <f t="shared" si="0"/>
        <v>225224.19642822491</v>
      </c>
    </row>
    <row r="58" spans="1:21" s="100" customFormat="1" hidden="1">
      <c r="A58" s="236" t="s">
        <v>245</v>
      </c>
      <c r="B58" s="109">
        <v>1279117.8064766699</v>
      </c>
      <c r="C58" s="110">
        <v>370887.19010117021</v>
      </c>
      <c r="D58" s="110">
        <v>219321.66055654519</v>
      </c>
      <c r="E58" s="110"/>
      <c r="F58" s="110">
        <v>151565.52954462502</v>
      </c>
      <c r="G58" s="110">
        <v>75699.276960817297</v>
      </c>
      <c r="H58" s="110">
        <v>75866.252583807742</v>
      </c>
      <c r="I58" s="110">
        <v>908230.61637549952</v>
      </c>
      <c r="J58" s="110">
        <v>142605.59324960742</v>
      </c>
      <c r="K58" s="110"/>
      <c r="L58" s="110">
        <v>765625.02312589216</v>
      </c>
      <c r="M58" s="110">
        <v>505784.68642786035</v>
      </c>
      <c r="N58" s="110">
        <v>259840.33669803187</v>
      </c>
      <c r="O58" s="110">
        <v>361927.25380615261</v>
      </c>
      <c r="P58" s="110"/>
      <c r="Q58" s="110">
        <v>917190.55267051735</v>
      </c>
      <c r="R58" s="110">
        <v>581483.96338867769</v>
      </c>
      <c r="S58" s="237">
        <v>335706.58928183961</v>
      </c>
      <c r="T58" s="198">
        <v>84.9</v>
      </c>
      <c r="U58" s="113">
        <f t="shared" si="0"/>
        <v>1506616.9687593284</v>
      </c>
    </row>
    <row r="59" spans="1:21" hidden="1">
      <c r="A59" s="238" t="s">
        <v>246</v>
      </c>
      <c r="B59" s="106">
        <v>66556.836799503886</v>
      </c>
      <c r="C59" s="107">
        <v>18774.017073714371</v>
      </c>
      <c r="D59" s="107">
        <v>6066.152573798513</v>
      </c>
      <c r="E59" s="108" t="s">
        <v>41</v>
      </c>
      <c r="F59" s="105">
        <v>12707.864499915859</v>
      </c>
      <c r="G59" s="105">
        <v>10308.73</v>
      </c>
      <c r="H59" s="105">
        <v>2399.1344999158596</v>
      </c>
      <c r="I59" s="105">
        <v>47782.819725789501</v>
      </c>
      <c r="J59" s="105">
        <v>2706.1234806715547</v>
      </c>
      <c r="K59" s="108" t="s">
        <v>41</v>
      </c>
      <c r="L59" s="105">
        <v>45076.69624511795</v>
      </c>
      <c r="M59" s="105">
        <v>25298.752345508976</v>
      </c>
      <c r="N59" s="105">
        <v>19777.943899608974</v>
      </c>
      <c r="O59" s="105">
        <v>8772.2760544700686</v>
      </c>
      <c r="P59" s="108" t="s">
        <v>41</v>
      </c>
      <c r="Q59" s="105">
        <v>57784.560745033807</v>
      </c>
      <c r="R59" s="105">
        <v>35607.482345508972</v>
      </c>
      <c r="S59" s="239">
        <v>22177.078399524835</v>
      </c>
      <c r="T59" s="122">
        <v>94.5</v>
      </c>
      <c r="U59" s="112">
        <f t="shared" si="0"/>
        <v>70430.515131750144</v>
      </c>
    </row>
    <row r="60" spans="1:21" hidden="1">
      <c r="A60" s="233" t="s">
        <v>247</v>
      </c>
      <c r="B60" s="36">
        <v>69775.58011632516</v>
      </c>
      <c r="C60" s="37">
        <v>22998.314288288784</v>
      </c>
      <c r="D60" s="37">
        <v>14061.682536029315</v>
      </c>
      <c r="E60" s="56" t="s">
        <v>41</v>
      </c>
      <c r="F60" s="50">
        <v>8936.6317522594691</v>
      </c>
      <c r="G60" s="50">
        <v>5537.1186485004755</v>
      </c>
      <c r="H60" s="50">
        <v>3399.5131037589931</v>
      </c>
      <c r="I60" s="50">
        <v>46777.265828036376</v>
      </c>
      <c r="J60" s="50">
        <v>4945.41897071516</v>
      </c>
      <c r="K60" s="56" t="s">
        <v>41</v>
      </c>
      <c r="L60" s="50">
        <v>41831.846857321223</v>
      </c>
      <c r="M60" s="50">
        <v>28896.826636829963</v>
      </c>
      <c r="N60" s="50">
        <v>12935.020220491255</v>
      </c>
      <c r="O60" s="50">
        <v>19007.101506744475</v>
      </c>
      <c r="P60" s="56" t="s">
        <v>41</v>
      </c>
      <c r="Q60" s="50">
        <v>50768.478609580685</v>
      </c>
      <c r="R60" s="50">
        <v>34433.945285330439</v>
      </c>
      <c r="S60" s="240">
        <v>16334.533324250247</v>
      </c>
      <c r="T60" s="122">
        <v>94.5</v>
      </c>
      <c r="U60" s="112">
        <f t="shared" si="0"/>
        <v>73836.592715688006</v>
      </c>
    </row>
    <row r="61" spans="1:21" hidden="1">
      <c r="A61" s="233" t="s">
        <v>88</v>
      </c>
      <c r="B61" s="36">
        <v>99212.865787067596</v>
      </c>
      <c r="C61" s="37">
        <v>40080.133392233212</v>
      </c>
      <c r="D61" s="37">
        <v>21648.597787611838</v>
      </c>
      <c r="E61" s="56" t="s">
        <v>41</v>
      </c>
      <c r="F61" s="50">
        <v>18431.535604621378</v>
      </c>
      <c r="G61" s="50">
        <v>14088.804259891171</v>
      </c>
      <c r="H61" s="50">
        <v>4342.7313447302058</v>
      </c>
      <c r="I61" s="50">
        <v>59132.732394834369</v>
      </c>
      <c r="J61" s="50">
        <v>9451.1382173865622</v>
      </c>
      <c r="K61" s="56" t="s">
        <v>41</v>
      </c>
      <c r="L61" s="50">
        <v>49681.594177447798</v>
      </c>
      <c r="M61" s="50">
        <v>33279.915816354987</v>
      </c>
      <c r="N61" s="50">
        <v>16401.678361092814</v>
      </c>
      <c r="O61" s="50">
        <v>31099.736004998405</v>
      </c>
      <c r="P61" s="56" t="s">
        <v>41</v>
      </c>
      <c r="Q61" s="50">
        <v>68113.129782069183</v>
      </c>
      <c r="R61" s="50">
        <v>47368.720076246158</v>
      </c>
      <c r="S61" s="240">
        <v>20744.409705823022</v>
      </c>
      <c r="T61" s="122">
        <v>94.5</v>
      </c>
      <c r="U61" s="112">
        <f t="shared" si="0"/>
        <v>104987.1595630345</v>
      </c>
    </row>
    <row r="62" spans="1:21" hidden="1">
      <c r="A62" s="233" t="s">
        <v>89</v>
      </c>
      <c r="B62" s="36">
        <v>94326.716589547694</v>
      </c>
      <c r="C62" s="37">
        <v>24918.191789375913</v>
      </c>
      <c r="D62" s="37">
        <v>9810.0283328707137</v>
      </c>
      <c r="E62" s="56" t="s">
        <v>41</v>
      </c>
      <c r="F62" s="50">
        <v>15108.163456505199</v>
      </c>
      <c r="G62" s="50">
        <v>5653.2802789096904</v>
      </c>
      <c r="H62" s="50">
        <v>9454.8831775955096</v>
      </c>
      <c r="I62" s="50">
        <v>69408.524800171785</v>
      </c>
      <c r="J62" s="50">
        <v>8847.0385095816673</v>
      </c>
      <c r="K62" s="56" t="s">
        <v>41</v>
      </c>
      <c r="L62" s="50">
        <v>60561.48629059011</v>
      </c>
      <c r="M62" s="50">
        <v>37905.172007571447</v>
      </c>
      <c r="N62" s="50">
        <v>22656.314283018655</v>
      </c>
      <c r="O62" s="50">
        <v>18657.066842452379</v>
      </c>
      <c r="P62" s="56" t="s">
        <v>41</v>
      </c>
      <c r="Q62" s="50">
        <v>75669.649747095318</v>
      </c>
      <c r="R62" s="50">
        <v>43558.452286481137</v>
      </c>
      <c r="S62" s="240">
        <v>32111.197460614163</v>
      </c>
      <c r="T62" s="122">
        <v>94.5</v>
      </c>
      <c r="U62" s="112">
        <f t="shared" si="0"/>
        <v>99816.631311690682</v>
      </c>
    </row>
    <row r="63" spans="1:21" hidden="1">
      <c r="A63" s="233" t="s">
        <v>248</v>
      </c>
      <c r="B63" s="36">
        <v>113893.30608701393</v>
      </c>
      <c r="C63" s="37">
        <v>41389.845276254789</v>
      </c>
      <c r="D63" s="37">
        <v>28114.713105867988</v>
      </c>
      <c r="E63" s="56" t="s">
        <v>41</v>
      </c>
      <c r="F63" s="50">
        <v>13275.132170386802</v>
      </c>
      <c r="G63" s="50">
        <v>6101.0259599329274</v>
      </c>
      <c r="H63" s="50">
        <v>7174.1062104538732</v>
      </c>
      <c r="I63" s="50">
        <v>72503.460810759148</v>
      </c>
      <c r="J63" s="50">
        <v>11746.770620689569</v>
      </c>
      <c r="K63" s="56" t="s">
        <v>41</v>
      </c>
      <c r="L63" s="50">
        <v>60756.690190069567</v>
      </c>
      <c r="M63" s="50">
        <v>30079.461273222762</v>
      </c>
      <c r="N63" s="50">
        <v>30677.228916846801</v>
      </c>
      <c r="O63" s="50">
        <v>39861.483726557555</v>
      </c>
      <c r="P63" s="56" t="s">
        <v>41</v>
      </c>
      <c r="Q63" s="50">
        <v>74031.822360456368</v>
      </c>
      <c r="R63" s="50">
        <v>36180.487233155691</v>
      </c>
      <c r="S63" s="240">
        <v>37851.335127300677</v>
      </c>
      <c r="T63" s="122">
        <v>94.5</v>
      </c>
      <c r="U63" s="112">
        <f t="shared" si="0"/>
        <v>120522.01702329516</v>
      </c>
    </row>
    <row r="64" spans="1:21" hidden="1">
      <c r="A64" s="233" t="s">
        <v>42</v>
      </c>
      <c r="B64" s="36">
        <v>107464.33403869973</v>
      </c>
      <c r="C64" s="37">
        <v>26276.298815906543</v>
      </c>
      <c r="D64" s="37">
        <v>13907.005637633471</v>
      </c>
      <c r="E64" s="56" t="s">
        <v>41</v>
      </c>
      <c r="F64" s="50">
        <v>12369.293178273068</v>
      </c>
      <c r="G64" s="50">
        <v>2484.3305705969492</v>
      </c>
      <c r="H64" s="50">
        <v>9884.9626076761197</v>
      </c>
      <c r="I64" s="50">
        <v>81188.035222793187</v>
      </c>
      <c r="J64" s="50">
        <v>17983.663986062864</v>
      </c>
      <c r="K64" s="56" t="s">
        <v>41</v>
      </c>
      <c r="L64" s="50">
        <v>63204.371236730331</v>
      </c>
      <c r="M64" s="50">
        <v>36456.232340997827</v>
      </c>
      <c r="N64" s="50">
        <v>26748.138895732503</v>
      </c>
      <c r="O64" s="50">
        <v>31890.669623696333</v>
      </c>
      <c r="P64" s="56" t="s">
        <v>41</v>
      </c>
      <c r="Q64" s="50">
        <v>75573.664415003397</v>
      </c>
      <c r="R64" s="50">
        <v>38940.562911594774</v>
      </c>
      <c r="S64" s="240">
        <v>36633.101503408623</v>
      </c>
      <c r="T64" s="122">
        <v>94.5</v>
      </c>
      <c r="U64" s="112">
        <f t="shared" si="0"/>
        <v>113718.87199862406</v>
      </c>
    </row>
    <row r="65" spans="1:21" hidden="1">
      <c r="A65" s="233" t="s">
        <v>249</v>
      </c>
      <c r="B65" s="36">
        <v>66856.217805295426</v>
      </c>
      <c r="C65" s="37">
        <v>21522.79248618233</v>
      </c>
      <c r="D65" s="37">
        <v>12276.923927322487</v>
      </c>
      <c r="E65" s="56" t="s">
        <v>41</v>
      </c>
      <c r="F65" s="50">
        <v>9245.8685588598455</v>
      </c>
      <c r="G65" s="50">
        <v>4953.2252635415116</v>
      </c>
      <c r="H65" s="50">
        <v>4292.643295318333</v>
      </c>
      <c r="I65" s="50">
        <v>45333.425319113099</v>
      </c>
      <c r="J65" s="50">
        <v>11411.116487504771</v>
      </c>
      <c r="K65" s="56" t="s">
        <v>41</v>
      </c>
      <c r="L65" s="50">
        <v>33922.30883160833</v>
      </c>
      <c r="M65" s="50">
        <v>14345.685588713292</v>
      </c>
      <c r="N65" s="50">
        <v>19576.623242895039</v>
      </c>
      <c r="O65" s="50">
        <v>23688.040414827257</v>
      </c>
      <c r="P65" s="56" t="s">
        <v>41</v>
      </c>
      <c r="Q65" s="50">
        <v>43168.177390468176</v>
      </c>
      <c r="R65" s="50">
        <v>19298.910852254801</v>
      </c>
      <c r="S65" s="240">
        <v>23869.266538213371</v>
      </c>
      <c r="T65" s="122">
        <v>94.5</v>
      </c>
      <c r="U65" s="112">
        <f t="shared" si="0"/>
        <v>70747.32042888405</v>
      </c>
    </row>
    <row r="66" spans="1:21" hidden="1">
      <c r="A66" s="233" t="s">
        <v>43</v>
      </c>
      <c r="B66" s="36">
        <v>76224.4649631965</v>
      </c>
      <c r="C66" s="37">
        <v>25100.419499713214</v>
      </c>
      <c r="D66" s="37">
        <v>15225.829276688821</v>
      </c>
      <c r="E66" s="56" t="s">
        <v>41</v>
      </c>
      <c r="F66" s="50">
        <v>9874.5902230243937</v>
      </c>
      <c r="G66" s="50">
        <v>4432.778692648284</v>
      </c>
      <c r="H66" s="50">
        <v>5441.8115303761097</v>
      </c>
      <c r="I66" s="50">
        <v>51124.045463483293</v>
      </c>
      <c r="J66" s="50">
        <v>22227.91718034821</v>
      </c>
      <c r="K66" s="56" t="s">
        <v>41</v>
      </c>
      <c r="L66" s="50">
        <v>28896.12828313508</v>
      </c>
      <c r="M66" s="50">
        <v>14515.422428621307</v>
      </c>
      <c r="N66" s="50">
        <v>14380.705854513775</v>
      </c>
      <c r="O66" s="50">
        <v>37453.746457037028</v>
      </c>
      <c r="P66" s="56" t="s">
        <v>41</v>
      </c>
      <c r="Q66" s="50">
        <v>38770.718506159472</v>
      </c>
      <c r="R66" s="50">
        <v>18948.201121269591</v>
      </c>
      <c r="S66" s="240">
        <v>19822.517384889885</v>
      </c>
      <c r="T66" s="122">
        <v>94.5</v>
      </c>
      <c r="U66" s="112">
        <f t="shared" si="0"/>
        <v>80660.809484864018</v>
      </c>
    </row>
    <row r="67" spans="1:21" hidden="1">
      <c r="A67" s="233" t="s">
        <v>44</v>
      </c>
      <c r="B67" s="36">
        <v>67694.389286972335</v>
      </c>
      <c r="C67" s="37">
        <v>25283.165420796569</v>
      </c>
      <c r="D67" s="37">
        <v>16252.447988279328</v>
      </c>
      <c r="E67" s="56" t="s">
        <v>41</v>
      </c>
      <c r="F67" s="50">
        <v>9030.71743251724</v>
      </c>
      <c r="G67" s="50">
        <v>2498.71</v>
      </c>
      <c r="H67" s="50">
        <v>6532.0074325172391</v>
      </c>
      <c r="I67" s="50">
        <v>42411.223866175766</v>
      </c>
      <c r="J67" s="50">
        <v>7955.2588882251539</v>
      </c>
      <c r="K67" s="56" t="s">
        <v>41</v>
      </c>
      <c r="L67" s="50">
        <v>34455.964977950607</v>
      </c>
      <c r="M67" s="50">
        <v>15116.050859403225</v>
      </c>
      <c r="N67" s="50">
        <v>19339.914118547385</v>
      </c>
      <c r="O67" s="50">
        <v>24207.706876504482</v>
      </c>
      <c r="P67" s="56" t="s">
        <v>41</v>
      </c>
      <c r="Q67" s="50">
        <v>43486.682410467845</v>
      </c>
      <c r="R67" s="50">
        <v>17614.760859403224</v>
      </c>
      <c r="S67" s="240">
        <v>25871.921551064625</v>
      </c>
      <c r="T67" s="122">
        <v>94.5</v>
      </c>
      <c r="U67" s="112">
        <f t="shared" si="0"/>
        <v>71634.274377748501</v>
      </c>
    </row>
    <row r="68" spans="1:21" hidden="1">
      <c r="A68" s="233" t="s">
        <v>45</v>
      </c>
      <c r="B68" s="36">
        <v>97221.678049331123</v>
      </c>
      <c r="C68" s="37">
        <v>33245.837978334188</v>
      </c>
      <c r="D68" s="37">
        <v>15184.312759780925</v>
      </c>
      <c r="E68" s="56" t="s">
        <v>41</v>
      </c>
      <c r="F68" s="50">
        <v>18061.525218553263</v>
      </c>
      <c r="G68" s="50">
        <v>6416.5530298481754</v>
      </c>
      <c r="H68" s="50">
        <v>11644.972188705089</v>
      </c>
      <c r="I68" s="50">
        <v>63975.840070996936</v>
      </c>
      <c r="J68" s="50">
        <v>27619.096672518896</v>
      </c>
      <c r="K68" s="56" t="s">
        <v>41</v>
      </c>
      <c r="L68" s="50">
        <v>36356.743398478044</v>
      </c>
      <c r="M68" s="50">
        <v>22109.444215411448</v>
      </c>
      <c r="N68" s="50">
        <v>14247.299183066596</v>
      </c>
      <c r="O68" s="50">
        <v>42803.409432299828</v>
      </c>
      <c r="P68" s="56" t="s">
        <v>41</v>
      </c>
      <c r="Q68" s="50">
        <v>54418.268617031303</v>
      </c>
      <c r="R68" s="50">
        <v>28525.997245259619</v>
      </c>
      <c r="S68" s="240">
        <v>25892.271371771683</v>
      </c>
      <c r="T68" s="122">
        <v>94.5</v>
      </c>
      <c r="U68" s="112">
        <f t="shared" si="0"/>
        <v>102880.0825918848</v>
      </c>
    </row>
    <row r="69" spans="1:21" hidden="1">
      <c r="A69" s="233" t="s">
        <v>46</v>
      </c>
      <c r="B69" s="36">
        <v>95087.838372006227</v>
      </c>
      <c r="C69" s="37">
        <v>40805.197010664895</v>
      </c>
      <c r="D69" s="37">
        <v>23252.232453175049</v>
      </c>
      <c r="E69" s="56" t="s">
        <v>41</v>
      </c>
      <c r="F69" s="50">
        <v>17552.96455748985</v>
      </c>
      <c r="G69" s="50">
        <v>8100.4161271721541</v>
      </c>
      <c r="H69" s="50">
        <v>9452.5484303176945</v>
      </c>
      <c r="I69" s="50">
        <v>54282.641361341324</v>
      </c>
      <c r="J69" s="50">
        <v>14762.778343835813</v>
      </c>
      <c r="K69" s="56" t="s">
        <v>41</v>
      </c>
      <c r="L69" s="50">
        <v>39519.863017505515</v>
      </c>
      <c r="M69" s="50">
        <v>32642.795037391861</v>
      </c>
      <c r="N69" s="50">
        <v>6877.0679801136512</v>
      </c>
      <c r="O69" s="50">
        <v>38015.010797010858</v>
      </c>
      <c r="P69" s="56" t="s">
        <v>41</v>
      </c>
      <c r="Q69" s="50">
        <v>57072.827574995368</v>
      </c>
      <c r="R69" s="50">
        <v>40743.211164564018</v>
      </c>
      <c r="S69" s="240">
        <v>16329.616410431345</v>
      </c>
      <c r="T69" s="122">
        <v>94.5</v>
      </c>
      <c r="U69" s="112">
        <f t="shared" si="0"/>
        <v>100622.05118730819</v>
      </c>
    </row>
    <row r="70" spans="1:21" hidden="1">
      <c r="A70" s="233" t="s">
        <v>47</v>
      </c>
      <c r="B70" s="36">
        <v>246537.17439863906</v>
      </c>
      <c r="C70" s="37">
        <v>98093.860640382525</v>
      </c>
      <c r="D70" s="37">
        <v>57737.731275944374</v>
      </c>
      <c r="E70" s="56" t="s">
        <v>41</v>
      </c>
      <c r="F70" s="50">
        <v>40356.129364438151</v>
      </c>
      <c r="G70" s="50">
        <v>22889.397957479443</v>
      </c>
      <c r="H70" s="50">
        <v>17466.731406958705</v>
      </c>
      <c r="I70" s="50">
        <v>148443.3137582565</v>
      </c>
      <c r="J70" s="50">
        <v>39385.300877703463</v>
      </c>
      <c r="K70" s="56" t="s">
        <v>41</v>
      </c>
      <c r="L70" s="50">
        <v>109058.01288055304</v>
      </c>
      <c r="M70" s="50">
        <v>62463.397525548695</v>
      </c>
      <c r="N70" s="50">
        <v>46594.61535500436</v>
      </c>
      <c r="O70" s="50">
        <v>97123.032153647844</v>
      </c>
      <c r="P70" s="56" t="s">
        <v>41</v>
      </c>
      <c r="Q70" s="50">
        <v>149414.14224499121</v>
      </c>
      <c r="R70" s="50">
        <v>85352.795483028123</v>
      </c>
      <c r="S70" s="240">
        <v>64061.346761963068</v>
      </c>
      <c r="T70" s="122">
        <v>94.5</v>
      </c>
      <c r="U70" s="112">
        <f t="shared" si="0"/>
        <v>260885.8988345387</v>
      </c>
    </row>
    <row r="71" spans="1:21" hidden="1">
      <c r="A71" s="241" t="s">
        <v>250</v>
      </c>
      <c r="B71" s="57">
        <v>1200851.4022935987</v>
      </c>
      <c r="C71" s="58">
        <v>418488.07367184735</v>
      </c>
      <c r="D71" s="58">
        <v>233537.65765500284</v>
      </c>
      <c r="E71" s="59" t="s">
        <v>41</v>
      </c>
      <c r="F71" s="51">
        <v>184950.41601684454</v>
      </c>
      <c r="G71" s="51">
        <v>93464.370788520784</v>
      </c>
      <c r="H71" s="51">
        <v>91486.045228323725</v>
      </c>
      <c r="I71" s="51">
        <v>782363.32862175128</v>
      </c>
      <c r="J71" s="51">
        <v>179041.62223524367</v>
      </c>
      <c r="K71" s="59" t="s">
        <v>41</v>
      </c>
      <c r="L71" s="51">
        <v>603321.70638650761</v>
      </c>
      <c r="M71" s="51">
        <v>353109.1560755758</v>
      </c>
      <c r="N71" s="51">
        <v>250212.55031093175</v>
      </c>
      <c r="O71" s="51">
        <v>412579.27989024651</v>
      </c>
      <c r="P71" s="59" t="s">
        <v>41</v>
      </c>
      <c r="Q71" s="51">
        <v>788272.12240335206</v>
      </c>
      <c r="R71" s="51">
        <v>446573.52686409658</v>
      </c>
      <c r="S71" s="242">
        <v>341698.59553925553</v>
      </c>
      <c r="T71" s="122">
        <v>94.5</v>
      </c>
      <c r="U71" s="112">
        <f t="shared" si="0"/>
        <v>1270742.2246493108</v>
      </c>
    </row>
    <row r="72" spans="1:21" hidden="1">
      <c r="A72" s="243" t="s">
        <v>251</v>
      </c>
      <c r="B72" s="53">
        <v>62229.177775752789</v>
      </c>
      <c r="C72" s="54">
        <v>31639.316462363458</v>
      </c>
      <c r="D72" s="54">
        <v>24367.994489749981</v>
      </c>
      <c r="E72" s="52">
        <v>1076.8499999999999</v>
      </c>
      <c r="F72" s="52">
        <v>7271.3219726134776</v>
      </c>
      <c r="G72" s="52">
        <v>3458.6075345841368</v>
      </c>
      <c r="H72" s="52">
        <v>3812.7144380293412</v>
      </c>
      <c r="I72" s="52">
        <v>30589.86131338933</v>
      </c>
      <c r="J72" s="52">
        <v>4662.9798788359803</v>
      </c>
      <c r="K72" s="55">
        <v>933.97</v>
      </c>
      <c r="L72" s="52">
        <v>25926.88143455335</v>
      </c>
      <c r="M72" s="52">
        <v>18929.950106816828</v>
      </c>
      <c r="N72" s="52">
        <v>6996.9313277365236</v>
      </c>
      <c r="O72" s="52">
        <v>29030.974368585958</v>
      </c>
      <c r="P72" s="55">
        <v>2010.81</v>
      </c>
      <c r="Q72" s="52">
        <v>33198.203407166831</v>
      </c>
      <c r="R72" s="52">
        <v>22388.557641400963</v>
      </c>
      <c r="S72" s="244">
        <v>10809.645765765865</v>
      </c>
      <c r="T72" s="122">
        <v>96.1</v>
      </c>
      <c r="U72" s="112">
        <f t="shared" si="0"/>
        <v>64754.607466964408</v>
      </c>
    </row>
    <row r="73" spans="1:21" hidden="1">
      <c r="A73" s="233" t="s">
        <v>48</v>
      </c>
      <c r="B73" s="36">
        <v>61623.756060422456</v>
      </c>
      <c r="C73" s="37">
        <v>36624.901916095143</v>
      </c>
      <c r="D73" s="37">
        <v>30911.248509819397</v>
      </c>
      <c r="E73" s="56">
        <v>1453</v>
      </c>
      <c r="F73" s="50">
        <v>5713.6534062757491</v>
      </c>
      <c r="G73" s="50">
        <v>1342.952826947334</v>
      </c>
      <c r="H73" s="50">
        <v>4370.7005793284152</v>
      </c>
      <c r="I73" s="50">
        <v>24998.85414432731</v>
      </c>
      <c r="J73" s="50">
        <v>7112.2181871315597</v>
      </c>
      <c r="K73" s="56">
        <v>4978</v>
      </c>
      <c r="L73" s="50">
        <v>17886.635957195751</v>
      </c>
      <c r="M73" s="50">
        <v>9766.5215623440199</v>
      </c>
      <c r="N73" s="50">
        <v>8120.1143948517301</v>
      </c>
      <c r="O73" s="50">
        <v>38023.466696950956</v>
      </c>
      <c r="P73" s="56">
        <v>6431</v>
      </c>
      <c r="Q73" s="50">
        <v>23600.2893634715</v>
      </c>
      <c r="R73" s="50">
        <v>11109.474389291354</v>
      </c>
      <c r="S73" s="240">
        <v>12490.814974180146</v>
      </c>
      <c r="T73" s="122">
        <v>96.1</v>
      </c>
      <c r="U73" s="112">
        <f t="shared" si="0"/>
        <v>64124.616087848553</v>
      </c>
    </row>
    <row r="74" spans="1:21" hidden="1">
      <c r="A74" s="245" t="s">
        <v>49</v>
      </c>
      <c r="B74" s="65">
        <v>85271.691358174925</v>
      </c>
      <c r="C74" s="66">
        <v>46323.520580715965</v>
      </c>
      <c r="D74" s="66">
        <v>29665.565508891377</v>
      </c>
      <c r="E74" s="67">
        <v>1226.2</v>
      </c>
      <c r="F74" s="64">
        <v>16657.955071824585</v>
      </c>
      <c r="G74" s="64">
        <v>5975.22</v>
      </c>
      <c r="H74" s="64">
        <v>10682.735071824583</v>
      </c>
      <c r="I74" s="64">
        <v>38948.170777458967</v>
      </c>
      <c r="J74" s="64">
        <v>6847.9309223729906</v>
      </c>
      <c r="K74" s="67">
        <v>4260.5200000000004</v>
      </c>
      <c r="L74" s="64">
        <v>32100.239855085976</v>
      </c>
      <c r="M74" s="64">
        <v>17174.865058816686</v>
      </c>
      <c r="N74" s="64">
        <v>14925.374796269291</v>
      </c>
      <c r="O74" s="64">
        <v>36513.496431264371</v>
      </c>
      <c r="P74" s="67">
        <v>5486.72</v>
      </c>
      <c r="Q74" s="64">
        <v>48758.194926910561</v>
      </c>
      <c r="R74" s="64">
        <v>23150.085058816687</v>
      </c>
      <c r="S74" s="246">
        <v>25608.109868093874</v>
      </c>
      <c r="T74" s="122">
        <v>96.1</v>
      </c>
      <c r="U74" s="112">
        <f t="shared" si="0"/>
        <v>88732.249071982238</v>
      </c>
    </row>
    <row r="75" spans="1:21" hidden="1">
      <c r="A75" s="233" t="s">
        <v>252</v>
      </c>
      <c r="B75" s="50">
        <v>87672.794946867507</v>
      </c>
      <c r="C75" s="50">
        <v>66436.218922312983</v>
      </c>
      <c r="D75" s="50">
        <v>54298.230966387848</v>
      </c>
      <c r="E75" s="50">
        <v>1333.29</v>
      </c>
      <c r="F75" s="50">
        <v>12137.987955925139</v>
      </c>
      <c r="G75" s="50">
        <v>5452.2828474877369</v>
      </c>
      <c r="H75" s="50">
        <v>6685.7051084374016</v>
      </c>
      <c r="I75" s="50">
        <v>21236.576024554517</v>
      </c>
      <c r="J75" s="50">
        <v>6362.8161231394133</v>
      </c>
      <c r="K75" s="50">
        <v>2665.49</v>
      </c>
      <c r="L75" s="50">
        <v>14873.759901415104</v>
      </c>
      <c r="M75" s="50">
        <v>4862.3533345859596</v>
      </c>
      <c r="N75" s="50">
        <v>10011.406566829144</v>
      </c>
      <c r="O75" s="50">
        <v>60661.047089527259</v>
      </c>
      <c r="P75" s="50">
        <v>3998.78</v>
      </c>
      <c r="Q75" s="50">
        <v>27011.747857340244</v>
      </c>
      <c r="R75" s="50">
        <v>10314.636182073697</v>
      </c>
      <c r="S75" s="240">
        <v>16697.111675266548</v>
      </c>
      <c r="T75" s="122">
        <v>96.1</v>
      </c>
      <c r="U75" s="112">
        <f t="shared" si="0"/>
        <v>91230.795990496888</v>
      </c>
    </row>
    <row r="76" spans="1:21" hidden="1">
      <c r="A76" s="233" t="s">
        <v>253</v>
      </c>
      <c r="B76" s="50">
        <v>82520.125841161236</v>
      </c>
      <c r="C76" s="50">
        <v>49992.757176624043</v>
      </c>
      <c r="D76" s="50">
        <v>33699.55969525726</v>
      </c>
      <c r="E76" s="50">
        <v>1743.62</v>
      </c>
      <c r="F76" s="50">
        <v>16293.197481366784</v>
      </c>
      <c r="G76" s="50">
        <v>9913.0864123534102</v>
      </c>
      <c r="H76" s="50">
        <v>6380.1110690133737</v>
      </c>
      <c r="I76" s="50">
        <v>32527.368664537189</v>
      </c>
      <c r="J76" s="50">
        <v>2916.2899844447861</v>
      </c>
      <c r="K76" s="50">
        <v>1810.8</v>
      </c>
      <c r="L76" s="50">
        <v>29611.078680092403</v>
      </c>
      <c r="M76" s="50">
        <v>15587.59445394959</v>
      </c>
      <c r="N76" s="50">
        <v>14023.484226142813</v>
      </c>
      <c r="O76" s="50">
        <v>36615.849679702049</v>
      </c>
      <c r="P76" s="50">
        <v>3554.42</v>
      </c>
      <c r="Q76" s="50">
        <v>45904.276161459187</v>
      </c>
      <c r="R76" s="50">
        <v>25500.680866303002</v>
      </c>
      <c r="S76" s="240">
        <v>20403.595295156185</v>
      </c>
      <c r="T76" s="122">
        <v>96.1</v>
      </c>
      <c r="U76" s="112">
        <f t="shared" si="0"/>
        <v>85869.017524621479</v>
      </c>
    </row>
    <row r="77" spans="1:21" hidden="1">
      <c r="A77" s="233" t="s">
        <v>254</v>
      </c>
      <c r="B77" s="50">
        <v>128390.25813292959</v>
      </c>
      <c r="C77" s="50">
        <v>86850.913415331801</v>
      </c>
      <c r="D77" s="50">
        <v>69838.404419659855</v>
      </c>
      <c r="E77" s="50">
        <v>1703.46</v>
      </c>
      <c r="F77" s="50">
        <v>17012.508995671953</v>
      </c>
      <c r="G77" s="50">
        <v>6473.3781718041764</v>
      </c>
      <c r="H77" s="50">
        <v>10539.130823867776</v>
      </c>
      <c r="I77" s="50">
        <v>41539.344717597785</v>
      </c>
      <c r="J77" s="50">
        <v>6897.9821177008134</v>
      </c>
      <c r="K77" s="50">
        <v>1567.11</v>
      </c>
      <c r="L77" s="50">
        <v>34641.362599896973</v>
      </c>
      <c r="M77" s="50">
        <v>21301.320572992743</v>
      </c>
      <c r="N77" s="50">
        <v>13340.042026904232</v>
      </c>
      <c r="O77" s="50">
        <v>76736.386537360668</v>
      </c>
      <c r="P77" s="50">
        <v>3270.57</v>
      </c>
      <c r="Q77" s="50">
        <v>51653.871595568926</v>
      </c>
      <c r="R77" s="50">
        <v>27774.698744796919</v>
      </c>
      <c r="S77" s="240">
        <v>23879.172850772007</v>
      </c>
      <c r="T77" s="122">
        <v>96.1</v>
      </c>
      <c r="U77" s="112">
        <f t="shared" si="0"/>
        <v>133600.68484175816</v>
      </c>
    </row>
    <row r="78" spans="1:21" hidden="1">
      <c r="A78" s="233" t="s">
        <v>255</v>
      </c>
      <c r="B78" s="50">
        <v>63997.051274726749</v>
      </c>
      <c r="C78" s="50">
        <v>34754.988045534308</v>
      </c>
      <c r="D78" s="50">
        <v>19850.373962194335</v>
      </c>
      <c r="E78" s="50">
        <v>1402.32</v>
      </c>
      <c r="F78" s="50">
        <v>14904.61408333997</v>
      </c>
      <c r="G78" s="50">
        <v>5843.9161731539671</v>
      </c>
      <c r="H78" s="50">
        <v>9060.6979101860015</v>
      </c>
      <c r="I78" s="50">
        <v>29242.063229192445</v>
      </c>
      <c r="J78" s="50">
        <v>4869.8803765625589</v>
      </c>
      <c r="K78" s="50">
        <v>390.69</v>
      </c>
      <c r="L78" s="50">
        <v>24372.182852629885</v>
      </c>
      <c r="M78" s="50">
        <v>15141.68782899803</v>
      </c>
      <c r="N78" s="50">
        <v>9230.4950236318546</v>
      </c>
      <c r="O78" s="50">
        <v>24720.254338756895</v>
      </c>
      <c r="P78" s="50">
        <v>1793</v>
      </c>
      <c r="Q78" s="50">
        <v>39276.796935969855</v>
      </c>
      <c r="R78" s="50">
        <v>20985.604002151998</v>
      </c>
      <c r="S78" s="240">
        <v>18291.192933817856</v>
      </c>
      <c r="T78" s="122">
        <v>96.1</v>
      </c>
      <c r="U78" s="112">
        <f t="shared" si="0"/>
        <v>66594.226092327532</v>
      </c>
    </row>
    <row r="79" spans="1:21" hidden="1">
      <c r="A79" s="233" t="s">
        <v>256</v>
      </c>
      <c r="B79" s="60">
        <v>52623.086451949086</v>
      </c>
      <c r="C79" s="61">
        <v>21738.398866467556</v>
      </c>
      <c r="D79" s="61">
        <v>10887.839985346929</v>
      </c>
      <c r="E79" s="62">
        <v>1347.96</v>
      </c>
      <c r="F79" s="63">
        <v>10850.558881120625</v>
      </c>
      <c r="G79" s="63">
        <v>7084.4279449364258</v>
      </c>
      <c r="H79" s="63">
        <v>3766.1309361841995</v>
      </c>
      <c r="I79" s="63">
        <v>30884.68758548153</v>
      </c>
      <c r="J79" s="63">
        <v>2068.8002856728954</v>
      </c>
      <c r="K79" s="62">
        <v>1408.58</v>
      </c>
      <c r="L79" s="63">
        <v>28815.887299808634</v>
      </c>
      <c r="M79" s="63">
        <v>18439.43061434029</v>
      </c>
      <c r="N79" s="63">
        <v>10376.456685468343</v>
      </c>
      <c r="O79" s="63">
        <v>12956.640271019824</v>
      </c>
      <c r="P79" s="62">
        <v>2756.54</v>
      </c>
      <c r="Q79" s="63">
        <v>39666.446180929255</v>
      </c>
      <c r="R79" s="63">
        <v>25523.858559276716</v>
      </c>
      <c r="S79" s="247">
        <v>14142.587621652543</v>
      </c>
      <c r="T79" s="122">
        <v>96.1</v>
      </c>
      <c r="U79" s="112">
        <f t="shared" si="0"/>
        <v>54758.674767897071</v>
      </c>
    </row>
    <row r="80" spans="1:21" hidden="1">
      <c r="A80" s="233" t="s">
        <v>257</v>
      </c>
      <c r="B80" s="60">
        <v>102546.40753121511</v>
      </c>
      <c r="C80" s="61">
        <v>40117.4930105206</v>
      </c>
      <c r="D80" s="61">
        <v>31334.666517020458</v>
      </c>
      <c r="E80" s="62">
        <v>2890.75</v>
      </c>
      <c r="F80" s="63">
        <v>8782.8264935001462</v>
      </c>
      <c r="G80" s="63">
        <v>3758.231734083638</v>
      </c>
      <c r="H80" s="63">
        <v>5024.5947594165073</v>
      </c>
      <c r="I80" s="63">
        <v>62428.914520694518</v>
      </c>
      <c r="J80" s="63">
        <v>22517.903789093245</v>
      </c>
      <c r="K80" s="62">
        <v>4945.5600000000004</v>
      </c>
      <c r="L80" s="63">
        <v>39911.010731601273</v>
      </c>
      <c r="M80" s="63">
        <v>26812.41230573718</v>
      </c>
      <c r="N80" s="63">
        <v>13098.598425864089</v>
      </c>
      <c r="O80" s="63">
        <v>53852.570306113703</v>
      </c>
      <c r="P80" s="62">
        <v>7836.31</v>
      </c>
      <c r="Q80" s="63">
        <v>48693.837225101415</v>
      </c>
      <c r="R80" s="63">
        <v>30570.644039820818</v>
      </c>
      <c r="S80" s="247">
        <v>18123.193185280597</v>
      </c>
      <c r="T80" s="122">
        <v>96.1</v>
      </c>
      <c r="U80" s="112">
        <f t="shared" si="0"/>
        <v>106708.02032384509</v>
      </c>
    </row>
    <row r="81" spans="1:21" hidden="1">
      <c r="A81" s="233" t="s">
        <v>50</v>
      </c>
      <c r="B81" s="60">
        <v>114429.215146872</v>
      </c>
      <c r="C81" s="61">
        <v>51735.904403368251</v>
      </c>
      <c r="D81" s="61">
        <v>41955.659730516796</v>
      </c>
      <c r="E81" s="63">
        <v>244.55</v>
      </c>
      <c r="F81" s="63">
        <v>9780.2446728514551</v>
      </c>
      <c r="G81" s="63">
        <v>7003.588190513582</v>
      </c>
      <c r="H81" s="63">
        <v>2776.6564823378735</v>
      </c>
      <c r="I81" s="63">
        <v>62693.310743503724</v>
      </c>
      <c r="J81" s="63">
        <v>13730.102509618053</v>
      </c>
      <c r="K81" s="63">
        <v>11390</v>
      </c>
      <c r="L81" s="63">
        <v>48963.208233885671</v>
      </c>
      <c r="M81" s="63">
        <v>33777.381789069987</v>
      </c>
      <c r="N81" s="63">
        <v>15185.826444815688</v>
      </c>
      <c r="O81" s="63">
        <v>55685.762240134849</v>
      </c>
      <c r="P81" s="63">
        <v>11635</v>
      </c>
      <c r="Q81" s="63">
        <v>58743.452906737133</v>
      </c>
      <c r="R81" s="63">
        <v>40780.96997958357</v>
      </c>
      <c r="S81" s="247">
        <v>17962.48292715356</v>
      </c>
      <c r="T81" s="122">
        <v>96.1</v>
      </c>
      <c r="U81" s="112">
        <f t="shared" si="0"/>
        <v>119073.0646689615</v>
      </c>
    </row>
    <row r="82" spans="1:21" hidden="1">
      <c r="A82" s="233" t="s">
        <v>258</v>
      </c>
      <c r="B82" s="60">
        <v>155449.99033909856</v>
      </c>
      <c r="C82" s="61">
        <v>57634.711710040297</v>
      </c>
      <c r="D82" s="61">
        <v>40082.623401512348</v>
      </c>
      <c r="E82" s="62">
        <v>2668</v>
      </c>
      <c r="F82" s="63">
        <v>17552.088308527949</v>
      </c>
      <c r="G82" s="63">
        <v>11330.786464037772</v>
      </c>
      <c r="H82" s="63">
        <v>6221.3018444901791</v>
      </c>
      <c r="I82" s="63">
        <v>97815.278629058259</v>
      </c>
      <c r="J82" s="63">
        <v>11939.132771465389</v>
      </c>
      <c r="K82" s="62">
        <v>4981</v>
      </c>
      <c r="L82" s="63">
        <v>85876.14585759287</v>
      </c>
      <c r="M82" s="63">
        <v>45185.074762407334</v>
      </c>
      <c r="N82" s="63">
        <v>40691.071095185529</v>
      </c>
      <c r="O82" s="63">
        <v>52021.756172977737</v>
      </c>
      <c r="P82" s="62">
        <v>7649</v>
      </c>
      <c r="Q82" s="63">
        <v>103428.23416612082</v>
      </c>
      <c r="R82" s="63">
        <v>56515.861226445108</v>
      </c>
      <c r="S82" s="247">
        <v>46912.372939675712</v>
      </c>
      <c r="T82" s="122">
        <v>96.1</v>
      </c>
      <c r="U82" s="112">
        <f t="shared" si="0"/>
        <v>161758.57475452503</v>
      </c>
    </row>
    <row r="83" spans="1:21" hidden="1">
      <c r="A83" s="248" t="s">
        <v>51</v>
      </c>
      <c r="B83" s="69">
        <v>190388.01861729432</v>
      </c>
      <c r="C83" s="70">
        <v>61025.675319153343</v>
      </c>
      <c r="D83" s="70">
        <v>40930.69802383244</v>
      </c>
      <c r="E83" s="74">
        <v>1155.9000000000001</v>
      </c>
      <c r="F83" s="71">
        <v>20094.977295320903</v>
      </c>
      <c r="G83" s="71">
        <v>6146.770467236247</v>
      </c>
      <c r="H83" s="71">
        <v>13948.206828084656</v>
      </c>
      <c r="I83" s="71">
        <v>129362.34329814097</v>
      </c>
      <c r="J83" s="71">
        <v>23735.916522144038</v>
      </c>
      <c r="K83" s="74">
        <v>7926.58</v>
      </c>
      <c r="L83" s="71">
        <v>105626.42677599694</v>
      </c>
      <c r="M83" s="71">
        <v>90015.64577014411</v>
      </c>
      <c r="N83" s="71">
        <v>15610.781005852821</v>
      </c>
      <c r="O83" s="71">
        <v>64666.614545976481</v>
      </c>
      <c r="P83" s="74">
        <v>9082.48</v>
      </c>
      <c r="Q83" s="71">
        <v>125721.40407131784</v>
      </c>
      <c r="R83" s="71">
        <v>96162.416237380356</v>
      </c>
      <c r="S83" s="249">
        <v>29558.987833937477</v>
      </c>
      <c r="T83" s="122">
        <v>96.1</v>
      </c>
      <c r="U83" s="112">
        <f t="shared" si="0"/>
        <v>198114.48347273082</v>
      </c>
    </row>
    <row r="84" spans="1:21" hidden="1">
      <c r="A84" s="241" t="s">
        <v>259</v>
      </c>
      <c r="B84" s="57">
        <v>1187141.5734764643</v>
      </c>
      <c r="C84" s="58">
        <v>584874.79982852761</v>
      </c>
      <c r="D84" s="58">
        <v>427822.86521018896</v>
      </c>
      <c r="E84" s="59">
        <v>18245.900000000001</v>
      </c>
      <c r="F84" s="51">
        <v>157051.93461833877</v>
      </c>
      <c r="G84" s="51">
        <v>73783.248767138415</v>
      </c>
      <c r="H84" s="51">
        <v>83268.685851200309</v>
      </c>
      <c r="I84" s="51">
        <v>602266.77364793653</v>
      </c>
      <c r="J84" s="51">
        <v>113661.95346818172</v>
      </c>
      <c r="K84" s="59">
        <v>47258.3</v>
      </c>
      <c r="L84" s="51">
        <v>488604.82017975481</v>
      </c>
      <c r="M84" s="51">
        <v>316994.2381602028</v>
      </c>
      <c r="N84" s="51">
        <v>171610.58201955209</v>
      </c>
      <c r="O84" s="51">
        <v>541484.81867837079</v>
      </c>
      <c r="P84" s="59">
        <v>65504.62999999999</v>
      </c>
      <c r="Q84" s="51">
        <v>645656.75479809358</v>
      </c>
      <c r="R84" s="51">
        <v>390777.48692734115</v>
      </c>
      <c r="S84" s="242">
        <v>254879.2678707524</v>
      </c>
      <c r="T84" s="122">
        <v>96.1</v>
      </c>
      <c r="U84" s="112">
        <f t="shared" si="0"/>
        <v>1235319.0150639587</v>
      </c>
    </row>
    <row r="85" spans="1:21" hidden="1">
      <c r="A85" s="233" t="s">
        <v>260</v>
      </c>
      <c r="B85" s="60">
        <v>73029.706861312996</v>
      </c>
      <c r="C85" s="61">
        <v>25963.917138319801</v>
      </c>
      <c r="D85" s="61">
        <v>18888.333404989779</v>
      </c>
      <c r="E85" s="62">
        <v>2442</v>
      </c>
      <c r="F85" s="63">
        <v>7075.5837333300688</v>
      </c>
      <c r="G85" s="63">
        <v>3232.8323228682684</v>
      </c>
      <c r="H85" s="63">
        <v>3842.7514104618003</v>
      </c>
      <c r="I85" s="63">
        <v>47065.789722993111</v>
      </c>
      <c r="J85" s="63">
        <v>3300.5893109476583</v>
      </c>
      <c r="K85" s="62">
        <v>1084</v>
      </c>
      <c r="L85" s="63">
        <v>43765.200412045451</v>
      </c>
      <c r="M85" s="63">
        <v>23979.972897585722</v>
      </c>
      <c r="N85" s="63">
        <v>19785.22751445973</v>
      </c>
      <c r="O85" s="63">
        <v>22188.922715937435</v>
      </c>
      <c r="P85" s="62">
        <v>3526</v>
      </c>
      <c r="Q85" s="63">
        <v>50840.784145375525</v>
      </c>
      <c r="R85" s="63">
        <v>27212.805220453989</v>
      </c>
      <c r="S85" s="247">
        <v>23627.978924921532</v>
      </c>
      <c r="T85" s="122">
        <v>100</v>
      </c>
      <c r="U85" s="112">
        <f t="shared" si="0"/>
        <v>73029.706861312996</v>
      </c>
    </row>
    <row r="86" spans="1:21" hidden="1">
      <c r="A86" s="233" t="s">
        <v>261</v>
      </c>
      <c r="B86" s="60">
        <v>61542.342426640003</v>
      </c>
      <c r="C86" s="61">
        <v>30633.838944441621</v>
      </c>
      <c r="D86" s="61">
        <v>21336.596639258703</v>
      </c>
      <c r="E86" s="62">
        <v>1735</v>
      </c>
      <c r="F86" s="63">
        <v>9297.2423051829173</v>
      </c>
      <c r="G86" s="63">
        <v>1537.9112534578364</v>
      </c>
      <c r="H86" s="63">
        <v>7759.3310517250811</v>
      </c>
      <c r="I86" s="63">
        <v>30908.503482198401</v>
      </c>
      <c r="J86" s="63">
        <v>7272.7851952947904</v>
      </c>
      <c r="K86" s="62">
        <v>3951</v>
      </c>
      <c r="L86" s="63">
        <v>23635.718286903611</v>
      </c>
      <c r="M86" s="63">
        <v>11947.736750385431</v>
      </c>
      <c r="N86" s="63">
        <v>11687.981536518178</v>
      </c>
      <c r="O86" s="63">
        <v>28609.381834553493</v>
      </c>
      <c r="P86" s="62">
        <v>5686</v>
      </c>
      <c r="Q86" s="63">
        <v>32932.960592086529</v>
      </c>
      <c r="R86" s="63">
        <v>13485.648003843267</v>
      </c>
      <c r="S86" s="247">
        <v>19447.312588243258</v>
      </c>
      <c r="T86" s="122">
        <v>100</v>
      </c>
      <c r="U86" s="112">
        <f t="shared" si="0"/>
        <v>61542.342426640003</v>
      </c>
    </row>
    <row r="87" spans="1:21" hidden="1">
      <c r="A87" s="233" t="s">
        <v>262</v>
      </c>
      <c r="B87" s="60">
        <v>73466.037792904099</v>
      </c>
      <c r="C87" s="61">
        <v>43510.480714732119</v>
      </c>
      <c r="D87" s="61">
        <v>35636.501400679132</v>
      </c>
      <c r="E87" s="62">
        <v>1568.76</v>
      </c>
      <c r="F87" s="63">
        <v>7873.9793140529846</v>
      </c>
      <c r="G87" s="63">
        <v>3247.3031919372879</v>
      </c>
      <c r="H87" s="63">
        <v>4626.6761221156967</v>
      </c>
      <c r="I87" s="63">
        <v>29955.557078172016</v>
      </c>
      <c r="J87" s="63">
        <v>6516.5779565736611</v>
      </c>
      <c r="K87" s="62">
        <v>3410.03</v>
      </c>
      <c r="L87" s="63">
        <v>23438.979121598353</v>
      </c>
      <c r="M87" s="63">
        <v>9218.8182949905804</v>
      </c>
      <c r="N87" s="63">
        <v>14220.160826607773</v>
      </c>
      <c r="O87" s="63">
        <v>42153.079357252791</v>
      </c>
      <c r="P87" s="62">
        <v>4978.79</v>
      </c>
      <c r="Q87" s="63">
        <v>31312.958435651337</v>
      </c>
      <c r="R87" s="63">
        <v>12466.121486927868</v>
      </c>
      <c r="S87" s="247">
        <v>18846.83694872347</v>
      </c>
      <c r="T87" s="122">
        <v>100</v>
      </c>
      <c r="U87" s="112">
        <f t="shared" si="0"/>
        <v>73466.037792904099</v>
      </c>
    </row>
    <row r="88" spans="1:21" hidden="1">
      <c r="A88" s="233" t="s">
        <v>263</v>
      </c>
      <c r="B88" s="60">
        <v>81891.193403823272</v>
      </c>
      <c r="C88" s="61">
        <v>27706.076998562632</v>
      </c>
      <c r="D88" s="61">
        <v>19508.791695604457</v>
      </c>
      <c r="E88" s="62">
        <v>1190.3699999999999</v>
      </c>
      <c r="F88" s="63">
        <v>8197.2853029581747</v>
      </c>
      <c r="G88" s="63">
        <v>4342.9191826758197</v>
      </c>
      <c r="H88" s="63">
        <v>3854.366120282356</v>
      </c>
      <c r="I88" s="63">
        <v>54185.116405260625</v>
      </c>
      <c r="J88" s="63">
        <v>10387.762745448077</v>
      </c>
      <c r="K88" s="62">
        <v>1436.21</v>
      </c>
      <c r="L88" s="63">
        <v>43797.35365981255</v>
      </c>
      <c r="M88" s="63">
        <v>26150.46814150504</v>
      </c>
      <c r="N88" s="63">
        <v>17646.885518307514</v>
      </c>
      <c r="O88" s="63">
        <v>29896.554441052533</v>
      </c>
      <c r="P88" s="62">
        <v>2626.58</v>
      </c>
      <c r="Q88" s="63">
        <v>51994.638962770732</v>
      </c>
      <c r="R88" s="63">
        <v>30493.387324180861</v>
      </c>
      <c r="S88" s="247">
        <v>21501.251638589871</v>
      </c>
      <c r="T88" s="122">
        <v>100</v>
      </c>
      <c r="U88" s="112">
        <f t="shared" si="0"/>
        <v>81891.193403823272</v>
      </c>
    </row>
    <row r="89" spans="1:21" hidden="1">
      <c r="A89" s="233" t="s">
        <v>264</v>
      </c>
      <c r="B89" s="60">
        <v>98594.850234198006</v>
      </c>
      <c r="C89" s="61">
        <v>25997.420895435902</v>
      </c>
      <c r="D89" s="61">
        <v>15390.860699587371</v>
      </c>
      <c r="E89" s="62">
        <v>829.55</v>
      </c>
      <c r="F89" s="63">
        <v>10606.560195848531</v>
      </c>
      <c r="G89" s="63">
        <v>3932.9527753326029</v>
      </c>
      <c r="H89" s="63">
        <v>6673.6074205159293</v>
      </c>
      <c r="I89" s="63">
        <v>72597.4293387621</v>
      </c>
      <c r="J89" s="63">
        <v>12052.510114592311</v>
      </c>
      <c r="K89" s="62">
        <v>7753.15</v>
      </c>
      <c r="L89" s="63">
        <v>60544.919224169789</v>
      </c>
      <c r="M89" s="63">
        <v>32382.135625240688</v>
      </c>
      <c r="N89" s="63">
        <v>28162.783598929102</v>
      </c>
      <c r="O89" s="63">
        <v>27443.370814179681</v>
      </c>
      <c r="P89" s="62">
        <v>8582.7000000000007</v>
      </c>
      <c r="Q89" s="63">
        <v>71151.479420018324</v>
      </c>
      <c r="R89" s="63">
        <v>36315.088400573288</v>
      </c>
      <c r="S89" s="247">
        <v>34836.391019445029</v>
      </c>
      <c r="T89" s="122">
        <v>100</v>
      </c>
      <c r="U89" s="112">
        <f t="shared" si="0"/>
        <v>98594.850234198006</v>
      </c>
    </row>
    <row r="90" spans="1:21" hidden="1">
      <c r="A90" s="233" t="s">
        <v>265</v>
      </c>
      <c r="B90" s="60">
        <v>118248.9533204748</v>
      </c>
      <c r="C90" s="61">
        <v>46427.044752111135</v>
      </c>
      <c r="D90" s="61">
        <v>27053.979071580408</v>
      </c>
      <c r="E90" s="62">
        <v>1368.66</v>
      </c>
      <c r="F90" s="63">
        <v>19373.065680530726</v>
      </c>
      <c r="G90" s="63">
        <v>8189.7509877609673</v>
      </c>
      <c r="H90" s="63">
        <v>11183.31469276976</v>
      </c>
      <c r="I90" s="63">
        <v>71821.908568363666</v>
      </c>
      <c r="J90" s="63">
        <v>17793.676994691858</v>
      </c>
      <c r="K90" s="62">
        <v>7346.46</v>
      </c>
      <c r="L90" s="63">
        <v>54028.231573671816</v>
      </c>
      <c r="M90" s="63">
        <v>27719.975318758621</v>
      </c>
      <c r="N90" s="63">
        <v>26308.256254913191</v>
      </c>
      <c r="O90" s="63">
        <v>44847.65606627227</v>
      </c>
      <c r="P90" s="62">
        <v>8715.1200000000008</v>
      </c>
      <c r="Q90" s="63">
        <v>73401.297254202538</v>
      </c>
      <c r="R90" s="63">
        <v>35909.726306519588</v>
      </c>
      <c r="S90" s="247">
        <v>37491.570947682951</v>
      </c>
      <c r="T90" s="122">
        <v>100</v>
      </c>
      <c r="U90" s="112">
        <f t="shared" si="0"/>
        <v>118248.95332047481</v>
      </c>
    </row>
    <row r="91" spans="1:21" hidden="1">
      <c r="A91" s="233" t="s">
        <v>266</v>
      </c>
      <c r="B91" s="50">
        <v>86850.807702693332</v>
      </c>
      <c r="C91" s="50">
        <v>46201.358972735034</v>
      </c>
      <c r="D91" s="50">
        <v>32964.429173314056</v>
      </c>
      <c r="E91" s="50">
        <v>763.02</v>
      </c>
      <c r="F91" s="50">
        <v>13236.929799420976</v>
      </c>
      <c r="G91" s="50">
        <v>6780.248505154761</v>
      </c>
      <c r="H91" s="50">
        <v>6456.6812942662145</v>
      </c>
      <c r="I91" s="50">
        <v>40649.448729958305</v>
      </c>
      <c r="J91" s="50">
        <v>8168.0256002674923</v>
      </c>
      <c r="K91" s="50">
        <v>5300.08</v>
      </c>
      <c r="L91" s="50">
        <v>32481.423129690811</v>
      </c>
      <c r="M91" s="50">
        <v>18489.226737694629</v>
      </c>
      <c r="N91" s="50">
        <v>13992.196391996182</v>
      </c>
      <c r="O91" s="50">
        <v>41132.45477358155</v>
      </c>
      <c r="P91" s="50">
        <v>6063.1</v>
      </c>
      <c r="Q91" s="50">
        <v>45718.352929111788</v>
      </c>
      <c r="R91" s="50">
        <v>25269.475242849388</v>
      </c>
      <c r="S91" s="240">
        <v>20448.877686262396</v>
      </c>
      <c r="T91" s="122">
        <v>100</v>
      </c>
      <c r="U91" s="112">
        <f t="shared" si="0"/>
        <v>86850.807702693332</v>
      </c>
    </row>
    <row r="92" spans="1:21" hidden="1">
      <c r="A92" s="234" t="s">
        <v>52</v>
      </c>
      <c r="B92" s="60">
        <v>48942.178610940784</v>
      </c>
      <c r="C92" s="61">
        <v>18123.652245538779</v>
      </c>
      <c r="D92" s="61">
        <v>10053.453805103016</v>
      </c>
      <c r="E92" s="62">
        <v>524.73</v>
      </c>
      <c r="F92" s="63">
        <v>8070.1984404357618</v>
      </c>
      <c r="G92" s="63">
        <v>1427.5944629008134</v>
      </c>
      <c r="H92" s="63">
        <v>6642.6039775349482</v>
      </c>
      <c r="I92" s="63">
        <v>30818.526365402009</v>
      </c>
      <c r="J92" s="63">
        <v>6548.0980474408198</v>
      </c>
      <c r="K92" s="62">
        <v>3690.34</v>
      </c>
      <c r="L92" s="63">
        <v>24270.428317961188</v>
      </c>
      <c r="M92" s="63">
        <v>12185.308139305274</v>
      </c>
      <c r="N92" s="63">
        <v>12085.120178655912</v>
      </c>
      <c r="O92" s="63">
        <v>16601.551852543835</v>
      </c>
      <c r="P92" s="62">
        <v>4215.0600000000004</v>
      </c>
      <c r="Q92" s="63">
        <v>32340.626758396946</v>
      </c>
      <c r="R92" s="63">
        <v>13612.902602206088</v>
      </c>
      <c r="S92" s="247">
        <v>18727.72415619086</v>
      </c>
      <c r="T92" s="122">
        <v>100</v>
      </c>
      <c r="U92" s="112">
        <f t="shared" si="0"/>
        <v>48942.178610940784</v>
      </c>
    </row>
    <row r="93" spans="1:21" hidden="1">
      <c r="A93" s="234" t="s">
        <v>53</v>
      </c>
      <c r="B93" s="60">
        <v>85486.902151162052</v>
      </c>
      <c r="C93" s="61">
        <v>21068.123430450476</v>
      </c>
      <c r="D93" s="61">
        <v>14096.378303352023</v>
      </c>
      <c r="E93" s="63">
        <v>355</v>
      </c>
      <c r="F93" s="63">
        <v>6971.7451270984511</v>
      </c>
      <c r="G93" s="63">
        <v>2164.1266510803189</v>
      </c>
      <c r="H93" s="63">
        <v>4807.6184760181322</v>
      </c>
      <c r="I93" s="63">
        <v>64418.778720711576</v>
      </c>
      <c r="J93" s="63">
        <v>15036.414302898444</v>
      </c>
      <c r="K93" s="63">
        <v>7045</v>
      </c>
      <c r="L93" s="63">
        <v>49382.364417813129</v>
      </c>
      <c r="M93" s="63">
        <v>34531.193107739506</v>
      </c>
      <c r="N93" s="63">
        <v>14851.171310073625</v>
      </c>
      <c r="O93" s="63">
        <v>29132.792606250467</v>
      </c>
      <c r="P93" s="63">
        <v>7400</v>
      </c>
      <c r="Q93" s="63">
        <v>56354.109544911582</v>
      </c>
      <c r="R93" s="63">
        <v>36695.319758819824</v>
      </c>
      <c r="S93" s="247">
        <v>19658.789786091758</v>
      </c>
      <c r="T93" s="122">
        <v>100</v>
      </c>
      <c r="U93" s="112">
        <f t="shared" si="0"/>
        <v>85486.902151162052</v>
      </c>
    </row>
    <row r="94" spans="1:21" hidden="1">
      <c r="A94" s="234" t="s">
        <v>267</v>
      </c>
      <c r="B94" s="60">
        <v>55998.45100856114</v>
      </c>
      <c r="C94" s="61">
        <v>17478.821575611437</v>
      </c>
      <c r="D94" s="61">
        <v>8644.3714500092665</v>
      </c>
      <c r="E94" s="61">
        <v>1987.3142383927668</v>
      </c>
      <c r="F94" s="61">
        <v>8834.4501256021704</v>
      </c>
      <c r="G94" s="61">
        <v>1093.9954088264105</v>
      </c>
      <c r="H94" s="61">
        <v>7740.4547167757601</v>
      </c>
      <c r="I94" s="61">
        <v>38519.629432949703</v>
      </c>
      <c r="J94" s="61">
        <v>6640.7461463064119</v>
      </c>
      <c r="K94" s="61">
        <v>3795.8355929383015</v>
      </c>
      <c r="L94" s="61">
        <v>31878.883286643293</v>
      </c>
      <c r="M94" s="61">
        <v>14679.612414363824</v>
      </c>
      <c r="N94" s="61">
        <v>17199.27087227947</v>
      </c>
      <c r="O94" s="61">
        <v>15285.117596315678</v>
      </c>
      <c r="P94" s="63">
        <v>5783.1498313310685</v>
      </c>
      <c r="Q94" s="61">
        <v>40713.333412245462</v>
      </c>
      <c r="R94" s="61">
        <v>15773.607823190236</v>
      </c>
      <c r="S94" s="235">
        <v>24939.72558905523</v>
      </c>
      <c r="T94" s="122">
        <v>100</v>
      </c>
      <c r="U94" s="112">
        <f t="shared" si="0"/>
        <v>55998.45100856114</v>
      </c>
    </row>
    <row r="95" spans="1:21" hidden="1">
      <c r="A95" s="250" t="s">
        <v>268</v>
      </c>
      <c r="B95" s="83">
        <v>88395.96790248758</v>
      </c>
      <c r="C95" s="84">
        <v>26906.894513078245</v>
      </c>
      <c r="D95" s="84">
        <v>21651.912202291172</v>
      </c>
      <c r="E95" s="84">
        <v>4817.5840757517899</v>
      </c>
      <c r="F95" s="84">
        <v>5254.9823107870707</v>
      </c>
      <c r="G95" s="84">
        <v>1180.0967602969313</v>
      </c>
      <c r="H95" s="84">
        <v>4074.8855504901398</v>
      </c>
      <c r="I95" s="84">
        <v>61489.073389409328</v>
      </c>
      <c r="J95" s="84">
        <v>8493.7321562477155</v>
      </c>
      <c r="K95" s="84">
        <v>4641.3022353121814</v>
      </c>
      <c r="L95" s="84">
        <v>52995.341233161613</v>
      </c>
      <c r="M95" s="84">
        <v>27079.125144266549</v>
      </c>
      <c r="N95" s="84">
        <v>25916.216088895068</v>
      </c>
      <c r="O95" s="84">
        <v>30145.644358538892</v>
      </c>
      <c r="P95" s="84">
        <v>9458.8863110639722</v>
      </c>
      <c r="Q95" s="84">
        <v>58250.323543948689</v>
      </c>
      <c r="R95" s="84">
        <v>28259.221904563481</v>
      </c>
      <c r="S95" s="251">
        <v>29991.101639385204</v>
      </c>
      <c r="T95" s="122">
        <v>100</v>
      </c>
      <c r="U95" s="112">
        <f t="shared" si="0"/>
        <v>88395.96790248758</v>
      </c>
    </row>
    <row r="96" spans="1:21" hidden="1">
      <c r="A96" s="234" t="s">
        <v>269</v>
      </c>
      <c r="B96" s="60">
        <v>159851.10658001815</v>
      </c>
      <c r="C96" s="61">
        <v>52350.695432349719</v>
      </c>
      <c r="D96" s="61">
        <v>32269.590610473697</v>
      </c>
      <c r="E96" s="61">
        <v>1369.9741604980252</v>
      </c>
      <c r="F96" s="61">
        <v>20081.104821876019</v>
      </c>
      <c r="G96" s="61">
        <v>10251.399688383679</v>
      </c>
      <c r="H96" s="61">
        <v>9829.7051334923399</v>
      </c>
      <c r="I96" s="61">
        <v>107500.41114766843</v>
      </c>
      <c r="J96" s="61">
        <v>54100.585630931804</v>
      </c>
      <c r="K96" s="61">
        <v>23162.868682029948</v>
      </c>
      <c r="L96" s="61">
        <v>53399.82551673663</v>
      </c>
      <c r="M96" s="61">
        <v>30394.484875753758</v>
      </c>
      <c r="N96" s="61">
        <v>23005.340640982875</v>
      </c>
      <c r="O96" s="61">
        <v>86370.176241405512</v>
      </c>
      <c r="P96" s="61">
        <v>24532.842842527974</v>
      </c>
      <c r="Q96" s="61">
        <v>73480.930338612641</v>
      </c>
      <c r="R96" s="61">
        <v>40645.884564137436</v>
      </c>
      <c r="S96" s="235">
        <v>32835.045774475213</v>
      </c>
      <c r="T96" s="122">
        <v>100</v>
      </c>
      <c r="U96" s="112">
        <f t="shared" si="0"/>
        <v>159851.10658001815</v>
      </c>
    </row>
    <row r="97" spans="1:21" hidden="1">
      <c r="A97" s="241" t="s">
        <v>270</v>
      </c>
      <c r="B97" s="57">
        <v>1032298.4979952165</v>
      </c>
      <c r="C97" s="57">
        <v>382368.32561336691</v>
      </c>
      <c r="D97" s="57">
        <v>257495.19845624306</v>
      </c>
      <c r="E97" s="57">
        <v>18951.962474642583</v>
      </c>
      <c r="F97" s="57">
        <v>124873.12715712385</v>
      </c>
      <c r="G97" s="57">
        <v>47381.131190675704</v>
      </c>
      <c r="H97" s="57">
        <v>77491.995966448172</v>
      </c>
      <c r="I97" s="57">
        <v>649930.17238184926</v>
      </c>
      <c r="J97" s="57">
        <v>156311.50420164102</v>
      </c>
      <c r="K97" s="57">
        <v>72616.276510280441</v>
      </c>
      <c r="L97" s="57">
        <v>493618.6681802083</v>
      </c>
      <c r="M97" s="57">
        <v>268758.05744758964</v>
      </c>
      <c r="N97" s="57">
        <v>224860.61073261866</v>
      </c>
      <c r="O97" s="57">
        <v>413806.7026578841</v>
      </c>
      <c r="P97" s="57">
        <v>91568.228984923</v>
      </c>
      <c r="Q97" s="57">
        <v>618491.79533733218</v>
      </c>
      <c r="R97" s="57">
        <v>316139.1886382653</v>
      </c>
      <c r="S97" s="252">
        <v>302352.60669906676</v>
      </c>
      <c r="T97" s="122">
        <v>100</v>
      </c>
      <c r="U97" s="114">
        <f t="shared" si="0"/>
        <v>1032298.4979952165</v>
      </c>
    </row>
    <row r="98" spans="1:21" hidden="1">
      <c r="A98" s="253" t="s">
        <v>54</v>
      </c>
      <c r="B98" s="53">
        <v>57755.688020691741</v>
      </c>
      <c r="C98" s="53">
        <v>17129.640919059646</v>
      </c>
      <c r="D98" s="53">
        <v>10709.369578328609</v>
      </c>
      <c r="E98" s="53">
        <v>1556.7029717424293</v>
      </c>
      <c r="F98" s="53">
        <v>6420.2713407310384</v>
      </c>
      <c r="G98" s="53">
        <v>2198.9913820141669</v>
      </c>
      <c r="H98" s="53">
        <v>4221.2799587168711</v>
      </c>
      <c r="I98" s="53">
        <v>40626.047101632095</v>
      </c>
      <c r="J98" s="53">
        <v>12884.13412163011</v>
      </c>
      <c r="K98" s="53">
        <v>1528.3723760526354</v>
      </c>
      <c r="L98" s="53">
        <v>27741.912980001984</v>
      </c>
      <c r="M98" s="53">
        <v>15672.371107769441</v>
      </c>
      <c r="N98" s="53">
        <v>12069.541872232543</v>
      </c>
      <c r="O98" s="53">
        <v>23593.503699958717</v>
      </c>
      <c r="P98" s="53">
        <v>3085.0753477950648</v>
      </c>
      <c r="Q98" s="53">
        <v>34162.184320733024</v>
      </c>
      <c r="R98" s="53">
        <v>17871.362489783609</v>
      </c>
      <c r="S98" s="254">
        <v>16290.821830949415</v>
      </c>
      <c r="T98" s="122">
        <v>106.2</v>
      </c>
      <c r="U98" s="112">
        <f t="shared" si="0"/>
        <v>54383.887025133467</v>
      </c>
    </row>
    <row r="99" spans="1:21" hidden="1">
      <c r="A99" s="233" t="s">
        <v>55</v>
      </c>
      <c r="B99" s="36">
        <v>50955.276211969285</v>
      </c>
      <c r="C99" s="36">
        <v>19007.359284805007</v>
      </c>
      <c r="D99" s="36">
        <v>15974.011551984324</v>
      </c>
      <c r="E99" s="36">
        <v>1735.132622531612</v>
      </c>
      <c r="F99" s="36">
        <v>3033.3477328206832</v>
      </c>
      <c r="G99" s="36">
        <v>508.59903447145325</v>
      </c>
      <c r="H99" s="36">
        <v>2524.7486983492299</v>
      </c>
      <c r="I99" s="36">
        <v>31947.916927164279</v>
      </c>
      <c r="J99" s="36">
        <v>5991.9656333493704</v>
      </c>
      <c r="K99" s="36">
        <v>3950.6299936856685</v>
      </c>
      <c r="L99" s="36">
        <v>25955.951293814909</v>
      </c>
      <c r="M99" s="36">
        <v>12434.623935212005</v>
      </c>
      <c r="N99" s="36">
        <v>13521.327358602904</v>
      </c>
      <c r="O99" s="36">
        <v>21965.977185333693</v>
      </c>
      <c r="P99" s="36">
        <v>5685.7626162172801</v>
      </c>
      <c r="Q99" s="36">
        <v>28989.299026635592</v>
      </c>
      <c r="R99" s="36">
        <v>12943.222969683458</v>
      </c>
      <c r="S99" s="255">
        <v>16046.076056952134</v>
      </c>
      <c r="T99" s="122">
        <v>106.2</v>
      </c>
      <c r="U99" s="112">
        <f t="shared" si="0"/>
        <v>47980.486075300643</v>
      </c>
    </row>
    <row r="100" spans="1:21" hidden="1">
      <c r="A100" s="233" t="s">
        <v>56</v>
      </c>
      <c r="B100" s="36">
        <v>89905</v>
      </c>
      <c r="C100" s="36">
        <v>21955</v>
      </c>
      <c r="D100" s="36">
        <v>11229</v>
      </c>
      <c r="E100" s="36">
        <v>1104</v>
      </c>
      <c r="F100" s="36">
        <v>10726</v>
      </c>
      <c r="G100" s="36">
        <v>2479</v>
      </c>
      <c r="H100" s="36">
        <v>8247</v>
      </c>
      <c r="I100" s="36">
        <v>67950</v>
      </c>
      <c r="J100" s="36">
        <v>22058</v>
      </c>
      <c r="K100" s="36">
        <v>17025</v>
      </c>
      <c r="L100" s="36">
        <v>45891</v>
      </c>
      <c r="M100" s="36">
        <v>22385</v>
      </c>
      <c r="N100" s="36">
        <v>23506</v>
      </c>
      <c r="O100" s="36">
        <v>33288</v>
      </c>
      <c r="P100" s="36">
        <v>18129</v>
      </c>
      <c r="Q100" s="36">
        <v>56617</v>
      </c>
      <c r="R100" s="36">
        <v>24864</v>
      </c>
      <c r="S100" s="255">
        <v>31753</v>
      </c>
      <c r="T100" s="122">
        <v>106.2</v>
      </c>
      <c r="U100" s="112">
        <f t="shared" si="0"/>
        <v>84656.308851224108</v>
      </c>
    </row>
    <row r="101" spans="1:21" hidden="1">
      <c r="A101" s="256" t="s">
        <v>271</v>
      </c>
      <c r="B101" s="36">
        <v>86490.090845856495</v>
      </c>
      <c r="C101" s="36">
        <v>22092.2610003509</v>
      </c>
      <c r="D101" s="36">
        <v>15008.0281063047</v>
      </c>
      <c r="E101" s="36">
        <v>1162.52388063951</v>
      </c>
      <c r="F101" s="36">
        <v>7084.2328940461903</v>
      </c>
      <c r="G101" s="36">
        <v>1631.3441066478999</v>
      </c>
      <c r="H101" s="36">
        <v>5452.8887873982903</v>
      </c>
      <c r="I101" s="36">
        <v>64397.829845505701</v>
      </c>
      <c r="J101" s="36">
        <v>10972.4834597357</v>
      </c>
      <c r="K101" s="36">
        <v>4332.52553693143</v>
      </c>
      <c r="L101" s="36">
        <v>53425.346385769997</v>
      </c>
      <c r="M101" s="36">
        <v>30517.228152887699</v>
      </c>
      <c r="N101" s="36">
        <v>22908.118232882302</v>
      </c>
      <c r="O101" s="36">
        <v>25980.511566040401</v>
      </c>
      <c r="P101" s="36">
        <v>5495.04941757094</v>
      </c>
      <c r="Q101" s="36">
        <v>60509.5792798162</v>
      </c>
      <c r="R101" s="36">
        <v>32148.572259535598</v>
      </c>
      <c r="S101" s="255">
        <v>28361.007020280598</v>
      </c>
      <c r="T101" s="122">
        <v>106.2</v>
      </c>
      <c r="U101" s="112">
        <f t="shared" si="0"/>
        <v>81440.763508339442</v>
      </c>
    </row>
    <row r="102" spans="1:21" hidden="1">
      <c r="A102" s="256" t="s">
        <v>114</v>
      </c>
      <c r="B102" s="36">
        <v>84664.76</v>
      </c>
      <c r="C102" s="36">
        <v>26251.48</v>
      </c>
      <c r="D102" s="36">
        <v>14787.22</v>
      </c>
      <c r="E102" s="36">
        <v>1091.6099999999999</v>
      </c>
      <c r="F102" s="36">
        <v>11464.26</v>
      </c>
      <c r="G102" s="36">
        <v>2292.42</v>
      </c>
      <c r="H102" s="36">
        <v>9171.84</v>
      </c>
      <c r="I102" s="36">
        <v>58413.279999999999</v>
      </c>
      <c r="J102" s="36">
        <v>6677.98</v>
      </c>
      <c r="K102" s="36">
        <v>3142.72</v>
      </c>
      <c r="L102" s="36">
        <v>51735.3</v>
      </c>
      <c r="M102" s="36">
        <v>22020.54</v>
      </c>
      <c r="N102" s="36">
        <v>29714.76</v>
      </c>
      <c r="O102" s="36">
        <v>21465.200000000001</v>
      </c>
      <c r="P102" s="36">
        <v>4234.33</v>
      </c>
      <c r="Q102" s="36">
        <v>63199.56</v>
      </c>
      <c r="R102" s="36">
        <v>24312.97</v>
      </c>
      <c r="S102" s="255">
        <v>38886.6</v>
      </c>
      <c r="T102" s="122">
        <v>106.2</v>
      </c>
      <c r="U102" s="112">
        <f t="shared" si="0"/>
        <v>79721.996233521641</v>
      </c>
    </row>
    <row r="103" spans="1:21" hidden="1">
      <c r="A103" s="256" t="s">
        <v>115</v>
      </c>
      <c r="B103" s="36">
        <v>129900.34</v>
      </c>
      <c r="C103" s="36">
        <v>38466.67</v>
      </c>
      <c r="D103" s="36">
        <v>24829.82</v>
      </c>
      <c r="E103" s="36">
        <v>955.18</v>
      </c>
      <c r="F103" s="36">
        <v>13636.87</v>
      </c>
      <c r="G103" s="36">
        <v>3673.32</v>
      </c>
      <c r="H103" s="36">
        <v>9963.5499999999993</v>
      </c>
      <c r="I103" s="36">
        <v>91433.64</v>
      </c>
      <c r="J103" s="36">
        <v>25622.5</v>
      </c>
      <c r="K103" s="36">
        <v>15195.33</v>
      </c>
      <c r="L103" s="36">
        <v>65811.14</v>
      </c>
      <c r="M103" s="36">
        <v>34225.46</v>
      </c>
      <c r="N103" s="36">
        <v>31585.68</v>
      </c>
      <c r="O103" s="36">
        <v>50452.32</v>
      </c>
      <c r="P103" s="36">
        <v>16150.51</v>
      </c>
      <c r="Q103" s="36">
        <v>79448.02</v>
      </c>
      <c r="R103" s="36">
        <v>37898.78</v>
      </c>
      <c r="S103" s="255">
        <v>41549.230000000003</v>
      </c>
      <c r="T103" s="122">
        <v>106.2</v>
      </c>
      <c r="U103" s="112">
        <f t="shared" si="0"/>
        <v>122316.70433145009</v>
      </c>
    </row>
    <row r="104" spans="1:21" hidden="1">
      <c r="A104" s="257" t="s">
        <v>57</v>
      </c>
      <c r="B104" s="36">
        <v>63539.92</v>
      </c>
      <c r="C104" s="36">
        <v>23046.84</v>
      </c>
      <c r="D104" s="36">
        <v>16542.84</v>
      </c>
      <c r="E104" s="36">
        <v>884.93</v>
      </c>
      <c r="F104" s="36">
        <v>6504</v>
      </c>
      <c r="G104" s="36">
        <v>913.19</v>
      </c>
      <c r="H104" s="36">
        <v>5590.81</v>
      </c>
      <c r="I104" s="36">
        <v>40493.08</v>
      </c>
      <c r="J104" s="36">
        <v>14466.63</v>
      </c>
      <c r="K104" s="36">
        <v>9293.34</v>
      </c>
      <c r="L104" s="36">
        <v>26026.45</v>
      </c>
      <c r="M104" s="36">
        <v>12382.45</v>
      </c>
      <c r="N104" s="36">
        <v>13644</v>
      </c>
      <c r="O104" s="36">
        <v>31009.47</v>
      </c>
      <c r="P104" s="36">
        <v>10178.27</v>
      </c>
      <c r="Q104" s="36">
        <v>32530.45</v>
      </c>
      <c r="R104" s="36">
        <v>13295.64</v>
      </c>
      <c r="S104" s="255">
        <v>19234.810000000001</v>
      </c>
      <c r="T104" s="122">
        <v>106.2</v>
      </c>
      <c r="U104" s="112">
        <f t="shared" si="0"/>
        <v>59830.433145009411</v>
      </c>
    </row>
    <row r="105" spans="1:21" hidden="1">
      <c r="A105" s="257" t="s">
        <v>58</v>
      </c>
      <c r="B105" s="36">
        <v>85489.25</v>
      </c>
      <c r="C105" s="36">
        <v>20110</v>
      </c>
      <c r="D105" s="36">
        <v>13361</v>
      </c>
      <c r="E105" s="36">
        <v>608</v>
      </c>
      <c r="F105" s="36">
        <v>6749</v>
      </c>
      <c r="G105" s="36">
        <v>3521</v>
      </c>
      <c r="H105" s="36">
        <v>3228</v>
      </c>
      <c r="I105" s="36">
        <v>65379</v>
      </c>
      <c r="J105" s="36">
        <v>11930</v>
      </c>
      <c r="K105" s="36">
        <v>8681</v>
      </c>
      <c r="L105" s="36">
        <v>53449</v>
      </c>
      <c r="M105" s="36">
        <v>30900</v>
      </c>
      <c r="N105" s="36">
        <v>22549</v>
      </c>
      <c r="O105" s="36">
        <v>25291</v>
      </c>
      <c r="P105" s="36">
        <v>9289</v>
      </c>
      <c r="Q105" s="36">
        <v>60198</v>
      </c>
      <c r="R105" s="36">
        <v>34421</v>
      </c>
      <c r="S105" s="255">
        <v>25777</v>
      </c>
      <c r="T105" s="122">
        <v>106.2</v>
      </c>
      <c r="U105" s="112">
        <f t="shared" si="0"/>
        <v>80498.352165725039</v>
      </c>
    </row>
    <row r="106" spans="1:21" hidden="1">
      <c r="A106" s="258" t="s">
        <v>59</v>
      </c>
      <c r="B106" s="60">
        <v>86804.51</v>
      </c>
      <c r="C106" s="60">
        <v>37274.129999999997</v>
      </c>
      <c r="D106" s="60">
        <v>13391.62</v>
      </c>
      <c r="E106" s="60">
        <v>2149.9699999999998</v>
      </c>
      <c r="F106" s="60">
        <v>23882.51</v>
      </c>
      <c r="G106" s="60">
        <v>18256.52</v>
      </c>
      <c r="H106" s="60">
        <v>5625.99</v>
      </c>
      <c r="I106" s="60">
        <v>49530.37</v>
      </c>
      <c r="J106" s="60">
        <v>10688.18</v>
      </c>
      <c r="K106" s="60">
        <v>4394.08</v>
      </c>
      <c r="L106" s="60">
        <v>38842.199999999997</v>
      </c>
      <c r="M106" s="60">
        <v>18493.37</v>
      </c>
      <c r="N106" s="60">
        <v>20348.830000000002</v>
      </c>
      <c r="O106" s="60">
        <v>24079.8</v>
      </c>
      <c r="P106" s="60">
        <v>6544.0499999999993</v>
      </c>
      <c r="Q106" s="60">
        <v>62724.71</v>
      </c>
      <c r="R106" s="60">
        <v>36749.89</v>
      </c>
      <c r="S106" s="259">
        <v>25974.82</v>
      </c>
      <c r="T106" s="122">
        <v>106.2</v>
      </c>
      <c r="U106" s="112">
        <f t="shared" si="0"/>
        <v>81736.826741996236</v>
      </c>
    </row>
    <row r="107" spans="1:21" hidden="1">
      <c r="A107" s="260" t="s">
        <v>116</v>
      </c>
      <c r="B107" s="60">
        <v>80957.25</v>
      </c>
      <c r="C107" s="75">
        <v>28541</v>
      </c>
      <c r="D107" s="60">
        <v>18584</v>
      </c>
      <c r="E107" s="60">
        <v>1143</v>
      </c>
      <c r="F107" s="60">
        <v>9957</v>
      </c>
      <c r="G107" s="60">
        <v>4863</v>
      </c>
      <c r="H107" s="60">
        <v>5094</v>
      </c>
      <c r="I107" s="60">
        <v>52417</v>
      </c>
      <c r="J107" s="60">
        <v>7620</v>
      </c>
      <c r="K107" s="60">
        <v>3325</v>
      </c>
      <c r="L107" s="60">
        <v>44797</v>
      </c>
      <c r="M107" s="60">
        <v>29129</v>
      </c>
      <c r="N107" s="60">
        <v>15668</v>
      </c>
      <c r="O107" s="60">
        <v>26204</v>
      </c>
      <c r="P107" s="60">
        <v>4468</v>
      </c>
      <c r="Q107" s="60">
        <v>54753.58</v>
      </c>
      <c r="R107" s="60">
        <v>33991.279999999999</v>
      </c>
      <c r="S107" s="259">
        <v>20762.3</v>
      </c>
      <c r="T107" s="122">
        <v>106.2</v>
      </c>
      <c r="U107" s="112">
        <f t="shared" si="0"/>
        <v>76230.932203389835</v>
      </c>
    </row>
    <row r="108" spans="1:21" hidden="1">
      <c r="A108" s="261" t="s">
        <v>60</v>
      </c>
      <c r="B108" s="68">
        <v>105348.19896307807</v>
      </c>
      <c r="C108" s="85">
        <v>36693.3826797285</v>
      </c>
      <c r="D108" s="68">
        <v>20685.410836072824</v>
      </c>
      <c r="E108" s="68">
        <v>301.94133530771643</v>
      </c>
      <c r="F108" s="68">
        <v>16007.97184365568</v>
      </c>
      <c r="G108" s="68">
        <v>9512.9351631489299</v>
      </c>
      <c r="H108" s="68">
        <v>6495.0366805067515</v>
      </c>
      <c r="I108" s="68">
        <v>68654.816283349573</v>
      </c>
      <c r="J108" s="68">
        <v>10566.141598268725</v>
      </c>
      <c r="K108" s="68">
        <v>2636.1652813736964</v>
      </c>
      <c r="L108" s="68">
        <v>58088.674685080856</v>
      </c>
      <c r="M108" s="68">
        <v>28803.581451542374</v>
      </c>
      <c r="N108" s="68">
        <v>29285.093233538475</v>
      </c>
      <c r="O108" s="68">
        <v>31251.552434341549</v>
      </c>
      <c r="P108" s="68">
        <v>2938.106616681413</v>
      </c>
      <c r="Q108" s="68">
        <v>74096.646528736543</v>
      </c>
      <c r="R108" s="68">
        <v>38316.516614691303</v>
      </c>
      <c r="S108" s="262">
        <v>35780.129914045225</v>
      </c>
      <c r="T108" s="122">
        <v>106.2</v>
      </c>
      <c r="U108" s="112">
        <f t="shared" si="0"/>
        <v>99197.92746052549</v>
      </c>
    </row>
    <row r="109" spans="1:21" hidden="1">
      <c r="A109" s="263" t="s">
        <v>117</v>
      </c>
      <c r="B109" s="72">
        <v>185199.38786135765</v>
      </c>
      <c r="C109" s="76">
        <v>75680.677425341826</v>
      </c>
      <c r="D109" s="72">
        <v>43719.956101021162</v>
      </c>
      <c r="E109" s="72">
        <v>1610.1921902068088</v>
      </c>
      <c r="F109" s="72">
        <v>31960.721324320664</v>
      </c>
      <c r="G109" s="72">
        <v>19779.524011653772</v>
      </c>
      <c r="H109" s="72">
        <v>12181.197312666891</v>
      </c>
      <c r="I109" s="72">
        <v>109518.71043601586</v>
      </c>
      <c r="J109" s="72">
        <v>29795.286037602742</v>
      </c>
      <c r="K109" s="72">
        <v>9484.7917098596154</v>
      </c>
      <c r="L109" s="72">
        <v>79723.424398413103</v>
      </c>
      <c r="M109" s="72">
        <v>60461.698148234813</v>
      </c>
      <c r="N109" s="72">
        <v>19261.726250178293</v>
      </c>
      <c r="O109" s="72">
        <v>73515.2421386239</v>
      </c>
      <c r="P109" s="72">
        <v>11094.983900066425</v>
      </c>
      <c r="Q109" s="72">
        <v>111684.14572273377</v>
      </c>
      <c r="R109" s="72">
        <v>80241.222159888581</v>
      </c>
      <c r="S109" s="264">
        <v>31442.923562845186</v>
      </c>
      <c r="T109" s="122">
        <v>106.2</v>
      </c>
      <c r="U109" s="112">
        <f t="shared" si="0"/>
        <v>174387.37086756842</v>
      </c>
    </row>
    <row r="110" spans="1:21" hidden="1">
      <c r="A110" s="236" t="s">
        <v>61</v>
      </c>
      <c r="B110" s="73">
        <f t="shared" ref="B110:S110" si="1">SUM(B98:B109)</f>
        <v>1107009.6719029532</v>
      </c>
      <c r="C110" s="73">
        <f t="shared" si="1"/>
        <v>366248.44130928582</v>
      </c>
      <c r="D110" s="73">
        <f t="shared" si="1"/>
        <v>218822.27617371158</v>
      </c>
      <c r="E110" s="73">
        <f t="shared" si="1"/>
        <v>14303.183000428075</v>
      </c>
      <c r="F110" s="73">
        <f t="shared" si="1"/>
        <v>147426.18513557425</v>
      </c>
      <c r="G110" s="73">
        <f t="shared" si="1"/>
        <v>69629.843697936216</v>
      </c>
      <c r="H110" s="73">
        <f t="shared" si="1"/>
        <v>77796.341437638024</v>
      </c>
      <c r="I110" s="73">
        <f t="shared" si="1"/>
        <v>740761.69059366744</v>
      </c>
      <c r="J110" s="73">
        <f t="shared" si="1"/>
        <v>169273.30085058667</v>
      </c>
      <c r="K110" s="73">
        <f t="shared" si="1"/>
        <v>82988.954897903051</v>
      </c>
      <c r="L110" s="73">
        <f t="shared" si="1"/>
        <v>571487.39974308084</v>
      </c>
      <c r="M110" s="73">
        <f t="shared" si="1"/>
        <v>317425.32279564638</v>
      </c>
      <c r="N110" s="73">
        <f t="shared" si="1"/>
        <v>254062.07694743454</v>
      </c>
      <c r="O110" s="73">
        <f>SUM(O98:O109)</f>
        <v>388096.57702429825</v>
      </c>
      <c r="P110" s="73">
        <v>97292.13789833113</v>
      </c>
      <c r="Q110" s="73">
        <f t="shared" si="1"/>
        <v>718913.17487865523</v>
      </c>
      <c r="R110" s="73">
        <f t="shared" si="1"/>
        <v>387054.45649358252</v>
      </c>
      <c r="S110" s="265">
        <f t="shared" si="1"/>
        <v>331858.71838507254</v>
      </c>
      <c r="T110" s="122">
        <v>106.2</v>
      </c>
      <c r="U110" s="115">
        <f t="shared" si="0"/>
        <v>1042381.9886091838</v>
      </c>
    </row>
    <row r="111" spans="1:21" hidden="1">
      <c r="A111" s="263" t="s">
        <v>118</v>
      </c>
      <c r="B111" s="78">
        <v>79151.294520184121</v>
      </c>
      <c r="C111" s="78">
        <v>23121.529685083755</v>
      </c>
      <c r="D111" s="78">
        <v>11843.302170842877</v>
      </c>
      <c r="E111" s="78">
        <v>2147.1651446429569</v>
      </c>
      <c r="F111" s="78">
        <v>11278.227514240876</v>
      </c>
      <c r="G111" s="78">
        <v>7978.2405596388571</v>
      </c>
      <c r="H111" s="78">
        <v>3299.9869546020195</v>
      </c>
      <c r="I111" s="78">
        <v>56029.764835100359</v>
      </c>
      <c r="J111" s="78">
        <v>11737.914729109518</v>
      </c>
      <c r="K111" s="78">
        <v>2548.12</v>
      </c>
      <c r="L111" s="78">
        <v>44291.850105990845</v>
      </c>
      <c r="M111" s="78">
        <v>30282.385353318859</v>
      </c>
      <c r="N111" s="78">
        <v>14009.464752671989</v>
      </c>
      <c r="O111" s="78">
        <v>23581.216899952396</v>
      </c>
      <c r="P111" s="78">
        <v>4695.2851446429568</v>
      </c>
      <c r="Q111" s="78">
        <v>55570.077620231721</v>
      </c>
      <c r="R111" s="78">
        <v>38260.625912957716</v>
      </c>
      <c r="S111" s="266">
        <v>17309.451707274009</v>
      </c>
      <c r="T111" s="122">
        <v>108.4</v>
      </c>
      <c r="U111" s="112">
        <f t="shared" ref="U111:U160" si="2">B111/T111*100</f>
        <v>73017.799372863577</v>
      </c>
    </row>
    <row r="112" spans="1:21" hidden="1">
      <c r="A112" s="267" t="s">
        <v>119</v>
      </c>
      <c r="B112" s="79">
        <v>91904</v>
      </c>
      <c r="C112" s="79">
        <v>25991</v>
      </c>
      <c r="D112" s="79">
        <v>21382</v>
      </c>
      <c r="E112" s="79">
        <v>2490</v>
      </c>
      <c r="F112" s="79">
        <v>4609</v>
      </c>
      <c r="G112" s="79">
        <v>1934</v>
      </c>
      <c r="H112" s="79">
        <v>2675</v>
      </c>
      <c r="I112" s="79">
        <v>65913</v>
      </c>
      <c r="J112" s="79">
        <v>31512</v>
      </c>
      <c r="K112" s="79">
        <v>13981</v>
      </c>
      <c r="L112" s="79">
        <v>34401</v>
      </c>
      <c r="M112" s="79">
        <v>15581</v>
      </c>
      <c r="N112" s="79">
        <v>18820</v>
      </c>
      <c r="O112" s="79">
        <v>52894</v>
      </c>
      <c r="P112" s="79">
        <v>16471</v>
      </c>
      <c r="Q112" s="79">
        <v>39010</v>
      </c>
      <c r="R112" s="79">
        <v>17515</v>
      </c>
      <c r="S112" s="268">
        <v>21495</v>
      </c>
      <c r="T112" s="122">
        <v>108.4</v>
      </c>
      <c r="U112" s="112">
        <f t="shared" si="2"/>
        <v>84782.287822878221</v>
      </c>
    </row>
    <row r="113" spans="1:21" hidden="1">
      <c r="A113" s="267" t="s">
        <v>120</v>
      </c>
      <c r="B113" s="79">
        <v>83464</v>
      </c>
      <c r="C113" s="79">
        <v>23111</v>
      </c>
      <c r="D113" s="79">
        <v>16458</v>
      </c>
      <c r="E113" s="79">
        <v>1074</v>
      </c>
      <c r="F113" s="79">
        <v>6653</v>
      </c>
      <c r="G113" s="79">
        <v>373</v>
      </c>
      <c r="H113" s="79">
        <v>6280</v>
      </c>
      <c r="I113" s="79">
        <v>60353</v>
      </c>
      <c r="J113" s="79">
        <v>14100</v>
      </c>
      <c r="K113" s="79">
        <v>6447</v>
      </c>
      <c r="L113" s="79">
        <v>46253</v>
      </c>
      <c r="M113" s="79">
        <v>19971</v>
      </c>
      <c r="N113" s="79">
        <v>26282</v>
      </c>
      <c r="O113" s="79">
        <v>30559</v>
      </c>
      <c r="P113" s="79">
        <v>7521</v>
      </c>
      <c r="Q113" s="79">
        <v>52906</v>
      </c>
      <c r="R113" s="79">
        <v>20344</v>
      </c>
      <c r="S113" s="268">
        <v>32561</v>
      </c>
      <c r="T113" s="122">
        <v>108.4</v>
      </c>
      <c r="U113" s="112">
        <f t="shared" si="2"/>
        <v>76996.309963099629</v>
      </c>
    </row>
    <row r="114" spans="1:21" hidden="1">
      <c r="A114" s="269" t="s">
        <v>121</v>
      </c>
      <c r="B114" s="79">
        <v>77113.050455387667</v>
      </c>
      <c r="C114" s="79">
        <v>22541.602650381319</v>
      </c>
      <c r="D114" s="79">
        <v>15186.481041204997</v>
      </c>
      <c r="E114" s="79">
        <v>529.41481763257002</v>
      </c>
      <c r="F114" s="79">
        <v>7355.1216091763226</v>
      </c>
      <c r="G114" s="79">
        <v>2471.2781845648396</v>
      </c>
      <c r="H114" s="79">
        <v>4883.8434246114839</v>
      </c>
      <c r="I114" s="79">
        <v>54571.447805006348</v>
      </c>
      <c r="J114" s="79">
        <v>9069.797865422328</v>
      </c>
      <c r="K114" s="79">
        <v>3206.2629414997541</v>
      </c>
      <c r="L114" s="79">
        <v>45501.649939584015</v>
      </c>
      <c r="M114" s="79">
        <v>29434.718588576117</v>
      </c>
      <c r="N114" s="79">
        <v>16066.931351007896</v>
      </c>
      <c r="O114" s="79">
        <v>24256.278906627325</v>
      </c>
      <c r="P114" s="79">
        <v>3735.6777591323244</v>
      </c>
      <c r="Q114" s="79">
        <v>52856.771548760335</v>
      </c>
      <c r="R114" s="79">
        <v>31905.996773140956</v>
      </c>
      <c r="S114" s="268">
        <v>20950.774775619382</v>
      </c>
      <c r="T114" s="122">
        <v>108.4</v>
      </c>
      <c r="U114" s="112">
        <f t="shared" si="2"/>
        <v>71137.500420099313</v>
      </c>
    </row>
    <row r="115" spans="1:21" hidden="1">
      <c r="A115" s="269" t="s">
        <v>62</v>
      </c>
      <c r="B115" s="79">
        <v>85191</v>
      </c>
      <c r="C115" s="79">
        <v>17943</v>
      </c>
      <c r="D115" s="79">
        <v>12378</v>
      </c>
      <c r="E115" s="79">
        <v>710</v>
      </c>
      <c r="F115" s="79">
        <v>5565</v>
      </c>
      <c r="G115" s="79">
        <v>247</v>
      </c>
      <c r="H115" s="79">
        <v>5318</v>
      </c>
      <c r="I115" s="79">
        <v>67248</v>
      </c>
      <c r="J115" s="79">
        <v>7718</v>
      </c>
      <c r="K115" s="79">
        <v>4407</v>
      </c>
      <c r="L115" s="79">
        <v>59530</v>
      </c>
      <c r="M115" s="79">
        <v>27705</v>
      </c>
      <c r="N115" s="79">
        <v>31826</v>
      </c>
      <c r="O115" s="79">
        <v>20095</v>
      </c>
      <c r="P115" s="79">
        <v>5117</v>
      </c>
      <c r="Q115" s="79">
        <v>65096</v>
      </c>
      <c r="R115" s="79">
        <v>27952</v>
      </c>
      <c r="S115" s="268">
        <v>37144</v>
      </c>
      <c r="T115" s="122">
        <v>108.4</v>
      </c>
      <c r="U115" s="112">
        <f t="shared" si="2"/>
        <v>78589.483394833936</v>
      </c>
    </row>
    <row r="116" spans="1:21" hidden="1">
      <c r="A116" s="269" t="s">
        <v>122</v>
      </c>
      <c r="B116" s="79">
        <v>131331</v>
      </c>
      <c r="C116" s="79">
        <v>39667</v>
      </c>
      <c r="D116" s="79">
        <v>22207</v>
      </c>
      <c r="E116" s="79">
        <v>1112</v>
      </c>
      <c r="F116" s="79">
        <v>17461</v>
      </c>
      <c r="G116" s="79">
        <v>8989</v>
      </c>
      <c r="H116" s="79">
        <v>8471</v>
      </c>
      <c r="I116" s="79">
        <v>91664</v>
      </c>
      <c r="J116" s="79">
        <v>40684</v>
      </c>
      <c r="K116" s="79">
        <v>15860</v>
      </c>
      <c r="L116" s="79">
        <v>50979</v>
      </c>
      <c r="M116" s="79">
        <v>28366</v>
      </c>
      <c r="N116" s="79">
        <v>22613</v>
      </c>
      <c r="O116" s="79">
        <v>62891</v>
      </c>
      <c r="P116" s="79">
        <v>16972</v>
      </c>
      <c r="Q116" s="79">
        <v>68440</v>
      </c>
      <c r="R116" s="79">
        <v>37355</v>
      </c>
      <c r="S116" s="268">
        <v>31084</v>
      </c>
      <c r="T116" s="122">
        <v>108.4</v>
      </c>
      <c r="U116" s="112">
        <f t="shared" si="2"/>
        <v>121154.05904059039</v>
      </c>
    </row>
    <row r="117" spans="1:21" hidden="1">
      <c r="A117" s="269" t="s">
        <v>123</v>
      </c>
      <c r="B117" s="79">
        <v>75358</v>
      </c>
      <c r="C117" s="79">
        <v>29298</v>
      </c>
      <c r="D117" s="79">
        <v>20204</v>
      </c>
      <c r="E117" s="79">
        <v>1096</v>
      </c>
      <c r="F117" s="79">
        <v>9094</v>
      </c>
      <c r="G117" s="79">
        <v>1193</v>
      </c>
      <c r="H117" s="79">
        <v>7901</v>
      </c>
      <c r="I117" s="79">
        <v>46060</v>
      </c>
      <c r="J117" s="79">
        <v>9683</v>
      </c>
      <c r="K117" s="79">
        <v>4537</v>
      </c>
      <c r="L117" s="79">
        <v>36377</v>
      </c>
      <c r="M117" s="79">
        <v>17312</v>
      </c>
      <c r="N117" s="79">
        <v>19065</v>
      </c>
      <c r="O117" s="79">
        <v>29887</v>
      </c>
      <c r="P117" s="79">
        <v>5633</v>
      </c>
      <c r="Q117" s="79">
        <v>45471</v>
      </c>
      <c r="R117" s="79">
        <v>18505</v>
      </c>
      <c r="S117" s="268">
        <v>26966</v>
      </c>
      <c r="T117" s="122">
        <v>108.4</v>
      </c>
      <c r="U117" s="112">
        <f t="shared" si="2"/>
        <v>69518.450184501839</v>
      </c>
    </row>
    <row r="118" spans="1:21" hidden="1">
      <c r="A118" s="270" t="s">
        <v>124</v>
      </c>
      <c r="B118" s="80">
        <v>60864</v>
      </c>
      <c r="C118" s="80">
        <v>18820</v>
      </c>
      <c r="D118" s="79">
        <v>9403</v>
      </c>
      <c r="E118" s="79">
        <v>167</v>
      </c>
      <c r="F118" s="79">
        <v>9418</v>
      </c>
      <c r="G118" s="79">
        <v>5217</v>
      </c>
      <c r="H118" s="79">
        <v>4201</v>
      </c>
      <c r="I118" s="80">
        <v>42044</v>
      </c>
      <c r="J118" s="79">
        <v>3977</v>
      </c>
      <c r="K118" s="79">
        <v>2459</v>
      </c>
      <c r="L118" s="79">
        <v>38066</v>
      </c>
      <c r="M118" s="79">
        <v>26238</v>
      </c>
      <c r="N118" s="79">
        <v>11829</v>
      </c>
      <c r="O118" s="79">
        <v>13380</v>
      </c>
      <c r="P118" s="79">
        <v>2627</v>
      </c>
      <c r="Q118" s="79">
        <v>47484</v>
      </c>
      <c r="R118" s="79">
        <v>31455</v>
      </c>
      <c r="S118" s="268">
        <v>16029</v>
      </c>
      <c r="T118" s="122">
        <v>108.4</v>
      </c>
      <c r="U118" s="112">
        <f t="shared" si="2"/>
        <v>56147.601476014759</v>
      </c>
    </row>
    <row r="119" spans="1:21" hidden="1">
      <c r="A119" s="270" t="s">
        <v>125</v>
      </c>
      <c r="B119" s="80">
        <v>72613</v>
      </c>
      <c r="C119" s="80">
        <v>23155</v>
      </c>
      <c r="D119" s="79">
        <v>8376</v>
      </c>
      <c r="E119" s="79">
        <v>192</v>
      </c>
      <c r="F119" s="79">
        <v>14779</v>
      </c>
      <c r="G119" s="79">
        <v>8910</v>
      </c>
      <c r="H119" s="79">
        <v>5869</v>
      </c>
      <c r="I119" s="80">
        <v>49457</v>
      </c>
      <c r="J119" s="79">
        <v>10721</v>
      </c>
      <c r="K119" s="79">
        <v>2618</v>
      </c>
      <c r="L119" s="79">
        <v>38737</v>
      </c>
      <c r="M119" s="79">
        <v>23453</v>
      </c>
      <c r="N119" s="79">
        <v>15284</v>
      </c>
      <c r="O119" s="79">
        <f t="shared" ref="O119:S121" si="3">D119+J119</f>
        <v>19097</v>
      </c>
      <c r="P119" s="79">
        <f t="shared" si="3"/>
        <v>2810</v>
      </c>
      <c r="Q119" s="79">
        <f t="shared" si="3"/>
        <v>53516</v>
      </c>
      <c r="R119" s="79">
        <f t="shared" si="3"/>
        <v>32363</v>
      </c>
      <c r="S119" s="268">
        <f t="shared" si="3"/>
        <v>21153</v>
      </c>
      <c r="T119" s="122">
        <v>108.4</v>
      </c>
      <c r="U119" s="112">
        <f t="shared" si="2"/>
        <v>66986.162361623603</v>
      </c>
    </row>
    <row r="120" spans="1:21" hidden="1">
      <c r="A120" s="270" t="s">
        <v>63</v>
      </c>
      <c r="B120" s="80">
        <f>C120+I120</f>
        <v>65503.32286277473</v>
      </c>
      <c r="C120" s="80">
        <v>25572.753522518156</v>
      </c>
      <c r="D120" s="79">
        <v>10180.491144914449</v>
      </c>
      <c r="E120" s="79">
        <v>329.94171321017251</v>
      </c>
      <c r="F120" s="79">
        <v>15392.262377603711</v>
      </c>
      <c r="G120" s="79">
        <v>2630.7900521123602</v>
      </c>
      <c r="H120" s="79">
        <v>12761.472325491348</v>
      </c>
      <c r="I120" s="80">
        <v>39930.569340256574</v>
      </c>
      <c r="J120" s="79">
        <v>7019.189867726428</v>
      </c>
      <c r="K120" s="79">
        <v>5058.9427467326559</v>
      </c>
      <c r="L120" s="79">
        <v>32911.379472530141</v>
      </c>
      <c r="M120" s="79">
        <v>20673.86147660029</v>
      </c>
      <c r="N120" s="79">
        <v>12237.517995929853</v>
      </c>
      <c r="O120" s="79">
        <f t="shared" si="3"/>
        <v>17199.681012640878</v>
      </c>
      <c r="P120" s="79">
        <f t="shared" si="3"/>
        <v>5388.8844599428285</v>
      </c>
      <c r="Q120" s="79">
        <f t="shared" si="3"/>
        <v>48303.641850133848</v>
      </c>
      <c r="R120" s="79">
        <f t="shared" si="3"/>
        <v>23304.651528712649</v>
      </c>
      <c r="S120" s="268">
        <f t="shared" si="3"/>
        <v>24998.990321421203</v>
      </c>
      <c r="T120" s="122">
        <v>108.4</v>
      </c>
      <c r="U120" s="112">
        <f t="shared" si="2"/>
        <v>60427.419615105842</v>
      </c>
    </row>
    <row r="121" spans="1:21" hidden="1">
      <c r="A121" s="271" t="s">
        <v>64</v>
      </c>
      <c r="B121" s="81">
        <f>C121+I121</f>
        <v>84469.302045123128</v>
      </c>
      <c r="C121" s="81">
        <v>27791.998755943776</v>
      </c>
      <c r="D121" s="82">
        <v>15627.900689221691</v>
      </c>
      <c r="E121" s="82">
        <v>2505.2839368331374</v>
      </c>
      <c r="F121" s="82">
        <v>12164.098066722083</v>
      </c>
      <c r="G121" s="82">
        <v>2223.363693092519</v>
      </c>
      <c r="H121" s="82">
        <v>9940.7343736295643</v>
      </c>
      <c r="I121" s="81">
        <v>56677.303289179355</v>
      </c>
      <c r="J121" s="82">
        <v>9880.8836139533742</v>
      </c>
      <c r="K121" s="82">
        <v>5866.3953421131173</v>
      </c>
      <c r="L121" s="82">
        <v>46796.419675225989</v>
      </c>
      <c r="M121" s="82">
        <v>27380.557334583296</v>
      </c>
      <c r="N121" s="82">
        <v>19415.862340642685</v>
      </c>
      <c r="O121" s="82">
        <f t="shared" si="3"/>
        <v>25508.784303175067</v>
      </c>
      <c r="P121" s="82">
        <f t="shared" si="3"/>
        <v>8371.6792789462543</v>
      </c>
      <c r="Q121" s="82">
        <f t="shared" si="3"/>
        <v>58960.517741948075</v>
      </c>
      <c r="R121" s="82">
        <f t="shared" si="3"/>
        <v>29603.921027675817</v>
      </c>
      <c r="S121" s="272">
        <f t="shared" si="3"/>
        <v>29356.596714272251</v>
      </c>
      <c r="T121" s="122">
        <v>108.4</v>
      </c>
      <c r="U121" s="112">
        <f t="shared" si="2"/>
        <v>77923.710373729817</v>
      </c>
    </row>
    <row r="122" spans="1:21" hidden="1">
      <c r="A122" s="271" t="s">
        <v>126</v>
      </c>
      <c r="B122" s="81">
        <v>108099</v>
      </c>
      <c r="C122" s="81">
        <v>63763</v>
      </c>
      <c r="D122" s="82">
        <v>25771</v>
      </c>
      <c r="E122" s="82">
        <v>1199</v>
      </c>
      <c r="F122" s="82">
        <v>37992</v>
      </c>
      <c r="G122" s="82">
        <v>22289</v>
      </c>
      <c r="H122" s="82">
        <v>15703</v>
      </c>
      <c r="I122" s="81">
        <v>44336</v>
      </c>
      <c r="J122" s="82">
        <v>11711</v>
      </c>
      <c r="K122" s="82">
        <v>2949</v>
      </c>
      <c r="L122" s="82">
        <v>32625</v>
      </c>
      <c r="M122" s="82">
        <v>12099</v>
      </c>
      <c r="N122" s="82">
        <v>20526</v>
      </c>
      <c r="O122" s="82">
        <v>37482</v>
      </c>
      <c r="P122" s="82">
        <v>4148</v>
      </c>
      <c r="Q122" s="82">
        <v>70617</v>
      </c>
      <c r="R122" s="82">
        <v>34388</v>
      </c>
      <c r="S122" s="272">
        <v>36229</v>
      </c>
      <c r="T122" s="122">
        <v>108.4</v>
      </c>
      <c r="U122" s="112">
        <f t="shared" si="2"/>
        <v>99722.324723247235</v>
      </c>
    </row>
    <row r="123" spans="1:21" s="100" customFormat="1" hidden="1">
      <c r="A123" s="273" t="s">
        <v>127</v>
      </c>
      <c r="B123" s="77">
        <f t="shared" ref="B123:S123" si="4">B111+B112+B113+B114+B115+B116+B117+B118+B119+B120+B121+B122</f>
        <v>1015060.9698834696</v>
      </c>
      <c r="C123" s="77">
        <f t="shared" si="4"/>
        <v>340775.88461392699</v>
      </c>
      <c r="D123" s="77">
        <f t="shared" si="4"/>
        <v>189017.17504618401</v>
      </c>
      <c r="E123" s="77">
        <f t="shared" si="4"/>
        <v>13551.805612318834</v>
      </c>
      <c r="F123" s="77">
        <f t="shared" si="4"/>
        <v>151760.709567743</v>
      </c>
      <c r="G123" s="77">
        <f t="shared" si="4"/>
        <v>64455.672489408578</v>
      </c>
      <c r="H123" s="77">
        <f t="shared" si="4"/>
        <v>87304.037078334411</v>
      </c>
      <c r="I123" s="77">
        <f t="shared" si="4"/>
        <v>674284.08526954264</v>
      </c>
      <c r="J123" s="77">
        <f t="shared" si="4"/>
        <v>167813.78607621163</v>
      </c>
      <c r="K123" s="77">
        <f t="shared" si="4"/>
        <v>69937.721030345521</v>
      </c>
      <c r="L123" s="77">
        <f t="shared" si="4"/>
        <v>506469.29919333098</v>
      </c>
      <c r="M123" s="77">
        <f t="shared" si="4"/>
        <v>278496.52275307855</v>
      </c>
      <c r="N123" s="77">
        <f t="shared" si="4"/>
        <v>227974.77644025243</v>
      </c>
      <c r="O123" s="77">
        <f t="shared" si="4"/>
        <v>356830.96112239565</v>
      </c>
      <c r="P123" s="77">
        <f t="shared" si="4"/>
        <v>83490.52664266435</v>
      </c>
      <c r="Q123" s="77">
        <f t="shared" si="4"/>
        <v>658231.00876107393</v>
      </c>
      <c r="R123" s="77">
        <f t="shared" si="4"/>
        <v>342952.19524248713</v>
      </c>
      <c r="S123" s="274">
        <f t="shared" si="4"/>
        <v>315276.81351858686</v>
      </c>
      <c r="T123" s="124">
        <v>108.4</v>
      </c>
      <c r="U123" s="116">
        <f t="shared" si="2"/>
        <v>936403.10874858825</v>
      </c>
    </row>
    <row r="124" spans="1:21" hidden="1">
      <c r="A124" s="275" t="s">
        <v>128</v>
      </c>
      <c r="B124" s="82">
        <v>43779</v>
      </c>
      <c r="C124" s="82">
        <v>19056</v>
      </c>
      <c r="D124" s="82">
        <v>12074</v>
      </c>
      <c r="E124" s="82">
        <v>3258</v>
      </c>
      <c r="F124" s="82">
        <v>6983</v>
      </c>
      <c r="G124" s="82">
        <v>2906</v>
      </c>
      <c r="H124" s="82">
        <v>4077</v>
      </c>
      <c r="I124" s="82">
        <v>24723</v>
      </c>
      <c r="J124" s="82">
        <v>7783</v>
      </c>
      <c r="K124" s="82">
        <v>5362</v>
      </c>
      <c r="L124" s="82">
        <v>16940</v>
      </c>
      <c r="M124" s="82">
        <v>5947</v>
      </c>
      <c r="N124" s="82">
        <v>10993</v>
      </c>
      <c r="O124" s="82">
        <v>19857</v>
      </c>
      <c r="P124" s="82">
        <v>8620</v>
      </c>
      <c r="Q124" s="82">
        <v>23923</v>
      </c>
      <c r="R124" s="82">
        <v>8853</v>
      </c>
      <c r="S124" s="272">
        <v>15070</v>
      </c>
      <c r="T124" s="122">
        <v>108.5</v>
      </c>
      <c r="U124" s="112">
        <f t="shared" si="2"/>
        <v>40349.308755760372</v>
      </c>
    </row>
    <row r="125" spans="1:21" hidden="1">
      <c r="A125" s="275" t="s">
        <v>129</v>
      </c>
      <c r="B125" s="82">
        <v>56099</v>
      </c>
      <c r="C125" s="82">
        <v>20246</v>
      </c>
      <c r="D125" s="82">
        <v>13784</v>
      </c>
      <c r="E125" s="82">
        <v>732</v>
      </c>
      <c r="F125" s="82">
        <v>6462</v>
      </c>
      <c r="G125" s="82">
        <v>667</v>
      </c>
      <c r="H125" s="82">
        <v>5795</v>
      </c>
      <c r="I125" s="82">
        <v>35853</v>
      </c>
      <c r="J125" s="82">
        <v>3998</v>
      </c>
      <c r="K125" s="82">
        <v>2138</v>
      </c>
      <c r="L125" s="82">
        <v>31855</v>
      </c>
      <c r="M125" s="82">
        <v>15358</v>
      </c>
      <c r="N125" s="82">
        <v>16497</v>
      </c>
      <c r="O125" s="82">
        <v>17782</v>
      </c>
      <c r="P125" s="82">
        <v>2870</v>
      </c>
      <c r="Q125" s="82">
        <v>38317</v>
      </c>
      <c r="R125" s="82">
        <v>16025</v>
      </c>
      <c r="S125" s="272">
        <v>22292</v>
      </c>
      <c r="T125" s="122">
        <v>108.5</v>
      </c>
      <c r="U125" s="112">
        <f t="shared" si="2"/>
        <v>51704.147465437789</v>
      </c>
    </row>
    <row r="126" spans="1:21" hidden="1">
      <c r="A126" s="275" t="s">
        <v>130</v>
      </c>
      <c r="B126" s="82">
        <v>65271</v>
      </c>
      <c r="C126" s="82">
        <v>26416</v>
      </c>
      <c r="D126" s="82">
        <v>16491</v>
      </c>
      <c r="E126" s="82">
        <v>2890</v>
      </c>
      <c r="F126" s="82">
        <v>9925</v>
      </c>
      <c r="G126" s="82">
        <v>885</v>
      </c>
      <c r="H126" s="82">
        <v>9040</v>
      </c>
      <c r="I126" s="82">
        <v>38855</v>
      </c>
      <c r="J126" s="82">
        <v>5901</v>
      </c>
      <c r="K126" s="82">
        <v>1977</v>
      </c>
      <c r="L126" s="82">
        <v>32954</v>
      </c>
      <c r="M126" s="82">
        <v>13203</v>
      </c>
      <c r="N126" s="82">
        <v>19751</v>
      </c>
      <c r="O126" s="82">
        <v>22392</v>
      </c>
      <c r="P126" s="82">
        <v>4868</v>
      </c>
      <c r="Q126" s="82">
        <v>42879</v>
      </c>
      <c r="R126" s="82">
        <v>14088</v>
      </c>
      <c r="S126" s="272">
        <v>28791</v>
      </c>
      <c r="T126" s="122">
        <v>108.5</v>
      </c>
      <c r="U126" s="112">
        <f t="shared" si="2"/>
        <v>60157.603686635943</v>
      </c>
    </row>
    <row r="127" spans="1:21" hidden="1">
      <c r="A127" s="275" t="s">
        <v>131</v>
      </c>
      <c r="B127" s="82">
        <v>63953</v>
      </c>
      <c r="C127" s="82">
        <v>25795</v>
      </c>
      <c r="D127" s="82">
        <v>19940</v>
      </c>
      <c r="E127" s="82">
        <v>142</v>
      </c>
      <c r="F127" s="82">
        <v>5854</v>
      </c>
      <c r="G127" s="82">
        <v>388</v>
      </c>
      <c r="H127" s="82">
        <v>5467</v>
      </c>
      <c r="I127" s="82">
        <v>38158</v>
      </c>
      <c r="J127" s="82">
        <v>4597</v>
      </c>
      <c r="K127" s="82">
        <v>967</v>
      </c>
      <c r="L127" s="82">
        <v>33561</v>
      </c>
      <c r="M127" s="82">
        <v>19427</v>
      </c>
      <c r="N127" s="82">
        <v>14133</v>
      </c>
      <c r="O127" s="82">
        <v>24538</v>
      </c>
      <c r="P127" s="82">
        <v>1109</v>
      </c>
      <c r="Q127" s="82">
        <v>39415</v>
      </c>
      <c r="R127" s="82">
        <v>19815</v>
      </c>
      <c r="S127" s="272">
        <v>19600</v>
      </c>
      <c r="T127" s="122">
        <v>108.5</v>
      </c>
      <c r="U127" s="112">
        <f t="shared" si="2"/>
        <v>58942.857142857145</v>
      </c>
    </row>
    <row r="128" spans="1:21" hidden="1">
      <c r="A128" s="275" t="s">
        <v>132</v>
      </c>
      <c r="B128" s="82">
        <v>74128</v>
      </c>
      <c r="C128" s="82">
        <v>24932</v>
      </c>
      <c r="D128" s="82">
        <v>14010</v>
      </c>
      <c r="E128" s="82">
        <v>1316</v>
      </c>
      <c r="F128" s="82">
        <v>10922</v>
      </c>
      <c r="G128" s="82">
        <v>2384</v>
      </c>
      <c r="H128" s="82">
        <v>8537</v>
      </c>
      <c r="I128" s="82">
        <v>49195</v>
      </c>
      <c r="J128" s="82">
        <v>19773</v>
      </c>
      <c r="K128" s="82">
        <v>11999</v>
      </c>
      <c r="L128" s="82">
        <v>29422</v>
      </c>
      <c r="M128" s="82">
        <v>12013</v>
      </c>
      <c r="N128" s="82">
        <v>17408</v>
      </c>
      <c r="O128" s="82">
        <v>33783</v>
      </c>
      <c r="P128" s="82">
        <v>13316</v>
      </c>
      <c r="Q128" s="82">
        <v>40344</v>
      </c>
      <c r="R128" s="82">
        <v>14397</v>
      </c>
      <c r="S128" s="272">
        <v>25946</v>
      </c>
      <c r="T128" s="122">
        <v>108.5</v>
      </c>
      <c r="U128" s="112">
        <f t="shared" si="2"/>
        <v>68320.737327188937</v>
      </c>
    </row>
    <row r="129" spans="1:25" hidden="1">
      <c r="A129" s="276" t="s">
        <v>133</v>
      </c>
      <c r="B129" s="86">
        <v>88284</v>
      </c>
      <c r="C129" s="86">
        <v>33762</v>
      </c>
      <c r="D129" s="86">
        <v>20415</v>
      </c>
      <c r="E129" s="86">
        <v>1598</v>
      </c>
      <c r="F129" s="86">
        <v>13347</v>
      </c>
      <c r="G129" s="86">
        <v>4055</v>
      </c>
      <c r="H129" s="86">
        <v>9292</v>
      </c>
      <c r="I129" s="86">
        <v>54522</v>
      </c>
      <c r="J129" s="86">
        <v>2695</v>
      </c>
      <c r="K129" s="86">
        <v>447</v>
      </c>
      <c r="L129" s="86">
        <v>51827</v>
      </c>
      <c r="M129" s="86">
        <v>30968</v>
      </c>
      <c r="N129" s="86">
        <v>20859</v>
      </c>
      <c r="O129" s="86">
        <v>23110</v>
      </c>
      <c r="P129" s="86">
        <v>2045</v>
      </c>
      <c r="Q129" s="86">
        <v>65174</v>
      </c>
      <c r="R129" s="86">
        <v>35024</v>
      </c>
      <c r="S129" s="277">
        <v>30151</v>
      </c>
      <c r="T129" s="122">
        <v>108.5</v>
      </c>
      <c r="U129" s="112">
        <f t="shared" si="2"/>
        <v>81367.741935483864</v>
      </c>
    </row>
    <row r="130" spans="1:25" hidden="1">
      <c r="A130" s="276" t="s">
        <v>134</v>
      </c>
      <c r="B130" s="86">
        <v>67412</v>
      </c>
      <c r="C130" s="86">
        <v>22485</v>
      </c>
      <c r="D130" s="86">
        <v>11048</v>
      </c>
      <c r="E130" s="86">
        <v>732</v>
      </c>
      <c r="F130" s="86">
        <v>11437</v>
      </c>
      <c r="G130" s="86">
        <v>3392</v>
      </c>
      <c r="H130" s="86">
        <v>8045</v>
      </c>
      <c r="I130" s="86">
        <v>44927</v>
      </c>
      <c r="J130" s="86">
        <v>3588</v>
      </c>
      <c r="K130" s="86">
        <v>1588</v>
      </c>
      <c r="L130" s="86">
        <v>41339</v>
      </c>
      <c r="M130" s="86">
        <v>26323</v>
      </c>
      <c r="N130" s="86">
        <v>15016</v>
      </c>
      <c r="O130" s="86">
        <v>14636</v>
      </c>
      <c r="P130" s="86">
        <v>2320</v>
      </c>
      <c r="Q130" s="86">
        <v>52776</v>
      </c>
      <c r="R130" s="86">
        <v>29715</v>
      </c>
      <c r="S130" s="277">
        <v>23061</v>
      </c>
      <c r="T130" s="122">
        <v>108.5</v>
      </c>
      <c r="U130" s="112">
        <f t="shared" si="2"/>
        <v>62130.875576036866</v>
      </c>
    </row>
    <row r="131" spans="1:25" hidden="1">
      <c r="A131" s="278" t="s">
        <v>135</v>
      </c>
      <c r="B131" s="99">
        <v>59679</v>
      </c>
      <c r="C131" s="99">
        <v>24326</v>
      </c>
      <c r="D131" s="99">
        <v>13832</v>
      </c>
      <c r="E131" s="99">
        <v>833</v>
      </c>
      <c r="F131" s="99">
        <v>10494</v>
      </c>
      <c r="G131" s="99">
        <v>1465</v>
      </c>
      <c r="H131" s="99">
        <v>9030</v>
      </c>
      <c r="I131" s="99">
        <v>35353</v>
      </c>
      <c r="J131" s="99">
        <v>4999</v>
      </c>
      <c r="K131" s="99">
        <v>3315</v>
      </c>
      <c r="L131" s="99">
        <v>30355</v>
      </c>
      <c r="M131" s="99">
        <v>13984</v>
      </c>
      <c r="N131" s="99">
        <v>16371</v>
      </c>
      <c r="O131" s="99">
        <v>18831</v>
      </c>
      <c r="P131" s="99">
        <v>4148</v>
      </c>
      <c r="Q131" s="99">
        <v>40849</v>
      </c>
      <c r="R131" s="99">
        <v>15448</v>
      </c>
      <c r="S131" s="279">
        <v>25401</v>
      </c>
      <c r="T131" s="122">
        <v>108.5</v>
      </c>
      <c r="U131" s="112">
        <f t="shared" si="2"/>
        <v>55003.686635944701</v>
      </c>
    </row>
    <row r="132" spans="1:25" hidden="1">
      <c r="A132" s="276" t="s">
        <v>136</v>
      </c>
      <c r="B132" s="86">
        <v>72550</v>
      </c>
      <c r="C132" s="86">
        <v>27455</v>
      </c>
      <c r="D132" s="86">
        <v>15052</v>
      </c>
      <c r="E132" s="86">
        <v>337</v>
      </c>
      <c r="F132" s="86">
        <v>12403</v>
      </c>
      <c r="G132" s="86">
        <v>4003</v>
      </c>
      <c r="H132" s="86">
        <v>8400</v>
      </c>
      <c r="I132" s="86">
        <v>45096</v>
      </c>
      <c r="J132" s="86">
        <v>8586</v>
      </c>
      <c r="K132" s="86">
        <v>450</v>
      </c>
      <c r="L132" s="86">
        <v>36510</v>
      </c>
      <c r="M132" s="86">
        <v>19225</v>
      </c>
      <c r="N132" s="86">
        <v>17285</v>
      </c>
      <c r="O132" s="86">
        <v>23638</v>
      </c>
      <c r="P132" s="86">
        <v>787</v>
      </c>
      <c r="Q132" s="86">
        <v>48913</v>
      </c>
      <c r="R132" s="86">
        <v>23228</v>
      </c>
      <c r="S132" s="277">
        <v>25685</v>
      </c>
      <c r="T132" s="122">
        <v>108.5</v>
      </c>
      <c r="U132" s="112">
        <f t="shared" si="2"/>
        <v>66866.359447004608</v>
      </c>
    </row>
    <row r="133" spans="1:25" s="101" customFormat="1" hidden="1">
      <c r="A133" s="278" t="s">
        <v>137</v>
      </c>
      <c r="B133" s="99">
        <v>94919</v>
      </c>
      <c r="C133" s="99">
        <v>24092</v>
      </c>
      <c r="D133" s="99">
        <v>13308</v>
      </c>
      <c r="E133" s="99">
        <v>1325</v>
      </c>
      <c r="F133" s="99">
        <v>10784</v>
      </c>
      <c r="G133" s="99">
        <v>3256</v>
      </c>
      <c r="H133" s="99">
        <v>7528</v>
      </c>
      <c r="I133" s="99">
        <v>70827</v>
      </c>
      <c r="J133" s="99">
        <v>15427</v>
      </c>
      <c r="K133" s="99">
        <v>3005</v>
      </c>
      <c r="L133" s="99">
        <v>55400</v>
      </c>
      <c r="M133" s="99">
        <v>38706</v>
      </c>
      <c r="N133" s="99">
        <v>16694</v>
      </c>
      <c r="O133" s="99">
        <v>28735</v>
      </c>
      <c r="P133" s="99">
        <v>4330</v>
      </c>
      <c r="Q133" s="99">
        <v>66184</v>
      </c>
      <c r="R133" s="99">
        <v>41962</v>
      </c>
      <c r="S133" s="279">
        <v>24222</v>
      </c>
      <c r="T133" s="122">
        <v>108.5</v>
      </c>
      <c r="U133" s="112">
        <f t="shared" si="2"/>
        <v>87482.949308755764</v>
      </c>
    </row>
    <row r="134" spans="1:25" s="101" customFormat="1" hidden="1">
      <c r="A134" s="278" t="s">
        <v>138</v>
      </c>
      <c r="B134" s="99">
        <v>83469</v>
      </c>
      <c r="C134" s="99">
        <v>33258</v>
      </c>
      <c r="D134" s="99">
        <v>17905</v>
      </c>
      <c r="E134" s="99">
        <v>434</v>
      </c>
      <c r="F134" s="99">
        <v>15353</v>
      </c>
      <c r="G134" s="99">
        <v>6710</v>
      </c>
      <c r="H134" s="99">
        <v>8643</v>
      </c>
      <c r="I134" s="99">
        <v>50211</v>
      </c>
      <c r="J134" s="99">
        <v>7067</v>
      </c>
      <c r="K134" s="99">
        <v>1573</v>
      </c>
      <c r="L134" s="99">
        <v>43144</v>
      </c>
      <c r="M134" s="99">
        <v>24340</v>
      </c>
      <c r="N134" s="99">
        <v>18804</v>
      </c>
      <c r="O134" s="99">
        <v>24973</v>
      </c>
      <c r="P134" s="99">
        <v>2007</v>
      </c>
      <c r="Q134" s="99">
        <v>58496</v>
      </c>
      <c r="R134" s="99">
        <v>31050</v>
      </c>
      <c r="S134" s="279">
        <v>27446</v>
      </c>
      <c r="T134" s="122">
        <v>108.5</v>
      </c>
      <c r="U134" s="112">
        <f t="shared" si="2"/>
        <v>76929.953917050691</v>
      </c>
    </row>
    <row r="135" spans="1:25" hidden="1">
      <c r="A135" s="276" t="s">
        <v>139</v>
      </c>
      <c r="B135" s="86">
        <v>143526</v>
      </c>
      <c r="C135" s="86">
        <v>79879</v>
      </c>
      <c r="D135" s="86">
        <v>32774</v>
      </c>
      <c r="E135" s="86">
        <v>787</v>
      </c>
      <c r="F135" s="86">
        <v>47105</v>
      </c>
      <c r="G135" s="86">
        <v>20470</v>
      </c>
      <c r="H135" s="86">
        <v>26635</v>
      </c>
      <c r="I135" s="86">
        <v>63647</v>
      </c>
      <c r="J135" s="86">
        <v>13992</v>
      </c>
      <c r="K135" s="86">
        <v>3836</v>
      </c>
      <c r="L135" s="86">
        <v>49655</v>
      </c>
      <c r="M135" s="86">
        <v>22837</v>
      </c>
      <c r="N135" s="86">
        <v>26818</v>
      </c>
      <c r="O135" s="86">
        <v>46766</v>
      </c>
      <c r="P135" s="86">
        <v>4623</v>
      </c>
      <c r="Q135" s="86">
        <v>96760</v>
      </c>
      <c r="R135" s="86">
        <v>43307</v>
      </c>
      <c r="S135" s="277">
        <v>53453</v>
      </c>
      <c r="T135" s="122">
        <v>108.5</v>
      </c>
      <c r="U135" s="112">
        <f t="shared" si="2"/>
        <v>132282.02764976959</v>
      </c>
      <c r="Y135" s="89"/>
    </row>
    <row r="136" spans="1:25" hidden="1">
      <c r="A136" s="273" t="s">
        <v>140</v>
      </c>
      <c r="B136" s="77">
        <f t="shared" ref="B136:S136" si="5">B124+B125+B126+B127+B128+B129+B130+B131+B132+B133+B134+B135</f>
        <v>913069</v>
      </c>
      <c r="C136" s="77">
        <f t="shared" si="5"/>
        <v>361702</v>
      </c>
      <c r="D136" s="77">
        <f t="shared" si="5"/>
        <v>200633</v>
      </c>
      <c r="E136" s="77">
        <f t="shared" si="5"/>
        <v>14384</v>
      </c>
      <c r="F136" s="77">
        <f t="shared" si="5"/>
        <v>161069</v>
      </c>
      <c r="G136" s="77">
        <f t="shared" si="5"/>
        <v>50581</v>
      </c>
      <c r="H136" s="77">
        <f t="shared" si="5"/>
        <v>110489</v>
      </c>
      <c r="I136" s="77">
        <f t="shared" si="5"/>
        <v>551367</v>
      </c>
      <c r="J136" s="77">
        <f t="shared" si="5"/>
        <v>98406</v>
      </c>
      <c r="K136" s="77">
        <f t="shared" si="5"/>
        <v>36657</v>
      </c>
      <c r="L136" s="77">
        <f t="shared" si="5"/>
        <v>452962</v>
      </c>
      <c r="M136" s="77">
        <f t="shared" si="5"/>
        <v>242331</v>
      </c>
      <c r="N136" s="77">
        <f t="shared" si="5"/>
        <v>210629</v>
      </c>
      <c r="O136" s="77">
        <f t="shared" si="5"/>
        <v>299041</v>
      </c>
      <c r="P136" s="77">
        <f t="shared" si="5"/>
        <v>51043</v>
      </c>
      <c r="Q136" s="77">
        <f t="shared" si="5"/>
        <v>614030</v>
      </c>
      <c r="R136" s="77">
        <f t="shared" si="5"/>
        <v>292912</v>
      </c>
      <c r="S136" s="274">
        <f t="shared" si="5"/>
        <v>321118</v>
      </c>
      <c r="T136" s="122">
        <v>108.5</v>
      </c>
      <c r="U136" s="116">
        <f t="shared" si="2"/>
        <v>841538.24884792627</v>
      </c>
    </row>
    <row r="137" spans="1:25" hidden="1">
      <c r="A137" s="276" t="s">
        <v>141</v>
      </c>
      <c r="B137" s="86">
        <v>69427</v>
      </c>
      <c r="C137" s="86">
        <v>33266</v>
      </c>
      <c r="D137" s="86">
        <v>26613</v>
      </c>
      <c r="E137" s="86">
        <v>429</v>
      </c>
      <c r="F137" s="86">
        <v>6653</v>
      </c>
      <c r="G137" s="86">
        <v>865</v>
      </c>
      <c r="H137" s="86">
        <v>5788</v>
      </c>
      <c r="I137" s="86">
        <v>36162</v>
      </c>
      <c r="J137" s="86">
        <v>4749</v>
      </c>
      <c r="K137" s="86">
        <v>1837</v>
      </c>
      <c r="L137" s="86">
        <v>31412</v>
      </c>
      <c r="M137" s="86">
        <v>22446</v>
      </c>
      <c r="N137" s="86">
        <v>8966</v>
      </c>
      <c r="O137" s="86">
        <v>31362</v>
      </c>
      <c r="P137" s="86">
        <v>2267</v>
      </c>
      <c r="Q137" s="86">
        <v>38066</v>
      </c>
      <c r="R137" s="86">
        <v>23311</v>
      </c>
      <c r="S137" s="277">
        <v>14755</v>
      </c>
      <c r="T137" s="125">
        <v>110.1</v>
      </c>
      <c r="U137" s="112">
        <f t="shared" si="2"/>
        <v>63058.128973660314</v>
      </c>
    </row>
    <row r="138" spans="1:25" hidden="1">
      <c r="A138" s="276" t="s">
        <v>142</v>
      </c>
      <c r="B138" s="86">
        <v>77752</v>
      </c>
      <c r="C138" s="86">
        <v>43774</v>
      </c>
      <c r="D138" s="86">
        <v>34269</v>
      </c>
      <c r="E138" s="86">
        <v>509</v>
      </c>
      <c r="F138" s="86">
        <v>9505</v>
      </c>
      <c r="G138" s="86">
        <v>1746</v>
      </c>
      <c r="H138" s="86">
        <v>7758</v>
      </c>
      <c r="I138" s="86">
        <v>33978</v>
      </c>
      <c r="J138" s="86">
        <v>3768</v>
      </c>
      <c r="K138" s="86">
        <v>1871</v>
      </c>
      <c r="L138" s="86">
        <v>30210</v>
      </c>
      <c r="M138" s="86">
        <v>13577</v>
      </c>
      <c r="N138" s="86">
        <v>16633</v>
      </c>
      <c r="O138" s="86">
        <v>38037</v>
      </c>
      <c r="P138" s="86">
        <v>2380</v>
      </c>
      <c r="Q138" s="86">
        <v>39714</v>
      </c>
      <c r="R138" s="86">
        <v>15323</v>
      </c>
      <c r="S138" s="277">
        <v>24391</v>
      </c>
      <c r="T138" s="125">
        <v>110.1</v>
      </c>
      <c r="U138" s="112">
        <f t="shared" si="2"/>
        <v>70619.43687556767</v>
      </c>
    </row>
    <row r="139" spans="1:25" hidden="1">
      <c r="A139" s="276" t="s">
        <v>143</v>
      </c>
      <c r="B139" s="86">
        <v>76464</v>
      </c>
      <c r="C139" s="86">
        <v>39996</v>
      </c>
      <c r="D139" s="86">
        <v>26821</v>
      </c>
      <c r="E139" s="86">
        <v>156</v>
      </c>
      <c r="F139" s="86">
        <v>13175</v>
      </c>
      <c r="G139" s="86">
        <v>2558</v>
      </c>
      <c r="H139" s="86">
        <v>10617</v>
      </c>
      <c r="I139" s="86">
        <v>36467</v>
      </c>
      <c r="J139" s="86">
        <v>2496</v>
      </c>
      <c r="K139" s="86">
        <v>537</v>
      </c>
      <c r="L139" s="86">
        <v>33972</v>
      </c>
      <c r="M139" s="86">
        <v>16668</v>
      </c>
      <c r="N139" s="86">
        <v>17304</v>
      </c>
      <c r="O139" s="86">
        <v>29317</v>
      </c>
      <c r="P139" s="86">
        <v>694</v>
      </c>
      <c r="Q139" s="86">
        <v>47147</v>
      </c>
      <c r="R139" s="86">
        <v>19226</v>
      </c>
      <c r="S139" s="277">
        <v>27920</v>
      </c>
      <c r="T139" s="125">
        <v>110.1</v>
      </c>
      <c r="U139" s="112">
        <f t="shared" si="2"/>
        <v>69449.591280653956</v>
      </c>
    </row>
    <row r="140" spans="1:25" hidden="1">
      <c r="A140" s="276" t="s">
        <v>144</v>
      </c>
      <c r="B140" s="86">
        <v>91150</v>
      </c>
      <c r="C140" s="86">
        <v>32143</v>
      </c>
      <c r="D140" s="86">
        <v>24552</v>
      </c>
      <c r="E140" s="86">
        <v>338</v>
      </c>
      <c r="F140" s="86">
        <v>7591</v>
      </c>
      <c r="G140" s="86">
        <v>1902</v>
      </c>
      <c r="H140" s="86">
        <v>5689</v>
      </c>
      <c r="I140" s="86">
        <v>59007</v>
      </c>
      <c r="J140" s="86">
        <v>8725</v>
      </c>
      <c r="K140" s="86">
        <v>429</v>
      </c>
      <c r="L140" s="86">
        <v>50282</v>
      </c>
      <c r="M140" s="86">
        <v>33660</v>
      </c>
      <c r="N140" s="86">
        <v>16622</v>
      </c>
      <c r="O140" s="86">
        <v>33277</v>
      </c>
      <c r="P140" s="86">
        <v>767</v>
      </c>
      <c r="Q140" s="86">
        <v>57873</v>
      </c>
      <c r="R140" s="86">
        <v>35563</v>
      </c>
      <c r="S140" s="277">
        <v>22310</v>
      </c>
      <c r="T140" s="125">
        <v>110.1</v>
      </c>
      <c r="U140" s="112">
        <f t="shared" si="2"/>
        <v>82788.374205267944</v>
      </c>
    </row>
    <row r="141" spans="1:25" hidden="1">
      <c r="A141" s="276" t="s">
        <v>145</v>
      </c>
      <c r="B141" s="86">
        <v>79354</v>
      </c>
      <c r="C141" s="86">
        <v>31357</v>
      </c>
      <c r="D141" s="86">
        <v>14211</v>
      </c>
      <c r="E141" s="86">
        <v>739</v>
      </c>
      <c r="F141" s="86">
        <v>17147</v>
      </c>
      <c r="G141" s="86">
        <v>1366</v>
      </c>
      <c r="H141" s="86">
        <v>15780</v>
      </c>
      <c r="I141" s="86">
        <v>47997</v>
      </c>
      <c r="J141" s="86">
        <v>7455</v>
      </c>
      <c r="K141" s="86">
        <v>2551</v>
      </c>
      <c r="L141" s="86">
        <v>40542</v>
      </c>
      <c r="M141" s="86">
        <v>24379</v>
      </c>
      <c r="N141" s="86">
        <v>16163</v>
      </c>
      <c r="O141" s="86">
        <v>21666</v>
      </c>
      <c r="P141" s="86">
        <v>3290</v>
      </c>
      <c r="Q141" s="86">
        <v>57689</v>
      </c>
      <c r="R141" s="86">
        <v>25745</v>
      </c>
      <c r="S141" s="277">
        <v>31943</v>
      </c>
      <c r="T141" s="125">
        <v>110.1</v>
      </c>
      <c r="U141" s="112">
        <f t="shared" si="2"/>
        <v>72074.477747502271</v>
      </c>
    </row>
    <row r="142" spans="1:25" hidden="1">
      <c r="A142" s="276" t="s">
        <v>146</v>
      </c>
      <c r="B142" s="86">
        <v>102404</v>
      </c>
      <c r="C142" s="86">
        <v>36429</v>
      </c>
      <c r="D142" s="86">
        <v>18480</v>
      </c>
      <c r="E142" s="86">
        <v>1527</v>
      </c>
      <c r="F142" s="86">
        <v>17949</v>
      </c>
      <c r="G142" s="86">
        <v>8327</v>
      </c>
      <c r="H142" s="86">
        <v>9622</v>
      </c>
      <c r="I142" s="86">
        <v>65975</v>
      </c>
      <c r="J142" s="86">
        <v>8052</v>
      </c>
      <c r="K142" s="86">
        <v>2557</v>
      </c>
      <c r="L142" s="86">
        <v>57923</v>
      </c>
      <c r="M142" s="86">
        <v>34380</v>
      </c>
      <c r="N142" s="86">
        <v>23542</v>
      </c>
      <c r="O142" s="86">
        <v>26532</v>
      </c>
      <c r="P142" s="86">
        <v>4084</v>
      </c>
      <c r="Q142" s="86">
        <v>75872</v>
      </c>
      <c r="R142" s="86">
        <v>42708</v>
      </c>
      <c r="S142" s="277">
        <v>33164</v>
      </c>
      <c r="T142" s="125">
        <v>110.1</v>
      </c>
      <c r="U142" s="112">
        <f t="shared" si="2"/>
        <v>93009.990917347881</v>
      </c>
    </row>
    <row r="143" spans="1:25" hidden="1">
      <c r="A143" s="276" t="s">
        <v>147</v>
      </c>
      <c r="B143" s="86">
        <v>81835</v>
      </c>
      <c r="C143" s="86">
        <v>21324</v>
      </c>
      <c r="D143" s="86">
        <v>13191</v>
      </c>
      <c r="E143" s="86">
        <v>1391</v>
      </c>
      <c r="F143" s="86">
        <v>8133</v>
      </c>
      <c r="G143" s="86">
        <v>854</v>
      </c>
      <c r="H143" s="86">
        <v>7279</v>
      </c>
      <c r="I143" s="86">
        <v>60511</v>
      </c>
      <c r="J143" s="86">
        <v>5277</v>
      </c>
      <c r="K143" s="86">
        <v>1337</v>
      </c>
      <c r="L143" s="86">
        <v>55234</v>
      </c>
      <c r="M143" s="86">
        <v>28279</v>
      </c>
      <c r="N143" s="86">
        <v>26955</v>
      </c>
      <c r="O143" s="86">
        <v>18468</v>
      </c>
      <c r="P143" s="86">
        <v>2728</v>
      </c>
      <c r="Q143" s="86">
        <v>63367</v>
      </c>
      <c r="R143" s="86">
        <v>29133</v>
      </c>
      <c r="S143" s="277">
        <v>34234</v>
      </c>
      <c r="T143" s="125">
        <v>110.1</v>
      </c>
      <c r="U143" s="112">
        <f t="shared" si="2"/>
        <v>74327.883742052683</v>
      </c>
    </row>
    <row r="144" spans="1:25" hidden="1">
      <c r="A144" s="276" t="s">
        <v>148</v>
      </c>
      <c r="B144" s="86">
        <v>94400</v>
      </c>
      <c r="C144" s="86">
        <v>22290</v>
      </c>
      <c r="D144" s="86">
        <v>9399</v>
      </c>
      <c r="E144" s="86">
        <v>185</v>
      </c>
      <c r="F144" s="86">
        <v>12891</v>
      </c>
      <c r="G144" s="86">
        <v>5903</v>
      </c>
      <c r="H144" s="86">
        <v>6989</v>
      </c>
      <c r="I144" s="86">
        <v>72110</v>
      </c>
      <c r="J144" s="86">
        <v>3241</v>
      </c>
      <c r="K144" s="86">
        <v>873</v>
      </c>
      <c r="L144" s="86">
        <v>68869</v>
      </c>
      <c r="M144" s="86">
        <v>50207</v>
      </c>
      <c r="N144" s="86">
        <v>18662</v>
      </c>
      <c r="O144" s="86">
        <v>12639</v>
      </c>
      <c r="P144" s="86">
        <v>1058</v>
      </c>
      <c r="Q144" s="86">
        <v>81760</v>
      </c>
      <c r="R144" s="86">
        <v>56109</v>
      </c>
      <c r="S144" s="277">
        <v>25651</v>
      </c>
      <c r="T144" s="125">
        <v>110.1</v>
      </c>
      <c r="U144" s="112">
        <f t="shared" si="2"/>
        <v>85740.236148955504</v>
      </c>
    </row>
    <row r="145" spans="1:25" hidden="1">
      <c r="A145" s="276" t="s">
        <v>149</v>
      </c>
      <c r="B145" s="86">
        <v>95804</v>
      </c>
      <c r="C145" s="86">
        <v>27504</v>
      </c>
      <c r="D145" s="86">
        <v>19507</v>
      </c>
      <c r="E145" s="86">
        <v>80</v>
      </c>
      <c r="F145" s="86">
        <v>7998</v>
      </c>
      <c r="G145" s="86">
        <v>1590</v>
      </c>
      <c r="H145" s="86">
        <v>6408</v>
      </c>
      <c r="I145" s="86">
        <v>68300</v>
      </c>
      <c r="J145" s="86">
        <v>5009</v>
      </c>
      <c r="K145" s="86">
        <v>1265</v>
      </c>
      <c r="L145" s="86">
        <v>63291</v>
      </c>
      <c r="M145" s="86">
        <v>39724</v>
      </c>
      <c r="N145" s="86">
        <v>23567</v>
      </c>
      <c r="O145" s="86">
        <v>24516</v>
      </c>
      <c r="P145" s="86">
        <v>1345</v>
      </c>
      <c r="Q145" s="86">
        <v>71288</v>
      </c>
      <c r="R145" s="86">
        <v>41314</v>
      </c>
      <c r="S145" s="277">
        <v>29975</v>
      </c>
      <c r="T145" s="125">
        <v>110.1</v>
      </c>
      <c r="U145" s="112">
        <f t="shared" si="2"/>
        <v>87015.440508628526</v>
      </c>
    </row>
    <row r="146" spans="1:25" s="101" customFormat="1" hidden="1">
      <c r="A146" s="278" t="s">
        <v>150</v>
      </c>
      <c r="B146" s="99">
        <v>89165</v>
      </c>
      <c r="C146" s="99">
        <v>21910</v>
      </c>
      <c r="D146" s="99">
        <v>13426</v>
      </c>
      <c r="E146" s="99">
        <v>1523</v>
      </c>
      <c r="F146" s="99">
        <v>8484</v>
      </c>
      <c r="G146" s="99">
        <v>1666</v>
      </c>
      <c r="H146" s="99">
        <v>6818</v>
      </c>
      <c r="I146" s="99">
        <v>67256</v>
      </c>
      <c r="J146" s="99">
        <v>9599</v>
      </c>
      <c r="K146" s="99">
        <v>2528</v>
      </c>
      <c r="L146" s="99">
        <v>57656</v>
      </c>
      <c r="M146" s="99">
        <v>39118</v>
      </c>
      <c r="N146" s="99">
        <v>18538</v>
      </c>
      <c r="O146" s="99">
        <v>23025</v>
      </c>
      <c r="P146" s="99">
        <v>4051</v>
      </c>
      <c r="Q146" s="99">
        <v>66140</v>
      </c>
      <c r="R146" s="99">
        <v>40783</v>
      </c>
      <c r="S146" s="279">
        <v>25357</v>
      </c>
      <c r="T146" s="125">
        <v>110.1</v>
      </c>
      <c r="U146" s="112">
        <f t="shared" si="2"/>
        <v>80985.467756584927</v>
      </c>
    </row>
    <row r="147" spans="1:25" s="101" customFormat="1" hidden="1">
      <c r="A147" s="278" t="s">
        <v>151</v>
      </c>
      <c r="B147" s="99">
        <v>73466</v>
      </c>
      <c r="C147" s="99">
        <v>24881</v>
      </c>
      <c r="D147" s="99">
        <v>12556</v>
      </c>
      <c r="E147" s="99">
        <v>308</v>
      </c>
      <c r="F147" s="99">
        <v>12324</v>
      </c>
      <c r="G147" s="99">
        <v>5399</v>
      </c>
      <c r="H147" s="99">
        <v>6925</v>
      </c>
      <c r="I147" s="99">
        <v>48586</v>
      </c>
      <c r="J147" s="99">
        <v>11403</v>
      </c>
      <c r="K147" s="99">
        <v>2997</v>
      </c>
      <c r="L147" s="99">
        <v>37183</v>
      </c>
      <c r="M147" s="99">
        <v>13334</v>
      </c>
      <c r="N147" s="99">
        <v>23849</v>
      </c>
      <c r="O147" s="99">
        <v>23959</v>
      </c>
      <c r="P147" s="99">
        <v>3305</v>
      </c>
      <c r="Q147" s="99">
        <v>49507</v>
      </c>
      <c r="R147" s="99">
        <v>18733</v>
      </c>
      <c r="S147" s="279">
        <v>30775</v>
      </c>
      <c r="T147" s="125">
        <v>110.1</v>
      </c>
      <c r="U147" s="112">
        <f t="shared" si="2"/>
        <v>66726.61217075387</v>
      </c>
    </row>
    <row r="148" spans="1:25" hidden="1">
      <c r="A148" s="276" t="s">
        <v>152</v>
      </c>
      <c r="B148" s="86">
        <v>143443</v>
      </c>
      <c r="C148" s="86">
        <v>72432</v>
      </c>
      <c r="D148" s="86">
        <v>32317</v>
      </c>
      <c r="E148" s="86">
        <v>745</v>
      </c>
      <c r="F148" s="86">
        <v>40115</v>
      </c>
      <c r="G148" s="86">
        <v>20401</v>
      </c>
      <c r="H148" s="86">
        <v>19714</v>
      </c>
      <c r="I148" s="86">
        <v>71012</v>
      </c>
      <c r="J148" s="86">
        <v>12182</v>
      </c>
      <c r="K148" s="86">
        <v>2394</v>
      </c>
      <c r="L148" s="86">
        <v>58829</v>
      </c>
      <c r="M148" s="86">
        <v>42514</v>
      </c>
      <c r="N148" s="86">
        <v>16315</v>
      </c>
      <c r="O148" s="86">
        <v>44499</v>
      </c>
      <c r="P148" s="86">
        <v>3139</v>
      </c>
      <c r="Q148" s="86">
        <v>98944</v>
      </c>
      <c r="R148" s="86">
        <v>62915</v>
      </c>
      <c r="S148" s="277">
        <v>36029</v>
      </c>
      <c r="T148" s="125">
        <v>110.1</v>
      </c>
      <c r="U148" s="112">
        <f t="shared" si="2"/>
        <v>130284.28701180746</v>
      </c>
      <c r="Y148" s="89"/>
    </row>
    <row r="149" spans="1:25" hidden="1">
      <c r="A149" s="273" t="s">
        <v>153</v>
      </c>
      <c r="B149" s="77">
        <f>SUM(B137:B148)</f>
        <v>1074664</v>
      </c>
      <c r="C149" s="77">
        <f t="shared" ref="C149:S149" si="6">SUM(C137:C148)</f>
        <v>407306</v>
      </c>
      <c r="D149" s="77">
        <f t="shared" si="6"/>
        <v>245342</v>
      </c>
      <c r="E149" s="77">
        <f t="shared" si="6"/>
        <v>7930</v>
      </c>
      <c r="F149" s="77">
        <f t="shared" si="6"/>
        <v>161965</v>
      </c>
      <c r="G149" s="77">
        <f t="shared" si="6"/>
        <v>52577</v>
      </c>
      <c r="H149" s="77">
        <f t="shared" si="6"/>
        <v>109387</v>
      </c>
      <c r="I149" s="77">
        <f t="shared" si="6"/>
        <v>667361</v>
      </c>
      <c r="J149" s="77">
        <f t="shared" si="6"/>
        <v>81956</v>
      </c>
      <c r="K149" s="77">
        <f t="shared" si="6"/>
        <v>21176</v>
      </c>
      <c r="L149" s="77">
        <f t="shared" si="6"/>
        <v>585403</v>
      </c>
      <c r="M149" s="77">
        <f t="shared" si="6"/>
        <v>358286</v>
      </c>
      <c r="N149" s="77">
        <f t="shared" si="6"/>
        <v>227116</v>
      </c>
      <c r="O149" s="77">
        <f t="shared" si="6"/>
        <v>327297</v>
      </c>
      <c r="P149" s="77">
        <f t="shared" si="6"/>
        <v>29108</v>
      </c>
      <c r="Q149" s="77">
        <f t="shared" si="6"/>
        <v>747367</v>
      </c>
      <c r="R149" s="77">
        <f t="shared" si="6"/>
        <v>410863</v>
      </c>
      <c r="S149" s="274">
        <f t="shared" si="6"/>
        <v>336504</v>
      </c>
      <c r="T149" s="125">
        <v>110.1</v>
      </c>
      <c r="U149" s="116">
        <f t="shared" si="2"/>
        <v>976079.92733878293</v>
      </c>
    </row>
    <row r="150" spans="1:25" ht="18" hidden="1" customHeight="1">
      <c r="A150" s="280" t="s">
        <v>174</v>
      </c>
      <c r="B150" s="87">
        <v>92119</v>
      </c>
      <c r="C150" s="87">
        <v>29119</v>
      </c>
      <c r="D150" s="87">
        <v>23758</v>
      </c>
      <c r="E150" s="87">
        <v>829</v>
      </c>
      <c r="F150" s="87">
        <v>5361</v>
      </c>
      <c r="G150" s="87">
        <v>393</v>
      </c>
      <c r="H150" s="87">
        <v>4968</v>
      </c>
      <c r="I150" s="87">
        <v>63000</v>
      </c>
      <c r="J150" s="87">
        <v>1912</v>
      </c>
      <c r="K150" s="87">
        <v>695</v>
      </c>
      <c r="L150" s="87">
        <v>61088</v>
      </c>
      <c r="M150" s="87">
        <v>39435</v>
      </c>
      <c r="N150" s="87">
        <v>21653</v>
      </c>
      <c r="O150" s="87">
        <v>25670</v>
      </c>
      <c r="P150" s="87">
        <v>1524</v>
      </c>
      <c r="Q150" s="87">
        <v>66448</v>
      </c>
      <c r="R150" s="87">
        <v>39828</v>
      </c>
      <c r="S150" s="281">
        <v>26621</v>
      </c>
      <c r="T150" s="126">
        <v>110</v>
      </c>
      <c r="U150" s="112">
        <f t="shared" si="2"/>
        <v>83744.545454545456</v>
      </c>
    </row>
    <row r="151" spans="1:25" ht="18" hidden="1" customHeight="1">
      <c r="A151" s="282" t="s">
        <v>154</v>
      </c>
      <c r="B151" s="87">
        <v>80846</v>
      </c>
      <c r="C151" s="87">
        <v>31988</v>
      </c>
      <c r="D151" s="87">
        <v>24573</v>
      </c>
      <c r="E151" s="87">
        <v>237</v>
      </c>
      <c r="F151" s="87">
        <v>7414</v>
      </c>
      <c r="G151" s="87">
        <v>474</v>
      </c>
      <c r="H151" s="87">
        <v>6941</v>
      </c>
      <c r="I151" s="87">
        <v>48858</v>
      </c>
      <c r="J151" s="87">
        <v>11442</v>
      </c>
      <c r="K151" s="87">
        <v>8601</v>
      </c>
      <c r="L151" s="87">
        <v>37416</v>
      </c>
      <c r="M151" s="87">
        <v>23236</v>
      </c>
      <c r="N151" s="87">
        <v>14180</v>
      </c>
      <c r="O151" s="87">
        <v>36015</v>
      </c>
      <c r="P151" s="87">
        <v>8839</v>
      </c>
      <c r="Q151" s="87">
        <v>44831</v>
      </c>
      <c r="R151" s="87">
        <v>23710</v>
      </c>
      <c r="S151" s="281">
        <v>21121</v>
      </c>
      <c r="T151" s="126">
        <v>110</v>
      </c>
      <c r="U151" s="112">
        <f t="shared" si="2"/>
        <v>73496.363636363647</v>
      </c>
    </row>
    <row r="152" spans="1:25" ht="18" hidden="1" customHeight="1">
      <c r="A152" s="282" t="s">
        <v>157</v>
      </c>
      <c r="B152" s="88">
        <v>144021</v>
      </c>
      <c r="C152" s="88">
        <v>40276</v>
      </c>
      <c r="D152" s="88">
        <v>28898</v>
      </c>
      <c r="E152" s="88">
        <v>696</v>
      </c>
      <c r="F152" s="88">
        <v>11378</v>
      </c>
      <c r="G152" s="88">
        <v>3689</v>
      </c>
      <c r="H152" s="88">
        <v>7688</v>
      </c>
      <c r="I152" s="88">
        <v>103745</v>
      </c>
      <c r="J152" s="88">
        <v>9902</v>
      </c>
      <c r="K152" s="88">
        <v>4845</v>
      </c>
      <c r="L152" s="88">
        <v>93843</v>
      </c>
      <c r="M152" s="88">
        <v>73675</v>
      </c>
      <c r="N152" s="88">
        <v>20168</v>
      </c>
      <c r="O152" s="88">
        <v>38800</v>
      </c>
      <c r="P152" s="88">
        <v>5540</v>
      </c>
      <c r="Q152" s="88">
        <v>105221</v>
      </c>
      <c r="R152" s="88">
        <v>77364</v>
      </c>
      <c r="S152" s="283">
        <v>27857</v>
      </c>
      <c r="T152" s="126">
        <v>110</v>
      </c>
      <c r="U152" s="112">
        <f t="shared" si="2"/>
        <v>130928.18181818181</v>
      </c>
    </row>
    <row r="153" spans="1:25" ht="18" hidden="1" customHeight="1">
      <c r="A153" s="282" t="s">
        <v>158</v>
      </c>
      <c r="B153" s="88">
        <v>108504.81452799575</v>
      </c>
      <c r="C153" s="88">
        <v>34418</v>
      </c>
      <c r="D153" s="88">
        <v>25416</v>
      </c>
      <c r="E153" s="88">
        <v>1549</v>
      </c>
      <c r="F153" s="88">
        <v>9002</v>
      </c>
      <c r="G153" s="88">
        <v>3398</v>
      </c>
      <c r="H153" s="88">
        <v>5604</v>
      </c>
      <c r="I153" s="88">
        <v>74087</v>
      </c>
      <c r="J153" s="88">
        <v>3199</v>
      </c>
      <c r="K153" s="88">
        <v>1682</v>
      </c>
      <c r="L153" s="88">
        <v>70888</v>
      </c>
      <c r="M153" s="88">
        <v>42610</v>
      </c>
      <c r="N153" s="88">
        <v>28278</v>
      </c>
      <c r="O153" s="88">
        <v>28616</v>
      </c>
      <c r="P153" s="88">
        <v>3231</v>
      </c>
      <c r="Q153" s="88">
        <v>79889</v>
      </c>
      <c r="R153" s="88">
        <v>46008</v>
      </c>
      <c r="S153" s="283">
        <v>33882</v>
      </c>
      <c r="T153" s="126">
        <v>108.6</v>
      </c>
      <c r="U153" s="112">
        <f t="shared" si="2"/>
        <v>99912.352235723534</v>
      </c>
    </row>
    <row r="154" spans="1:25" ht="18" hidden="1" customHeight="1">
      <c r="A154" s="282" t="s">
        <v>159</v>
      </c>
      <c r="B154" s="98">
        <v>154956</v>
      </c>
      <c r="C154" s="98">
        <v>42715</v>
      </c>
      <c r="D154" s="98">
        <v>28379</v>
      </c>
      <c r="E154" s="98">
        <v>2338</v>
      </c>
      <c r="F154" s="98">
        <v>14336</v>
      </c>
      <c r="G154" s="98">
        <v>3097</v>
      </c>
      <c r="H154" s="98">
        <v>11238</v>
      </c>
      <c r="I154" s="98">
        <v>112241</v>
      </c>
      <c r="J154" s="98">
        <v>4086</v>
      </c>
      <c r="K154" s="98">
        <v>503</v>
      </c>
      <c r="L154" s="98">
        <v>108155</v>
      </c>
      <c r="M154" s="98">
        <v>60064</v>
      </c>
      <c r="N154" s="98">
        <v>48091</v>
      </c>
      <c r="O154" s="98">
        <v>32465</v>
      </c>
      <c r="P154" s="98">
        <v>2840</v>
      </c>
      <c r="Q154" s="98">
        <v>122491</v>
      </c>
      <c r="R154" s="98">
        <v>63161</v>
      </c>
      <c r="S154" s="284">
        <v>59330</v>
      </c>
      <c r="T154" s="126">
        <v>108.6</v>
      </c>
      <c r="U154" s="112">
        <f t="shared" si="2"/>
        <v>142685.08287292818</v>
      </c>
    </row>
    <row r="155" spans="1:25" s="154" customFormat="1" ht="18" hidden="1" customHeight="1">
      <c r="A155" s="282" t="s">
        <v>160</v>
      </c>
      <c r="B155" s="151">
        <v>158650</v>
      </c>
      <c r="C155" s="151">
        <v>55954</v>
      </c>
      <c r="D155" s="151">
        <v>46704</v>
      </c>
      <c r="E155" s="151">
        <v>680</v>
      </c>
      <c r="F155" s="151">
        <v>9251</v>
      </c>
      <c r="G155" s="151">
        <v>1590</v>
      </c>
      <c r="H155" s="151">
        <v>7661</v>
      </c>
      <c r="I155" s="151">
        <v>102696</v>
      </c>
      <c r="J155" s="151">
        <v>11783</v>
      </c>
      <c r="K155" s="151">
        <v>6058</v>
      </c>
      <c r="L155" s="151">
        <v>90912</v>
      </c>
      <c r="M155" s="151">
        <v>55019</v>
      </c>
      <c r="N155" s="151">
        <v>35893</v>
      </c>
      <c r="O155" s="151">
        <v>58487</v>
      </c>
      <c r="P155" s="151">
        <v>6738</v>
      </c>
      <c r="Q155" s="151">
        <v>100163</v>
      </c>
      <c r="R155" s="151">
        <v>56609</v>
      </c>
      <c r="S155" s="285">
        <v>43554</v>
      </c>
      <c r="T155" s="152">
        <v>108.6</v>
      </c>
      <c r="U155" s="153">
        <f t="shared" si="2"/>
        <v>146086.5561694291</v>
      </c>
    </row>
    <row r="156" spans="1:25" s="156" customFormat="1" ht="18" hidden="1" customHeight="1">
      <c r="A156" s="286" t="s">
        <v>163</v>
      </c>
      <c r="B156" s="155">
        <v>103387.79528973253</v>
      </c>
      <c r="C156" s="155">
        <v>25940.240000000002</v>
      </c>
      <c r="D156" s="155">
        <v>15778.12</v>
      </c>
      <c r="E156" s="155">
        <v>357.02</v>
      </c>
      <c r="F156" s="155">
        <v>10162.120000000001</v>
      </c>
      <c r="G156" s="155">
        <v>4191.2</v>
      </c>
      <c r="H156" s="155">
        <v>5970.92</v>
      </c>
      <c r="I156" s="155">
        <v>77447.55528973254</v>
      </c>
      <c r="J156" s="155">
        <v>3849.6755890755535</v>
      </c>
      <c r="K156" s="155">
        <v>2667.76</v>
      </c>
      <c r="L156" s="155">
        <v>73597.879700656995</v>
      </c>
      <c r="M156" s="155">
        <v>48000.741787599669</v>
      </c>
      <c r="N156" s="155">
        <v>25597.137913057319</v>
      </c>
      <c r="O156" s="155">
        <v>19627.795589075555</v>
      </c>
      <c r="P156" s="155">
        <v>3024.78</v>
      </c>
      <c r="Q156" s="155">
        <v>83759.999700656976</v>
      </c>
      <c r="R156" s="155">
        <v>52191.941787599673</v>
      </c>
      <c r="S156" s="287">
        <v>31568.057913057321</v>
      </c>
      <c r="T156" s="152">
        <v>111.2</v>
      </c>
      <c r="U156" s="153">
        <f t="shared" si="2"/>
        <v>92974.63605191774</v>
      </c>
    </row>
    <row r="157" spans="1:25" s="158" customFormat="1" ht="18" hidden="1" customHeight="1">
      <c r="A157" s="286" t="s">
        <v>164</v>
      </c>
      <c r="B157" s="157">
        <v>97783</v>
      </c>
      <c r="C157" s="157">
        <v>25315</v>
      </c>
      <c r="D157" s="157">
        <v>9505</v>
      </c>
      <c r="E157" s="157">
        <v>205</v>
      </c>
      <c r="F157" s="157">
        <v>15810</v>
      </c>
      <c r="G157" s="157">
        <v>11022</v>
      </c>
      <c r="H157" s="157">
        <v>4787</v>
      </c>
      <c r="I157" s="157">
        <v>72468</v>
      </c>
      <c r="J157" s="157">
        <v>6665</v>
      </c>
      <c r="K157" s="157">
        <v>1837</v>
      </c>
      <c r="L157" s="157">
        <v>65803</v>
      </c>
      <c r="M157" s="157">
        <v>43878</v>
      </c>
      <c r="N157" s="157">
        <v>21926</v>
      </c>
      <c r="O157" s="157">
        <v>16170</v>
      </c>
      <c r="P157" s="157">
        <v>2043</v>
      </c>
      <c r="Q157" s="157">
        <v>81613</v>
      </c>
      <c r="R157" s="157">
        <v>54900</v>
      </c>
      <c r="S157" s="288">
        <v>26713</v>
      </c>
      <c r="T157" s="152">
        <v>111.2</v>
      </c>
      <c r="U157" s="153">
        <f t="shared" si="2"/>
        <v>87934.352517985608</v>
      </c>
    </row>
    <row r="158" spans="1:25" s="158" customFormat="1" ht="18" hidden="1" customHeight="1">
      <c r="A158" s="286" t="s">
        <v>165</v>
      </c>
      <c r="B158" s="159">
        <v>204073.735782295</v>
      </c>
      <c r="C158" s="159">
        <v>19194.32</v>
      </c>
      <c r="D158" s="159">
        <v>13913.42</v>
      </c>
      <c r="E158" s="159">
        <v>605.86</v>
      </c>
      <c r="F158" s="159">
        <v>5280.9</v>
      </c>
      <c r="G158" s="159">
        <v>817.5</v>
      </c>
      <c r="H158" s="159">
        <v>4463.3999999999996</v>
      </c>
      <c r="I158" s="159">
        <v>184879.41578229493</v>
      </c>
      <c r="J158" s="159">
        <v>47522.600996772424</v>
      </c>
      <c r="K158" s="159">
        <v>38676.213526305888</v>
      </c>
      <c r="L158" s="159">
        <v>137356.81478552253</v>
      </c>
      <c r="M158" s="159">
        <v>84651.826343210822</v>
      </c>
      <c r="N158" s="159">
        <v>52704.988442311704</v>
      </c>
      <c r="O158" s="159">
        <v>61436.020996772422</v>
      </c>
      <c r="P158" s="159">
        <v>39282.073526305889</v>
      </c>
      <c r="Q158" s="159">
        <v>142637.71478552252</v>
      </c>
      <c r="R158" s="159">
        <v>85469.326343210822</v>
      </c>
      <c r="S158" s="289">
        <v>57168.388442311705</v>
      </c>
      <c r="T158" s="160">
        <v>111.2</v>
      </c>
      <c r="U158" s="153">
        <f t="shared" si="2"/>
        <v>183519.54656681206</v>
      </c>
    </row>
    <row r="159" spans="1:25" s="156" customFormat="1" ht="18" hidden="1" customHeight="1">
      <c r="A159" s="286" t="s">
        <v>166</v>
      </c>
      <c r="B159" s="159">
        <v>119967</v>
      </c>
      <c r="C159" s="159">
        <v>27953</v>
      </c>
      <c r="D159" s="159">
        <v>18362</v>
      </c>
      <c r="E159" s="159">
        <v>3467</v>
      </c>
      <c r="F159" s="159">
        <v>9592</v>
      </c>
      <c r="G159" s="159">
        <v>2260</v>
      </c>
      <c r="H159" s="159">
        <v>7332</v>
      </c>
      <c r="I159" s="159">
        <v>92014</v>
      </c>
      <c r="J159" s="159">
        <v>6292</v>
      </c>
      <c r="K159" s="159">
        <v>1451</v>
      </c>
      <c r="L159" s="159">
        <v>85722</v>
      </c>
      <c r="M159" s="159">
        <v>63063</v>
      </c>
      <c r="N159" s="159">
        <v>22659</v>
      </c>
      <c r="O159" s="159">
        <v>24653</v>
      </c>
      <c r="P159" s="159">
        <v>4919</v>
      </c>
      <c r="Q159" s="159">
        <v>95314</v>
      </c>
      <c r="R159" s="159">
        <v>65323</v>
      </c>
      <c r="S159" s="289">
        <v>29990</v>
      </c>
      <c r="T159" s="160"/>
      <c r="U159" s="153" t="e">
        <f t="shared" si="2"/>
        <v>#DIV/0!</v>
      </c>
    </row>
    <row r="160" spans="1:25" s="156" customFormat="1" ht="18" hidden="1" customHeight="1">
      <c r="A160" s="290" t="s">
        <v>167</v>
      </c>
      <c r="B160" s="161">
        <v>152871.87538101626</v>
      </c>
      <c r="C160" s="161">
        <v>44040.480000000003</v>
      </c>
      <c r="D160" s="161">
        <v>30603.279999999999</v>
      </c>
      <c r="E160" s="161">
        <v>971.49</v>
      </c>
      <c r="F160" s="161">
        <v>13437.2</v>
      </c>
      <c r="G160" s="161">
        <v>6851</v>
      </c>
      <c r="H160" s="161">
        <v>6586</v>
      </c>
      <c r="I160" s="161">
        <v>108831.39538101625</v>
      </c>
      <c r="J160" s="161">
        <v>14022.121081180474</v>
      </c>
      <c r="K160" s="161">
        <v>2742.28</v>
      </c>
      <c r="L160" s="161">
        <v>94809.274299835772</v>
      </c>
      <c r="M160" s="161">
        <v>61476.546817519302</v>
      </c>
      <c r="N160" s="161">
        <v>33332.727482316477</v>
      </c>
      <c r="O160" s="161">
        <v>44625.401081180476</v>
      </c>
      <c r="P160" s="161">
        <v>3713.77</v>
      </c>
      <c r="Q160" s="161">
        <v>108246.47429983577</v>
      </c>
      <c r="R160" s="161">
        <v>68328</v>
      </c>
      <c r="S160" s="291">
        <v>39919</v>
      </c>
      <c r="T160" s="160"/>
      <c r="U160" s="162" t="e">
        <f t="shared" si="2"/>
        <v>#DIV/0!</v>
      </c>
      <c r="Y160" s="163"/>
    </row>
    <row r="161" spans="1:25" s="158" customFormat="1" ht="18" hidden="1" customHeight="1">
      <c r="A161" s="286" t="s">
        <v>169</v>
      </c>
      <c r="B161" s="159">
        <v>162655.79666666666</v>
      </c>
      <c r="C161" s="183">
        <v>70415.899999999994</v>
      </c>
      <c r="D161" s="183">
        <v>40728.94</v>
      </c>
      <c r="E161" s="183">
        <v>1824.28</v>
      </c>
      <c r="F161" s="183">
        <v>29686.959999999999</v>
      </c>
      <c r="G161" s="183">
        <v>13831.09</v>
      </c>
      <c r="H161" s="183">
        <v>15855.87</v>
      </c>
      <c r="I161" s="183">
        <v>92239.896666666667</v>
      </c>
      <c r="J161" s="183">
        <v>27609.826666666664</v>
      </c>
      <c r="K161" s="183">
        <v>225.79</v>
      </c>
      <c r="L161" s="183">
        <v>64630.07</v>
      </c>
      <c r="M161" s="183">
        <v>30106.016666666666</v>
      </c>
      <c r="N161" s="183">
        <v>34524.053333333337</v>
      </c>
      <c r="O161" s="159">
        <v>68338.766666666663</v>
      </c>
      <c r="P161" s="159">
        <v>2050.0700000000002</v>
      </c>
      <c r="Q161" s="159">
        <v>94317.03</v>
      </c>
      <c r="R161" s="159">
        <v>43937.106666666667</v>
      </c>
      <c r="S161" s="289">
        <v>50379.92333333334</v>
      </c>
      <c r="T161" s="160"/>
      <c r="U161" s="169" t="e">
        <f>B161/T161*100</f>
        <v>#DIV/0!</v>
      </c>
      <c r="Y161" s="174"/>
    </row>
    <row r="162" spans="1:25" s="166" customFormat="1" ht="18" hidden="1" customHeight="1">
      <c r="A162" s="273" t="s">
        <v>173</v>
      </c>
      <c r="B162" s="164">
        <f>SUM(B150:B161)</f>
        <v>1579836.0176477062</v>
      </c>
      <c r="C162" s="164">
        <f t="shared" ref="C162:S162" si="7">SUM(C150:C161)</f>
        <v>447328.93999999994</v>
      </c>
      <c r="D162" s="164">
        <f t="shared" si="7"/>
        <v>306618.76</v>
      </c>
      <c r="E162" s="164">
        <f t="shared" si="7"/>
        <v>13759.650000000001</v>
      </c>
      <c r="F162" s="164">
        <f t="shared" si="7"/>
        <v>140711.18</v>
      </c>
      <c r="G162" s="164">
        <f t="shared" si="7"/>
        <v>51613.789999999994</v>
      </c>
      <c r="H162" s="164">
        <f t="shared" si="7"/>
        <v>89095.19</v>
      </c>
      <c r="I162" s="164">
        <f t="shared" si="7"/>
        <v>1132507.2631197104</v>
      </c>
      <c r="J162" s="164">
        <f t="shared" si="7"/>
        <v>148285.22433369514</v>
      </c>
      <c r="K162" s="164">
        <f t="shared" si="7"/>
        <v>69984.04352630589</v>
      </c>
      <c r="L162" s="164">
        <f t="shared" si="7"/>
        <v>984221.03878601524</v>
      </c>
      <c r="M162" s="164">
        <f t="shared" si="7"/>
        <v>625215.13161499659</v>
      </c>
      <c r="N162" s="164">
        <f t="shared" si="7"/>
        <v>359006.90717101883</v>
      </c>
      <c r="O162" s="164">
        <f t="shared" si="7"/>
        <v>454903.98433369515</v>
      </c>
      <c r="P162" s="164">
        <f t="shared" si="7"/>
        <v>83744.693526305899</v>
      </c>
      <c r="Q162" s="164">
        <f t="shared" si="7"/>
        <v>1124931.2187860152</v>
      </c>
      <c r="R162" s="164">
        <f t="shared" si="7"/>
        <v>676829.37479747715</v>
      </c>
      <c r="S162" s="292">
        <f t="shared" si="7"/>
        <v>448103.3696887024</v>
      </c>
      <c r="T162" s="152">
        <v>110.16800000000001</v>
      </c>
      <c r="U162" s="165">
        <f>B162/T162*100</f>
        <v>1434024.415118461</v>
      </c>
      <c r="Y162" s="167"/>
    </row>
    <row r="163" spans="1:25" s="149" customFormat="1" ht="18" hidden="1" customHeight="1">
      <c r="A163" s="286" t="s">
        <v>175</v>
      </c>
      <c r="B163" s="159">
        <v>78814.60647506715</v>
      </c>
      <c r="C163" s="168">
        <v>29437.54</v>
      </c>
      <c r="D163" s="168">
        <v>19304.73</v>
      </c>
      <c r="E163" s="168">
        <v>3106.93</v>
      </c>
      <c r="F163" s="168">
        <v>10132.81</v>
      </c>
      <c r="G163" s="168">
        <v>4609.59</v>
      </c>
      <c r="H163" s="168">
        <v>5523.22</v>
      </c>
      <c r="I163" s="168">
        <v>49377.066475067157</v>
      </c>
      <c r="J163" s="168">
        <v>4781.047842709002</v>
      </c>
      <c r="K163" s="168">
        <v>1748</v>
      </c>
      <c r="L163" s="168">
        <v>44596.018632358144</v>
      </c>
      <c r="M163" s="168">
        <v>24639.523583227863</v>
      </c>
      <c r="N163" s="168">
        <v>19956.495049130288</v>
      </c>
      <c r="O163" s="159">
        <v>24085.777842709002</v>
      </c>
      <c r="P163" s="159">
        <v>4854.93</v>
      </c>
      <c r="Q163" s="159">
        <v>54728.828632358141</v>
      </c>
      <c r="R163" s="159">
        <v>29249.113583227863</v>
      </c>
      <c r="S163" s="289">
        <v>25479.715049130289</v>
      </c>
      <c r="T163" s="148"/>
      <c r="U163" s="147"/>
      <c r="Y163" s="150"/>
    </row>
    <row r="164" spans="1:25" s="156" customFormat="1" ht="18" hidden="1" customHeight="1">
      <c r="A164" s="286" t="s">
        <v>176</v>
      </c>
      <c r="B164" s="159">
        <v>110447.21469007744</v>
      </c>
      <c r="C164" s="168">
        <v>30454.22</v>
      </c>
      <c r="D164" s="168">
        <v>15153.86</v>
      </c>
      <c r="E164" s="168">
        <v>269.04000000000002</v>
      </c>
      <c r="F164" s="168">
        <v>15300.36</v>
      </c>
      <c r="G164" s="168">
        <v>8684.23</v>
      </c>
      <c r="H164" s="168">
        <v>6616.13</v>
      </c>
      <c r="I164" s="168">
        <v>79992.994690077438</v>
      </c>
      <c r="J164" s="168">
        <v>7497.6628790194964</v>
      </c>
      <c r="K164" s="168">
        <v>6507.03</v>
      </c>
      <c r="L164" s="168">
        <v>72495.331811057942</v>
      </c>
      <c r="M164" s="168">
        <v>39013.060793636883</v>
      </c>
      <c r="N164" s="168">
        <v>33482.271017421066</v>
      </c>
      <c r="O164" s="170">
        <v>22651.522879019496</v>
      </c>
      <c r="P164" s="170">
        <v>6776.07</v>
      </c>
      <c r="Q164" s="170">
        <v>87795.691811057943</v>
      </c>
      <c r="R164" s="170">
        <v>47697.290793636879</v>
      </c>
      <c r="S164" s="293">
        <v>40098.401017421063</v>
      </c>
      <c r="T164" s="171"/>
      <c r="U164" s="169"/>
      <c r="Y164" s="163"/>
    </row>
    <row r="165" spans="1:25" s="158" customFormat="1" ht="18" hidden="1" customHeight="1">
      <c r="A165" s="286" t="s">
        <v>177</v>
      </c>
      <c r="B165" s="159">
        <v>132017.32222372183</v>
      </c>
      <c r="C165" s="159">
        <v>38756.1</v>
      </c>
      <c r="D165" s="159">
        <v>21588.17</v>
      </c>
      <c r="E165" s="159">
        <v>1043.79</v>
      </c>
      <c r="F165" s="159">
        <v>17167.93</v>
      </c>
      <c r="G165" s="159">
        <v>10141.959999999999</v>
      </c>
      <c r="H165" s="159">
        <v>7025.97</v>
      </c>
      <c r="I165" s="159">
        <v>93261.222223721838</v>
      </c>
      <c r="J165" s="159">
        <v>14298.15565411229</v>
      </c>
      <c r="K165" s="159">
        <v>6737.48</v>
      </c>
      <c r="L165" s="159">
        <v>78963.066569609553</v>
      </c>
      <c r="M165" s="159">
        <v>47198.682455490554</v>
      </c>
      <c r="N165" s="159">
        <v>31764.384114119002</v>
      </c>
      <c r="O165" s="170">
        <v>35886.32565411229</v>
      </c>
      <c r="P165" s="170">
        <v>7781.27</v>
      </c>
      <c r="Q165" s="170">
        <v>96130.996569609546</v>
      </c>
      <c r="R165" s="170">
        <v>57340.642455490561</v>
      </c>
      <c r="S165" s="293">
        <v>38790.354114119</v>
      </c>
      <c r="T165" s="172"/>
      <c r="U165" s="173"/>
      <c r="Y165" s="174"/>
    </row>
    <row r="166" spans="1:25" s="158" customFormat="1" ht="18" hidden="1" customHeight="1">
      <c r="A166" s="286" t="s">
        <v>178</v>
      </c>
      <c r="B166" s="132">
        <v>120303.25663763564</v>
      </c>
      <c r="C166" s="175">
        <v>20870.69311692</v>
      </c>
      <c r="D166" s="176">
        <v>15759.23569892</v>
      </c>
      <c r="E166" s="175">
        <v>1467.17</v>
      </c>
      <c r="F166" s="175">
        <v>5111.457418</v>
      </c>
      <c r="G166" s="175">
        <v>1800.81</v>
      </c>
      <c r="H166" s="175">
        <v>3310.647418</v>
      </c>
      <c r="I166" s="175">
        <v>99432.563520715645</v>
      </c>
      <c r="J166" s="175">
        <v>7165.0688986645964</v>
      </c>
      <c r="K166" s="175">
        <v>569.90951551680644</v>
      </c>
      <c r="L166" s="175">
        <v>92267.494622051046</v>
      </c>
      <c r="M166" s="175">
        <v>62016.068573918405</v>
      </c>
      <c r="N166" s="175">
        <v>30251.426048132646</v>
      </c>
      <c r="O166" s="177">
        <v>22924.304597584596</v>
      </c>
      <c r="P166" s="177">
        <v>2037.0795155168066</v>
      </c>
      <c r="Q166" s="177">
        <v>97378.952040051052</v>
      </c>
      <c r="R166" s="177">
        <v>63816.87857391841</v>
      </c>
      <c r="S166" s="294">
        <v>33562.07346613265</v>
      </c>
      <c r="T166" s="172"/>
      <c r="U166" s="173"/>
      <c r="Y166" s="174"/>
    </row>
    <row r="167" spans="1:25" s="156" customFormat="1" ht="18" hidden="1" customHeight="1">
      <c r="A167" s="286" t="s">
        <v>179</v>
      </c>
      <c r="B167" s="132">
        <v>109717.3168216382</v>
      </c>
      <c r="C167" s="175">
        <v>30351.01</v>
      </c>
      <c r="D167" s="176">
        <v>19066.310000000001</v>
      </c>
      <c r="E167" s="175">
        <v>603</v>
      </c>
      <c r="F167" s="175">
        <v>11284.7</v>
      </c>
      <c r="G167" s="175">
        <v>2436.46</v>
      </c>
      <c r="H167" s="175">
        <v>8848.24</v>
      </c>
      <c r="I167" s="175">
        <v>79366.306821638209</v>
      </c>
      <c r="J167" s="175">
        <v>5262.6004868198779</v>
      </c>
      <c r="K167" s="175">
        <v>2195.86</v>
      </c>
      <c r="L167" s="175">
        <v>74103.706334818329</v>
      </c>
      <c r="M167" s="175">
        <v>48265.997098407744</v>
      </c>
      <c r="N167" s="175">
        <v>25837.709236410592</v>
      </c>
      <c r="O167" s="177">
        <v>24328.910486819877</v>
      </c>
      <c r="P167" s="177">
        <v>2798.86</v>
      </c>
      <c r="Q167" s="177">
        <v>85388.406334818341</v>
      </c>
      <c r="R167" s="177">
        <v>50702.457098407744</v>
      </c>
      <c r="S167" s="294">
        <v>34685.949236410583</v>
      </c>
      <c r="T167" s="171"/>
      <c r="U167" s="169"/>
      <c r="Y167" s="163"/>
    </row>
    <row r="168" spans="1:25" s="354" customFormat="1" ht="18" hidden="1" customHeight="1">
      <c r="A168" s="282" t="s">
        <v>180</v>
      </c>
      <c r="B168" s="356">
        <v>139117.74935301309</v>
      </c>
      <c r="C168" s="357">
        <v>37212.53</v>
      </c>
      <c r="D168" s="358">
        <v>22850.61</v>
      </c>
      <c r="E168" s="357">
        <v>439.24</v>
      </c>
      <c r="F168" s="357">
        <v>14361.92</v>
      </c>
      <c r="G168" s="357">
        <v>3602.83</v>
      </c>
      <c r="H168" s="357">
        <v>10759.09</v>
      </c>
      <c r="I168" s="357">
        <v>101905.21935301309</v>
      </c>
      <c r="J168" s="357">
        <v>9941.6281920838192</v>
      </c>
      <c r="K168" s="357">
        <v>3375.37</v>
      </c>
      <c r="L168" s="357">
        <v>91963.591160929282</v>
      </c>
      <c r="M168" s="357">
        <v>58093.197029596668</v>
      </c>
      <c r="N168" s="357">
        <v>33870.394131332607</v>
      </c>
      <c r="O168" s="359">
        <v>32792.238192083816</v>
      </c>
      <c r="P168" s="359">
        <v>3814.61</v>
      </c>
      <c r="Q168" s="359">
        <v>106325.51116092928</v>
      </c>
      <c r="R168" s="359">
        <v>61696.027029596669</v>
      </c>
      <c r="S168" s="360">
        <v>44629.484131332611</v>
      </c>
      <c r="T168" s="361"/>
      <c r="U168" s="165"/>
      <c r="Y168" s="355"/>
    </row>
    <row r="169" spans="1:25" s="158" customFormat="1" ht="18" hidden="1" customHeight="1">
      <c r="A169" s="286" t="s">
        <v>192</v>
      </c>
      <c r="B169" s="132">
        <v>147473.12541402047</v>
      </c>
      <c r="C169" s="175">
        <v>45637.43</v>
      </c>
      <c r="D169" s="176">
        <v>24798.59</v>
      </c>
      <c r="E169" s="175">
        <v>4077.6</v>
      </c>
      <c r="F169" s="175">
        <v>20838.84</v>
      </c>
      <c r="G169" s="175">
        <v>10507.12</v>
      </c>
      <c r="H169" s="175">
        <v>10331.719999999999</v>
      </c>
      <c r="I169" s="175">
        <v>101835.69541402046</v>
      </c>
      <c r="J169" s="175">
        <v>9246.6027586500495</v>
      </c>
      <c r="K169" s="175">
        <v>1627.2963718911155</v>
      </c>
      <c r="L169" s="175">
        <v>92589.092655370405</v>
      </c>
      <c r="M169" s="175">
        <v>57396.053575016471</v>
      </c>
      <c r="N169" s="175">
        <v>35193.039080353941</v>
      </c>
      <c r="O169" s="177">
        <v>34045.192758650046</v>
      </c>
      <c r="P169" s="177">
        <v>5704.8963718911155</v>
      </c>
      <c r="Q169" s="177">
        <v>113427.9326553704</v>
      </c>
      <c r="R169" s="177">
        <v>67903.173575016466</v>
      </c>
      <c r="S169" s="294">
        <v>45524.759080353935</v>
      </c>
      <c r="T169" s="172"/>
      <c r="U169" s="173"/>
      <c r="Y169" s="174"/>
    </row>
    <row r="170" spans="1:25" s="158" customFormat="1" ht="18" hidden="1" customHeight="1">
      <c r="A170" s="286" t="s">
        <v>195</v>
      </c>
      <c r="B170" s="132">
        <v>153809.39476147969</v>
      </c>
      <c r="C170" s="175">
        <v>48283.37</v>
      </c>
      <c r="D170" s="176">
        <v>21054.27</v>
      </c>
      <c r="E170" s="175">
        <v>317.63</v>
      </c>
      <c r="F170" s="175">
        <v>27229.1</v>
      </c>
      <c r="G170" s="175">
        <v>13900.56</v>
      </c>
      <c r="H170" s="175">
        <v>13328.54</v>
      </c>
      <c r="I170" s="175">
        <v>105526.0247614797</v>
      </c>
      <c r="J170" s="175">
        <v>19227.33181339757</v>
      </c>
      <c r="K170" s="175">
        <v>6375.76</v>
      </c>
      <c r="L170" s="175">
        <v>86298.692948082127</v>
      </c>
      <c r="M170" s="175">
        <v>57097.830399849525</v>
      </c>
      <c r="N170" s="175">
        <v>29200.862548232599</v>
      </c>
      <c r="O170" s="177">
        <v>40281.601813397574</v>
      </c>
      <c r="P170" s="177">
        <v>6693.39</v>
      </c>
      <c r="Q170" s="177">
        <v>113527.79294808213</v>
      </c>
      <c r="R170" s="177">
        <v>70998.390399849523</v>
      </c>
      <c r="S170" s="294">
        <v>42529.402548232603</v>
      </c>
      <c r="T170" s="172"/>
      <c r="U170" s="173"/>
      <c r="Y170" s="174"/>
    </row>
    <row r="171" spans="1:25" s="158" customFormat="1" ht="18" hidden="1" customHeight="1">
      <c r="A171" s="286" t="s">
        <v>196</v>
      </c>
      <c r="B171" s="132">
        <v>132506.74182587379</v>
      </c>
      <c r="C171" s="175">
        <v>30405.59</v>
      </c>
      <c r="D171" s="176">
        <v>16204.34</v>
      </c>
      <c r="E171" s="175">
        <v>58.26</v>
      </c>
      <c r="F171" s="175">
        <v>14201.25</v>
      </c>
      <c r="G171" s="175">
        <v>2898.57</v>
      </c>
      <c r="H171" s="175">
        <v>11302.68</v>
      </c>
      <c r="I171" s="175">
        <v>102101.15182587378</v>
      </c>
      <c r="J171" s="175">
        <v>9434.5732353187577</v>
      </c>
      <c r="K171" s="175">
        <v>0</v>
      </c>
      <c r="L171" s="175">
        <v>92666.578590555029</v>
      </c>
      <c r="M171" s="175">
        <v>71603.624879877068</v>
      </c>
      <c r="N171" s="175">
        <v>21062.95371067795</v>
      </c>
      <c r="O171" s="177">
        <v>25638.91323531876</v>
      </c>
      <c r="P171" s="177">
        <v>58.26</v>
      </c>
      <c r="Q171" s="177">
        <v>106867.82859055503</v>
      </c>
      <c r="R171" s="177">
        <v>74502.194879877075</v>
      </c>
      <c r="S171" s="294">
        <v>32365.63371067795</v>
      </c>
      <c r="T171" s="178"/>
      <c r="U171" s="179"/>
      <c r="Y171" s="174"/>
    </row>
    <row r="172" spans="1:25" s="156" customFormat="1" ht="18" hidden="1" customHeight="1">
      <c r="A172" s="282" t="s">
        <v>197</v>
      </c>
      <c r="B172" s="356">
        <v>168155.86559022707</v>
      </c>
      <c r="C172" s="357">
        <v>38841.589999999997</v>
      </c>
      <c r="D172" s="358">
        <v>29453.17</v>
      </c>
      <c r="E172" s="357">
        <v>1361.1</v>
      </c>
      <c r="F172" s="357">
        <v>9388.42</v>
      </c>
      <c r="G172" s="357">
        <v>2528.4</v>
      </c>
      <c r="H172" s="357">
        <v>6860.02</v>
      </c>
      <c r="I172" s="357">
        <v>129314.27559022707</v>
      </c>
      <c r="J172" s="357">
        <v>7469.4033823992058</v>
      </c>
      <c r="K172" s="357">
        <v>2402.89</v>
      </c>
      <c r="L172" s="357">
        <v>121844.87220782787</v>
      </c>
      <c r="M172" s="357">
        <v>76098.300985062699</v>
      </c>
      <c r="N172" s="357">
        <v>45746.571222765167</v>
      </c>
      <c r="O172" s="359">
        <v>36922.573382399205</v>
      </c>
      <c r="P172" s="359">
        <v>3763.99</v>
      </c>
      <c r="Q172" s="359">
        <v>131233.29220782788</v>
      </c>
      <c r="R172" s="359">
        <v>78626.700985062693</v>
      </c>
      <c r="S172" s="360">
        <v>52606.591222765164</v>
      </c>
      <c r="T172" s="171"/>
      <c r="U172" s="169"/>
      <c r="Y172" s="163"/>
    </row>
    <row r="173" spans="1:25" s="156" customFormat="1" ht="18" hidden="1" customHeight="1">
      <c r="A173" s="286" t="s">
        <v>198</v>
      </c>
      <c r="B173" s="132">
        <v>134384.65064459771</v>
      </c>
      <c r="C173" s="175">
        <v>37522.17</v>
      </c>
      <c r="D173" s="176">
        <v>18722.22</v>
      </c>
      <c r="E173" s="175">
        <v>1104.23</v>
      </c>
      <c r="F173" s="175">
        <v>18799.95</v>
      </c>
      <c r="G173" s="175">
        <v>7858.32</v>
      </c>
      <c r="H173" s="175">
        <v>10941.63</v>
      </c>
      <c r="I173" s="175">
        <v>96862.48064459773</v>
      </c>
      <c r="J173" s="175">
        <v>5741.159643090813</v>
      </c>
      <c r="K173" s="175">
        <v>3723.32</v>
      </c>
      <c r="L173" s="175">
        <v>91121.32100150692</v>
      </c>
      <c r="M173" s="175">
        <v>63477.413315859689</v>
      </c>
      <c r="N173" s="175">
        <v>27643.90768564722</v>
      </c>
      <c r="O173" s="177">
        <v>24463.379643090815</v>
      </c>
      <c r="P173" s="177">
        <v>4827.55</v>
      </c>
      <c r="Q173" s="177">
        <v>109921.27100150692</v>
      </c>
      <c r="R173" s="177">
        <v>71335.733315859688</v>
      </c>
      <c r="S173" s="294">
        <v>38585.537685647221</v>
      </c>
      <c r="T173" s="171"/>
      <c r="U173" s="169"/>
      <c r="Y173" s="163"/>
    </row>
    <row r="174" spans="1:25" s="354" customFormat="1" ht="18" hidden="1" customHeight="1">
      <c r="A174" s="282" t="s">
        <v>199</v>
      </c>
      <c r="B174" s="393">
        <v>222009.90099150129</v>
      </c>
      <c r="C174" s="394">
        <v>86333.41</v>
      </c>
      <c r="D174" s="395">
        <v>48557.59</v>
      </c>
      <c r="E174" s="394">
        <v>2691.28</v>
      </c>
      <c r="F174" s="394">
        <v>37775.82</v>
      </c>
      <c r="G174" s="394">
        <v>20869.509999999998</v>
      </c>
      <c r="H174" s="394">
        <v>16906.310000000001</v>
      </c>
      <c r="I174" s="394">
        <v>135676.49099150128</v>
      </c>
      <c r="J174" s="394">
        <v>9380.3349945277114</v>
      </c>
      <c r="K174" s="394">
        <v>5183.4799999999996</v>
      </c>
      <c r="L174" s="394">
        <v>126296.15599697357</v>
      </c>
      <c r="M174" s="394">
        <v>64733.935477132967</v>
      </c>
      <c r="N174" s="394">
        <v>61562.220519840615</v>
      </c>
      <c r="O174" s="396">
        <v>57937.924994527719</v>
      </c>
      <c r="P174" s="396">
        <v>7874.76</v>
      </c>
      <c r="Q174" s="396">
        <v>164071.97599697358</v>
      </c>
      <c r="R174" s="396">
        <v>85603.445477132962</v>
      </c>
      <c r="S174" s="397">
        <v>78468.530519840613</v>
      </c>
      <c r="T174" s="361">
        <v>109.85471669665</v>
      </c>
      <c r="U174" s="165"/>
      <c r="Y174" s="355"/>
    </row>
    <row r="175" spans="1:25" s="156" customFormat="1" ht="18" hidden="1" customHeight="1" thickTop="1">
      <c r="A175" s="295" t="s">
        <v>200</v>
      </c>
      <c r="B175" s="180">
        <f>SUM(B163:B174)</f>
        <v>1648757.1454288536</v>
      </c>
      <c r="C175" s="180">
        <f t="shared" ref="C175:S175" si="8">SUM(C163:C174)</f>
        <v>474105.65311692003</v>
      </c>
      <c r="D175" s="180">
        <f t="shared" si="8"/>
        <v>272513.09569891996</v>
      </c>
      <c r="E175" s="180">
        <f t="shared" si="8"/>
        <v>16539.27</v>
      </c>
      <c r="F175" s="180">
        <f t="shared" si="8"/>
        <v>201592.55741800001</v>
      </c>
      <c r="G175" s="180">
        <f t="shared" si="8"/>
        <v>89838.36</v>
      </c>
      <c r="H175" s="180">
        <f t="shared" si="8"/>
        <v>111754.19741800001</v>
      </c>
      <c r="I175" s="180">
        <f t="shared" si="8"/>
        <v>1174651.4923119335</v>
      </c>
      <c r="J175" s="180">
        <f t="shared" si="8"/>
        <v>109445.5697807932</v>
      </c>
      <c r="K175" s="180">
        <f t="shared" si="8"/>
        <v>40446.395887407925</v>
      </c>
      <c r="L175" s="180">
        <f t="shared" si="8"/>
        <v>1065205.92253114</v>
      </c>
      <c r="M175" s="180">
        <f t="shared" si="8"/>
        <v>669633.68816707656</v>
      </c>
      <c r="N175" s="180">
        <f t="shared" si="8"/>
        <v>395572.23436406365</v>
      </c>
      <c r="O175" s="180">
        <f t="shared" si="8"/>
        <v>381958.66547971324</v>
      </c>
      <c r="P175" s="180">
        <f t="shared" si="8"/>
        <v>56985.665887407929</v>
      </c>
      <c r="Q175" s="180">
        <f t="shared" si="8"/>
        <v>1266798.4799491405</v>
      </c>
      <c r="R175" s="180">
        <f t="shared" si="8"/>
        <v>759472.04816707643</v>
      </c>
      <c r="S175" s="296">
        <f t="shared" si="8"/>
        <v>507326.43178206362</v>
      </c>
      <c r="T175" s="172">
        <v>109.85471669665</v>
      </c>
      <c r="U175" s="165">
        <f>B175/T175*100</f>
        <v>1500852.3939683805</v>
      </c>
      <c r="Y175" s="163"/>
    </row>
    <row r="176" spans="1:25" s="156" customFormat="1" ht="18" hidden="1" customHeight="1">
      <c r="A176" s="286" t="s">
        <v>201</v>
      </c>
      <c r="B176" s="159">
        <v>99647.191052631591</v>
      </c>
      <c r="C176" s="159">
        <v>30166.57</v>
      </c>
      <c r="D176" s="159">
        <v>18421.47</v>
      </c>
      <c r="E176" s="159">
        <v>3404.03</v>
      </c>
      <c r="F176" s="159">
        <v>11745.1</v>
      </c>
      <c r="G176" s="159">
        <v>5609.72</v>
      </c>
      <c r="H176" s="159">
        <v>6135.38</v>
      </c>
      <c r="I176" s="159">
        <v>69480.621052631584</v>
      </c>
      <c r="J176" s="159">
        <v>5560.2215789473685</v>
      </c>
      <c r="K176" s="159">
        <v>1869.08</v>
      </c>
      <c r="L176" s="159">
        <v>63920.399473684207</v>
      </c>
      <c r="M176" s="159">
        <v>41917.648421052632</v>
      </c>
      <c r="N176" s="159">
        <v>22002.751052631578</v>
      </c>
      <c r="O176" s="159">
        <v>23981.691578947371</v>
      </c>
      <c r="P176" s="159">
        <v>5273.11</v>
      </c>
      <c r="Q176" s="159">
        <v>75665.499473684205</v>
      </c>
      <c r="R176" s="159">
        <v>47527.368421052626</v>
      </c>
      <c r="S176" s="289">
        <v>28138.131052631579</v>
      </c>
      <c r="T176" s="171"/>
      <c r="U176" s="169"/>
      <c r="Y176" s="163"/>
    </row>
    <row r="177" spans="1:25" s="354" customFormat="1" ht="18" hidden="1" customHeight="1">
      <c r="A177" s="282" t="s">
        <v>202</v>
      </c>
      <c r="B177" s="350">
        <v>136392.20697052075</v>
      </c>
      <c r="C177" s="350">
        <v>39068.629999999997</v>
      </c>
      <c r="D177" s="350">
        <v>15501.02</v>
      </c>
      <c r="E177" s="350">
        <v>426.22</v>
      </c>
      <c r="F177" s="350">
        <v>23567.61</v>
      </c>
      <c r="G177" s="350">
        <v>12570.18</v>
      </c>
      <c r="H177" s="350">
        <v>10997.43</v>
      </c>
      <c r="I177" s="350">
        <v>97323.576970520779</v>
      </c>
      <c r="J177" s="350">
        <v>38640.049328656787</v>
      </c>
      <c r="K177" s="350">
        <v>3538.82</v>
      </c>
      <c r="L177" s="350">
        <v>58683.527641863991</v>
      </c>
      <c r="M177" s="350">
        <v>36122.482023492666</v>
      </c>
      <c r="N177" s="350">
        <v>22561.045618371318</v>
      </c>
      <c r="O177" s="350">
        <v>54141.069328656784</v>
      </c>
      <c r="P177" s="350">
        <v>3965.04</v>
      </c>
      <c r="Q177" s="350">
        <v>82251.137641863985</v>
      </c>
      <c r="R177" s="350">
        <v>48692.662023492667</v>
      </c>
      <c r="S177" s="351">
        <v>33558.475618371318</v>
      </c>
      <c r="T177" s="361"/>
      <c r="U177" s="165"/>
      <c r="Y177" s="355"/>
    </row>
    <row r="178" spans="1:25" s="156" customFormat="1" ht="18" hidden="1" customHeight="1">
      <c r="A178" s="414">
        <v>2017.3</v>
      </c>
      <c r="B178" s="415">
        <v>104599</v>
      </c>
      <c r="C178" s="415">
        <v>30221</v>
      </c>
      <c r="D178" s="415">
        <v>20586</v>
      </c>
      <c r="E178" s="415">
        <v>575</v>
      </c>
      <c r="F178" s="415">
        <v>9635</v>
      </c>
      <c r="G178" s="415">
        <v>3521</v>
      </c>
      <c r="H178" s="415">
        <v>6115</v>
      </c>
      <c r="I178" s="415">
        <v>74377</v>
      </c>
      <c r="J178" s="415">
        <v>12865</v>
      </c>
      <c r="K178" s="415">
        <v>2627</v>
      </c>
      <c r="L178" s="415">
        <v>61512</v>
      </c>
      <c r="M178" s="415">
        <v>34562</v>
      </c>
      <c r="N178" s="415">
        <v>26950</v>
      </c>
      <c r="O178" s="415">
        <v>33451</v>
      </c>
      <c r="P178" s="415">
        <v>3202</v>
      </c>
      <c r="Q178" s="415">
        <v>71148</v>
      </c>
      <c r="R178" s="415">
        <v>38083</v>
      </c>
      <c r="S178" s="416">
        <v>33065</v>
      </c>
      <c r="T178" s="171">
        <v>32261.136029994068</v>
      </c>
      <c r="U178" s="169"/>
      <c r="Y178" s="163"/>
    </row>
    <row r="179" spans="1:25" s="149" customFormat="1" ht="18" hidden="1" customHeight="1">
      <c r="A179" s="431" t="s">
        <v>272</v>
      </c>
      <c r="B179" s="432">
        <f>SUM(B176:B178)</f>
        <v>340638.39802315237</v>
      </c>
      <c r="C179" s="432">
        <f t="shared" ref="C179:S179" si="9">SUM(C176:C178)</f>
        <v>99456.2</v>
      </c>
      <c r="D179" s="432">
        <f t="shared" si="9"/>
        <v>54508.490000000005</v>
      </c>
      <c r="E179" s="432">
        <f t="shared" si="9"/>
        <v>4405.25</v>
      </c>
      <c r="F179" s="432">
        <f t="shared" si="9"/>
        <v>44947.71</v>
      </c>
      <c r="G179" s="432">
        <f t="shared" si="9"/>
        <v>21700.9</v>
      </c>
      <c r="H179" s="432">
        <f t="shared" si="9"/>
        <v>23247.81</v>
      </c>
      <c r="I179" s="432">
        <f t="shared" si="9"/>
        <v>241181.19802315236</v>
      </c>
      <c r="J179" s="432">
        <f t="shared" si="9"/>
        <v>57065.270907604157</v>
      </c>
      <c r="K179" s="432">
        <f t="shared" si="9"/>
        <v>8034.9</v>
      </c>
      <c r="L179" s="432">
        <f t="shared" si="9"/>
        <v>184115.9271155482</v>
      </c>
      <c r="M179" s="432">
        <f t="shared" si="9"/>
        <v>112602.1304445453</v>
      </c>
      <c r="N179" s="432">
        <f t="shared" si="9"/>
        <v>71513.7966710029</v>
      </c>
      <c r="O179" s="432">
        <f t="shared" si="9"/>
        <v>111573.76090760416</v>
      </c>
      <c r="P179" s="432">
        <f t="shared" si="9"/>
        <v>12440.15</v>
      </c>
      <c r="Q179" s="432">
        <f t="shared" si="9"/>
        <v>229064.63711554819</v>
      </c>
      <c r="R179" s="432">
        <f t="shared" si="9"/>
        <v>134303.03044454529</v>
      </c>
      <c r="S179" s="517">
        <f t="shared" si="9"/>
        <v>94761.606671002897</v>
      </c>
      <c r="T179" s="148"/>
      <c r="U179" s="147"/>
      <c r="Y179" s="150"/>
    </row>
    <row r="180" spans="1:25" s="156" customFormat="1" ht="18" hidden="1" customHeight="1">
      <c r="A180" s="286">
        <v>2017.4</v>
      </c>
      <c r="B180" s="159">
        <v>158022</v>
      </c>
      <c r="C180" s="159">
        <v>31810</v>
      </c>
      <c r="D180" s="159">
        <v>23551</v>
      </c>
      <c r="E180" s="159">
        <v>243</v>
      </c>
      <c r="F180" s="159">
        <v>8259</v>
      </c>
      <c r="G180" s="159">
        <v>1201</v>
      </c>
      <c r="H180" s="159">
        <v>7058</v>
      </c>
      <c r="I180" s="159">
        <v>126212</v>
      </c>
      <c r="J180" s="159">
        <v>16683</v>
      </c>
      <c r="K180" s="159">
        <v>8385</v>
      </c>
      <c r="L180" s="159">
        <v>109529</v>
      </c>
      <c r="M180" s="159">
        <v>52806</v>
      </c>
      <c r="N180" s="159">
        <v>56722</v>
      </c>
      <c r="O180" s="159">
        <v>40234.078930835494</v>
      </c>
      <c r="P180" s="159">
        <v>8628.33</v>
      </c>
      <c r="Q180" s="159">
        <v>117787.63444291307</v>
      </c>
      <c r="R180" s="159">
        <v>54007.814848323018</v>
      </c>
      <c r="S180" s="289">
        <v>63779.819594590052</v>
      </c>
      <c r="T180" s="171"/>
      <c r="U180" s="169"/>
      <c r="Y180" s="163"/>
    </row>
    <row r="181" spans="1:25" s="354" customFormat="1" ht="18" hidden="1" customHeight="1">
      <c r="A181" s="282">
        <v>2017.5</v>
      </c>
      <c r="B181" s="350">
        <v>138305</v>
      </c>
      <c r="C181" s="350">
        <v>34179</v>
      </c>
      <c r="D181" s="350">
        <v>22469</v>
      </c>
      <c r="E181" s="350">
        <v>484</v>
      </c>
      <c r="F181" s="350">
        <v>11709</v>
      </c>
      <c r="G181" s="350">
        <v>1880</v>
      </c>
      <c r="H181" s="350">
        <v>9829</v>
      </c>
      <c r="I181" s="350">
        <v>104127</v>
      </c>
      <c r="J181" s="350">
        <v>17384</v>
      </c>
      <c r="K181" s="350">
        <v>8117</v>
      </c>
      <c r="L181" s="350">
        <v>86743</v>
      </c>
      <c r="M181" s="350">
        <v>59645</v>
      </c>
      <c r="N181" s="350">
        <v>27098</v>
      </c>
      <c r="O181" s="350">
        <v>39854</v>
      </c>
      <c r="P181" s="350">
        <v>8601</v>
      </c>
      <c r="Q181" s="350">
        <v>98452</v>
      </c>
      <c r="R181" s="350">
        <v>61525</v>
      </c>
      <c r="S181" s="351">
        <v>36927</v>
      </c>
      <c r="T181" s="361"/>
      <c r="U181" s="165"/>
      <c r="Y181" s="355"/>
    </row>
    <row r="182" spans="1:25" s="434" customFormat="1" ht="19.5" hidden="1" customHeight="1">
      <c r="A182" s="282">
        <v>2017.6</v>
      </c>
      <c r="B182" s="393">
        <v>144907</v>
      </c>
      <c r="C182" s="393">
        <v>53924</v>
      </c>
      <c r="D182" s="393">
        <v>36613</v>
      </c>
      <c r="E182" s="393">
        <v>765</v>
      </c>
      <c r="F182" s="393">
        <v>17311</v>
      </c>
      <c r="G182" s="393">
        <v>6740</v>
      </c>
      <c r="H182" s="393">
        <v>10571</v>
      </c>
      <c r="I182" s="393">
        <v>90984</v>
      </c>
      <c r="J182" s="393">
        <v>3814</v>
      </c>
      <c r="K182" s="393">
        <v>1935</v>
      </c>
      <c r="L182" s="393">
        <v>87170</v>
      </c>
      <c r="M182" s="393">
        <v>54651</v>
      </c>
      <c r="N182" s="393">
        <v>32520</v>
      </c>
      <c r="O182" s="393">
        <v>40426</v>
      </c>
      <c r="P182" s="393">
        <v>2700</v>
      </c>
      <c r="Q182" s="393">
        <v>104481</v>
      </c>
      <c r="R182" s="393">
        <v>61390</v>
      </c>
      <c r="S182" s="433">
        <v>43091</v>
      </c>
      <c r="T182" s="361"/>
      <c r="U182" s="165"/>
      <c r="Y182" s="435"/>
    </row>
    <row r="183" spans="1:25" s="436" customFormat="1" ht="19.5" hidden="1" customHeight="1">
      <c r="A183" s="431" t="s">
        <v>273</v>
      </c>
      <c r="B183" s="432">
        <f>SUM(B180:B182)</f>
        <v>441234</v>
      </c>
      <c r="C183" s="432">
        <f t="shared" ref="C183:S183" si="10">SUM(C180:C182)</f>
        <v>119913</v>
      </c>
      <c r="D183" s="432">
        <f t="shared" si="10"/>
        <v>82633</v>
      </c>
      <c r="E183" s="432">
        <f t="shared" si="10"/>
        <v>1492</v>
      </c>
      <c r="F183" s="432">
        <f t="shared" si="10"/>
        <v>37279</v>
      </c>
      <c r="G183" s="432">
        <f t="shared" si="10"/>
        <v>9821</v>
      </c>
      <c r="H183" s="432">
        <f t="shared" si="10"/>
        <v>27458</v>
      </c>
      <c r="I183" s="432">
        <f t="shared" si="10"/>
        <v>321323</v>
      </c>
      <c r="J183" s="432">
        <f t="shared" si="10"/>
        <v>37881</v>
      </c>
      <c r="K183" s="432">
        <f t="shared" si="10"/>
        <v>18437</v>
      </c>
      <c r="L183" s="432">
        <f t="shared" si="10"/>
        <v>283442</v>
      </c>
      <c r="M183" s="432">
        <f t="shared" si="10"/>
        <v>167102</v>
      </c>
      <c r="N183" s="432">
        <f t="shared" si="10"/>
        <v>116340</v>
      </c>
      <c r="O183" s="432">
        <f t="shared" si="10"/>
        <v>120514.0789308355</v>
      </c>
      <c r="P183" s="432">
        <f t="shared" si="10"/>
        <v>19929.330000000002</v>
      </c>
      <c r="Q183" s="432">
        <f t="shared" si="10"/>
        <v>320720.63444291305</v>
      </c>
      <c r="R183" s="432">
        <f t="shared" si="10"/>
        <v>176922.814848323</v>
      </c>
      <c r="S183" s="517">
        <f t="shared" si="10"/>
        <v>143797.81959459005</v>
      </c>
      <c r="T183" s="148"/>
      <c r="U183" s="147"/>
      <c r="Y183" s="437"/>
    </row>
    <row r="184" spans="1:25" s="156" customFormat="1" ht="18" hidden="1" customHeight="1">
      <c r="A184" s="286">
        <v>2017.7</v>
      </c>
      <c r="B184" s="159">
        <v>97985</v>
      </c>
      <c r="C184" s="159">
        <v>26446</v>
      </c>
      <c r="D184" s="159">
        <v>16471</v>
      </c>
      <c r="E184" s="159">
        <v>725</v>
      </c>
      <c r="F184" s="159">
        <v>9975</v>
      </c>
      <c r="G184" s="159">
        <v>1931</v>
      </c>
      <c r="H184" s="159">
        <v>8044</v>
      </c>
      <c r="I184" s="159">
        <v>71539</v>
      </c>
      <c r="J184" s="159">
        <v>3497</v>
      </c>
      <c r="K184" s="159">
        <v>1718</v>
      </c>
      <c r="L184" s="159">
        <v>68042</v>
      </c>
      <c r="M184" s="159">
        <v>43831</v>
      </c>
      <c r="N184" s="159">
        <v>24211</v>
      </c>
      <c r="O184" s="159">
        <v>19968</v>
      </c>
      <c r="P184" s="159">
        <v>2443</v>
      </c>
      <c r="Q184" s="159">
        <v>78017</v>
      </c>
      <c r="R184" s="159">
        <v>45762</v>
      </c>
      <c r="S184" s="289">
        <v>32255</v>
      </c>
      <c r="T184" s="171"/>
      <c r="U184" s="169"/>
      <c r="Y184" s="163"/>
    </row>
    <row r="185" spans="1:25" s="158" customFormat="1" ht="18" hidden="1" customHeight="1">
      <c r="A185" s="286">
        <v>2017.8</v>
      </c>
      <c r="B185" s="159">
        <v>144577</v>
      </c>
      <c r="C185" s="159">
        <v>40024</v>
      </c>
      <c r="D185" s="159">
        <v>25864</v>
      </c>
      <c r="E185" s="159">
        <v>1548</v>
      </c>
      <c r="F185" s="159">
        <v>14161</v>
      </c>
      <c r="G185" s="159">
        <v>8497</v>
      </c>
      <c r="H185" s="159">
        <v>5664</v>
      </c>
      <c r="I185" s="159">
        <v>104553</v>
      </c>
      <c r="J185" s="159">
        <v>9082</v>
      </c>
      <c r="K185" s="159">
        <v>7393</v>
      </c>
      <c r="L185" s="159">
        <v>95470</v>
      </c>
      <c r="M185" s="159">
        <v>64265</v>
      </c>
      <c r="N185" s="159">
        <v>31206</v>
      </c>
      <c r="O185" s="159">
        <v>34945.71395390822</v>
      </c>
      <c r="P185" s="159">
        <v>8941.2998115830596</v>
      </c>
      <c r="Q185" s="159">
        <v>109631.24924668217</v>
      </c>
      <c r="R185" s="159">
        <v>72761.670902756072</v>
      </c>
      <c r="S185" s="289">
        <v>36869.578343926107</v>
      </c>
      <c r="T185" s="178"/>
      <c r="U185" s="179"/>
      <c r="Y185" s="174"/>
    </row>
    <row r="186" spans="1:25" s="156" customFormat="1" ht="18" hidden="1" customHeight="1">
      <c r="A186" s="282">
        <v>2017.9</v>
      </c>
      <c r="B186" s="350">
        <v>130687</v>
      </c>
      <c r="C186" s="350">
        <v>30143</v>
      </c>
      <c r="D186" s="350">
        <v>16971</v>
      </c>
      <c r="E186" s="350">
        <v>1020</v>
      </c>
      <c r="F186" s="350">
        <v>13171</v>
      </c>
      <c r="G186" s="350">
        <v>6592</v>
      </c>
      <c r="H186" s="350">
        <v>6579</v>
      </c>
      <c r="I186" s="350">
        <v>100544</v>
      </c>
      <c r="J186" s="350">
        <v>5886</v>
      </c>
      <c r="K186" s="350">
        <v>2411</v>
      </c>
      <c r="L186" s="350">
        <v>94658</v>
      </c>
      <c r="M186" s="350">
        <v>57267</v>
      </c>
      <c r="N186" s="350">
        <v>37390</v>
      </c>
      <c r="O186" s="350">
        <v>22857</v>
      </c>
      <c r="P186" s="350">
        <v>3430</v>
      </c>
      <c r="Q186" s="350">
        <v>107829</v>
      </c>
      <c r="R186" s="350">
        <v>63859</v>
      </c>
      <c r="S186" s="351">
        <v>43970</v>
      </c>
      <c r="T186" s="171"/>
      <c r="U186" s="169"/>
      <c r="Y186" s="163"/>
    </row>
    <row r="187" spans="1:25" s="149" customFormat="1" ht="18" hidden="1" customHeight="1">
      <c r="A187" s="431" t="s">
        <v>285</v>
      </c>
      <c r="B187" s="392">
        <f>SUM(B184:B186)</f>
        <v>373249</v>
      </c>
      <c r="C187" s="392">
        <f t="shared" ref="C187:S187" si="11">SUM(C184:C186)</f>
        <v>96613</v>
      </c>
      <c r="D187" s="392">
        <f t="shared" si="11"/>
        <v>59306</v>
      </c>
      <c r="E187" s="392">
        <f t="shared" si="11"/>
        <v>3293</v>
      </c>
      <c r="F187" s="392">
        <f t="shared" si="11"/>
        <v>37307</v>
      </c>
      <c r="G187" s="392">
        <f t="shared" si="11"/>
        <v>17020</v>
      </c>
      <c r="H187" s="392">
        <f t="shared" si="11"/>
        <v>20287</v>
      </c>
      <c r="I187" s="392">
        <f t="shared" si="11"/>
        <v>276636</v>
      </c>
      <c r="J187" s="392">
        <f t="shared" si="11"/>
        <v>18465</v>
      </c>
      <c r="K187" s="392">
        <f t="shared" si="11"/>
        <v>11522</v>
      </c>
      <c r="L187" s="392">
        <f t="shared" si="11"/>
        <v>258170</v>
      </c>
      <c r="M187" s="392">
        <f t="shared" si="11"/>
        <v>165363</v>
      </c>
      <c r="N187" s="392">
        <f t="shared" si="11"/>
        <v>92807</v>
      </c>
      <c r="O187" s="392">
        <f t="shared" si="11"/>
        <v>77770.713953908213</v>
      </c>
      <c r="P187" s="392">
        <f t="shared" si="11"/>
        <v>14814.29981158306</v>
      </c>
      <c r="Q187" s="392">
        <f t="shared" si="11"/>
        <v>295477.24924668216</v>
      </c>
      <c r="R187" s="392">
        <f t="shared" si="11"/>
        <v>182382.67090275607</v>
      </c>
      <c r="S187" s="465">
        <f t="shared" si="11"/>
        <v>113094.57834392611</v>
      </c>
      <c r="T187" s="148"/>
      <c r="U187" s="147"/>
      <c r="Y187" s="150"/>
    </row>
    <row r="188" spans="1:25" s="156" customFormat="1" ht="18" hidden="1" customHeight="1">
      <c r="A188" s="375" t="s">
        <v>203</v>
      </c>
      <c r="B188" s="350">
        <v>93467</v>
      </c>
      <c r="C188" s="350">
        <v>17077</v>
      </c>
      <c r="D188" s="350">
        <v>8826</v>
      </c>
      <c r="E188" s="350">
        <v>781</v>
      </c>
      <c r="F188" s="350">
        <v>8251</v>
      </c>
      <c r="G188" s="350">
        <v>1738</v>
      </c>
      <c r="H188" s="350">
        <v>6513</v>
      </c>
      <c r="I188" s="350">
        <v>76390</v>
      </c>
      <c r="J188" s="350">
        <v>11618</v>
      </c>
      <c r="K188" s="350">
        <v>6724</v>
      </c>
      <c r="L188" s="350">
        <v>64772</v>
      </c>
      <c r="M188" s="350">
        <v>26561</v>
      </c>
      <c r="N188" s="350">
        <v>38211</v>
      </c>
      <c r="O188" s="350">
        <v>20444</v>
      </c>
      <c r="P188" s="350">
        <v>7505</v>
      </c>
      <c r="Q188" s="350">
        <v>73023</v>
      </c>
      <c r="R188" s="350">
        <v>28298</v>
      </c>
      <c r="S188" s="351">
        <v>44724</v>
      </c>
      <c r="T188" s="171"/>
      <c r="U188" s="169"/>
      <c r="Y188" s="163"/>
    </row>
    <row r="189" spans="1:25" s="390" customFormat="1" ht="18" hidden="1" customHeight="1">
      <c r="A189" s="385" t="s">
        <v>204</v>
      </c>
      <c r="B189" s="386">
        <v>131559</v>
      </c>
      <c r="C189" s="386">
        <v>35993</v>
      </c>
      <c r="D189" s="386">
        <v>22922</v>
      </c>
      <c r="E189" s="386">
        <v>358</v>
      </c>
      <c r="F189" s="386">
        <v>13071</v>
      </c>
      <c r="G189" s="386">
        <v>2270</v>
      </c>
      <c r="H189" s="386">
        <v>10801</v>
      </c>
      <c r="I189" s="386">
        <v>95566</v>
      </c>
      <c r="J189" s="386">
        <v>9197</v>
      </c>
      <c r="K189" s="386">
        <v>5015</v>
      </c>
      <c r="L189" s="386">
        <v>86369</v>
      </c>
      <c r="M189" s="386">
        <v>52669</v>
      </c>
      <c r="N189" s="386">
        <v>33699</v>
      </c>
      <c r="O189" s="386">
        <v>32119</v>
      </c>
      <c r="P189" s="386">
        <v>5374</v>
      </c>
      <c r="Q189" s="386">
        <v>99440</v>
      </c>
      <c r="R189" s="386">
        <v>54939</v>
      </c>
      <c r="S189" s="387">
        <v>44501</v>
      </c>
      <c r="T189" s="388"/>
      <c r="U189" s="389"/>
      <c r="Y189" s="391"/>
    </row>
    <row r="190" spans="1:25" s="390" customFormat="1" ht="18" hidden="1" customHeight="1">
      <c r="A190" s="375" t="s">
        <v>205</v>
      </c>
      <c r="B190" s="350">
        <v>225135</v>
      </c>
      <c r="C190" s="350">
        <v>102985</v>
      </c>
      <c r="D190" s="350">
        <v>47100</v>
      </c>
      <c r="E190" s="350">
        <v>946</v>
      </c>
      <c r="F190" s="350">
        <v>55885</v>
      </c>
      <c r="G190" s="350">
        <v>34500</v>
      </c>
      <c r="H190" s="350">
        <v>21385</v>
      </c>
      <c r="I190" s="350">
        <v>122150</v>
      </c>
      <c r="J190" s="350">
        <v>11596</v>
      </c>
      <c r="K190" s="350">
        <v>8066</v>
      </c>
      <c r="L190" s="350">
        <v>110554</v>
      </c>
      <c r="M190" s="350">
        <v>73397</v>
      </c>
      <c r="N190" s="350">
        <v>37156</v>
      </c>
      <c r="O190" s="350">
        <v>58696</v>
      </c>
      <c r="P190" s="350">
        <v>9012</v>
      </c>
      <c r="Q190" s="350">
        <v>166439</v>
      </c>
      <c r="R190" s="350">
        <v>107897</v>
      </c>
      <c r="S190" s="351">
        <v>58541</v>
      </c>
      <c r="T190" s="388"/>
      <c r="U190" s="389"/>
      <c r="Y190" s="391"/>
    </row>
    <row r="191" spans="1:25" s="390" customFormat="1" ht="18" hidden="1" customHeight="1">
      <c r="A191" s="431" t="s">
        <v>293</v>
      </c>
      <c r="B191" s="392">
        <f>SUM(B188:B190)</f>
        <v>450161</v>
      </c>
      <c r="C191" s="392">
        <f t="shared" ref="C191:S191" si="12">SUM(C188:C190)</f>
        <v>156055</v>
      </c>
      <c r="D191" s="392">
        <f t="shared" si="12"/>
        <v>78848</v>
      </c>
      <c r="E191" s="392">
        <f t="shared" si="12"/>
        <v>2085</v>
      </c>
      <c r="F191" s="392">
        <f t="shared" si="12"/>
        <v>77207</v>
      </c>
      <c r="G191" s="392">
        <f t="shared" si="12"/>
        <v>38508</v>
      </c>
      <c r="H191" s="392">
        <f t="shared" si="12"/>
        <v>38699</v>
      </c>
      <c r="I191" s="392">
        <f t="shared" si="12"/>
        <v>294106</v>
      </c>
      <c r="J191" s="392">
        <f t="shared" si="12"/>
        <v>32411</v>
      </c>
      <c r="K191" s="392">
        <f t="shared" si="12"/>
        <v>19805</v>
      </c>
      <c r="L191" s="392">
        <f t="shared" si="12"/>
        <v>261695</v>
      </c>
      <c r="M191" s="392">
        <f t="shared" si="12"/>
        <v>152627</v>
      </c>
      <c r="N191" s="392">
        <f t="shared" si="12"/>
        <v>109066</v>
      </c>
      <c r="O191" s="392">
        <f t="shared" si="12"/>
        <v>111259</v>
      </c>
      <c r="P191" s="392">
        <f t="shared" si="12"/>
        <v>21891</v>
      </c>
      <c r="Q191" s="392">
        <f t="shared" si="12"/>
        <v>338902</v>
      </c>
      <c r="R191" s="392">
        <f t="shared" si="12"/>
        <v>191134</v>
      </c>
      <c r="S191" s="465">
        <f t="shared" si="12"/>
        <v>147766</v>
      </c>
      <c r="T191" s="388"/>
      <c r="U191" s="389"/>
      <c r="Y191" s="391"/>
    </row>
    <row r="192" spans="1:25" s="156" customFormat="1" ht="18" hidden="1" customHeight="1">
      <c r="A192" s="295" t="s">
        <v>206</v>
      </c>
      <c r="B192" s="180">
        <f t="shared" ref="B192:S192" si="13">SUM(B176:B190)</f>
        <v>2760403.7960463045</v>
      </c>
      <c r="C192" s="180">
        <f t="shared" si="13"/>
        <v>788019.4</v>
      </c>
      <c r="D192" s="180">
        <f t="shared" si="13"/>
        <v>471742.98</v>
      </c>
      <c r="E192" s="180">
        <f t="shared" si="13"/>
        <v>20465.5</v>
      </c>
      <c r="F192" s="180">
        <f t="shared" si="13"/>
        <v>316274.42</v>
      </c>
      <c r="G192" s="180">
        <f t="shared" si="13"/>
        <v>135591.79999999999</v>
      </c>
      <c r="H192" s="180">
        <f t="shared" si="13"/>
        <v>180684.62</v>
      </c>
      <c r="I192" s="180">
        <f t="shared" si="13"/>
        <v>1972386.3960463046</v>
      </c>
      <c r="J192" s="180">
        <f t="shared" si="13"/>
        <v>259233.54181520833</v>
      </c>
      <c r="K192" s="180">
        <f t="shared" si="13"/>
        <v>95792.8</v>
      </c>
      <c r="L192" s="180">
        <f t="shared" si="13"/>
        <v>1713150.8542310963</v>
      </c>
      <c r="M192" s="180">
        <f t="shared" si="13"/>
        <v>1042761.2608890906</v>
      </c>
      <c r="N192" s="180">
        <f t="shared" si="13"/>
        <v>670387.59334200574</v>
      </c>
      <c r="O192" s="180">
        <f t="shared" si="13"/>
        <v>730976.10758469568</v>
      </c>
      <c r="P192" s="180">
        <f t="shared" si="13"/>
        <v>116258.5596231661</v>
      </c>
      <c r="Q192" s="180">
        <f t="shared" si="13"/>
        <v>2029427.041610287</v>
      </c>
      <c r="R192" s="180">
        <f t="shared" si="13"/>
        <v>1178351.0323912487</v>
      </c>
      <c r="S192" s="296">
        <f t="shared" si="13"/>
        <v>851074.00921903807</v>
      </c>
      <c r="T192" s="172"/>
      <c r="U192" s="165"/>
      <c r="Y192" s="163"/>
    </row>
    <row r="193" spans="1:25" s="156" customFormat="1" ht="18" hidden="1" customHeight="1">
      <c r="A193" s="297" t="s">
        <v>207</v>
      </c>
      <c r="B193" s="159">
        <v>125445</v>
      </c>
      <c r="C193" s="159">
        <v>19455</v>
      </c>
      <c r="D193" s="159">
        <v>11863</v>
      </c>
      <c r="E193" s="159">
        <v>1400</v>
      </c>
      <c r="F193" s="159">
        <v>7592</v>
      </c>
      <c r="G193" s="159">
        <v>1850</v>
      </c>
      <c r="H193" s="159">
        <v>5741</v>
      </c>
      <c r="I193" s="159">
        <v>105990</v>
      </c>
      <c r="J193" s="159">
        <v>50155</v>
      </c>
      <c r="K193" s="159">
        <v>3991</v>
      </c>
      <c r="L193" s="159">
        <v>55835</v>
      </c>
      <c r="M193" s="159">
        <v>30761</v>
      </c>
      <c r="N193" s="159">
        <v>25074</v>
      </c>
      <c r="O193" s="159">
        <v>62018</v>
      </c>
      <c r="P193" s="159">
        <v>5391</v>
      </c>
      <c r="Q193" s="159">
        <v>63427</v>
      </c>
      <c r="R193" s="159">
        <v>32612</v>
      </c>
      <c r="S193" s="289">
        <v>30815</v>
      </c>
      <c r="T193" s="178"/>
      <c r="U193" s="169"/>
      <c r="Y193" s="163"/>
    </row>
    <row r="194" spans="1:25" s="156" customFormat="1" ht="18" hidden="1" customHeight="1">
      <c r="A194" s="297" t="s">
        <v>208</v>
      </c>
      <c r="B194" s="159">
        <v>95013</v>
      </c>
      <c r="C194" s="159">
        <v>30865</v>
      </c>
      <c r="D194" s="159">
        <v>24359</v>
      </c>
      <c r="E194" s="159">
        <v>89</v>
      </c>
      <c r="F194" s="159">
        <v>6506</v>
      </c>
      <c r="G194" s="159">
        <v>874</v>
      </c>
      <c r="H194" s="159">
        <v>5632</v>
      </c>
      <c r="I194" s="159">
        <v>64149</v>
      </c>
      <c r="J194" s="159">
        <v>9151</v>
      </c>
      <c r="K194" s="159">
        <v>4882</v>
      </c>
      <c r="L194" s="159">
        <v>54998</v>
      </c>
      <c r="M194" s="159">
        <v>23192</v>
      </c>
      <c r="N194" s="159">
        <v>31806</v>
      </c>
      <c r="O194" s="159">
        <v>33510</v>
      </c>
      <c r="P194" s="159">
        <v>4971</v>
      </c>
      <c r="Q194" s="159">
        <v>61503</v>
      </c>
      <c r="R194" s="159">
        <v>24065</v>
      </c>
      <c r="S194" s="289">
        <v>37438</v>
      </c>
      <c r="T194" s="178"/>
      <c r="U194" s="169"/>
      <c r="Y194" s="163"/>
    </row>
    <row r="195" spans="1:25" s="354" customFormat="1" ht="18" hidden="1" customHeight="1">
      <c r="A195" s="353" t="s">
        <v>209</v>
      </c>
      <c r="B195" s="350">
        <v>117597.29229790138</v>
      </c>
      <c r="C195" s="350">
        <v>23176.34</v>
      </c>
      <c r="D195" s="350">
        <v>14099.3</v>
      </c>
      <c r="E195" s="350">
        <v>146.86000000000001</v>
      </c>
      <c r="F195" s="350">
        <v>9077.0400000000009</v>
      </c>
      <c r="G195" s="350">
        <v>1582</v>
      </c>
      <c r="H195" s="350">
        <v>7495.04</v>
      </c>
      <c r="I195" s="350">
        <v>94420.952297901385</v>
      </c>
      <c r="J195" s="350">
        <v>9265.2182277916218</v>
      </c>
      <c r="K195" s="350">
        <v>4908.4399999999996</v>
      </c>
      <c r="L195" s="350">
        <v>85155.734070109756</v>
      </c>
      <c r="M195" s="350">
        <v>53682.453758850461</v>
      </c>
      <c r="N195" s="350">
        <v>31473.280311259292</v>
      </c>
      <c r="O195" s="350">
        <v>23364.518227791617</v>
      </c>
      <c r="P195" s="350">
        <v>5055.3</v>
      </c>
      <c r="Q195" s="350">
        <v>94232.774070109765</v>
      </c>
      <c r="R195" s="350">
        <v>55264.453758850461</v>
      </c>
      <c r="S195" s="351">
        <v>38968.320311259289</v>
      </c>
      <c r="T195" s="413"/>
      <c r="U195" s="165"/>
      <c r="Y195" s="355"/>
    </row>
    <row r="196" spans="1:25" s="149" customFormat="1" ht="18" hidden="1" customHeight="1">
      <c r="A196" s="431" t="s">
        <v>274</v>
      </c>
      <c r="B196" s="392">
        <f>SUM(B193:B195)</f>
        <v>338055.29229790135</v>
      </c>
      <c r="C196" s="392">
        <f t="shared" ref="C196:S196" si="14">SUM(C193:C195)</f>
        <v>73496.34</v>
      </c>
      <c r="D196" s="392">
        <f t="shared" si="14"/>
        <v>50321.3</v>
      </c>
      <c r="E196" s="392">
        <f t="shared" si="14"/>
        <v>1635.8600000000001</v>
      </c>
      <c r="F196" s="392">
        <f t="shared" si="14"/>
        <v>23175.040000000001</v>
      </c>
      <c r="G196" s="392">
        <f t="shared" si="14"/>
        <v>4306</v>
      </c>
      <c r="H196" s="392">
        <f t="shared" si="14"/>
        <v>18868.04</v>
      </c>
      <c r="I196" s="392">
        <f t="shared" si="14"/>
        <v>264559.95229790139</v>
      </c>
      <c r="J196" s="392">
        <f t="shared" si="14"/>
        <v>68571.218227791629</v>
      </c>
      <c r="K196" s="392">
        <f t="shared" si="14"/>
        <v>13781.439999999999</v>
      </c>
      <c r="L196" s="392">
        <f t="shared" si="14"/>
        <v>195988.73407010976</v>
      </c>
      <c r="M196" s="392">
        <f t="shared" si="14"/>
        <v>107635.45375885046</v>
      </c>
      <c r="N196" s="392">
        <f t="shared" si="14"/>
        <v>88353.280311259296</v>
      </c>
      <c r="O196" s="392">
        <f t="shared" si="14"/>
        <v>118892.51822779162</v>
      </c>
      <c r="P196" s="392">
        <f t="shared" si="14"/>
        <v>15417.3</v>
      </c>
      <c r="Q196" s="392">
        <f t="shared" si="14"/>
        <v>219162.77407010976</v>
      </c>
      <c r="R196" s="392">
        <f t="shared" si="14"/>
        <v>111941.45375885046</v>
      </c>
      <c r="S196" s="465">
        <f t="shared" si="14"/>
        <v>107221.32031125929</v>
      </c>
      <c r="T196" s="172"/>
      <c r="U196" s="147"/>
      <c r="Y196" s="150"/>
    </row>
    <row r="197" spans="1:25" s="156" customFormat="1" ht="18" hidden="1" customHeight="1">
      <c r="A197" s="297" t="s">
        <v>210</v>
      </c>
      <c r="B197" s="159">
        <v>108491</v>
      </c>
      <c r="C197" s="159">
        <v>26178</v>
      </c>
      <c r="D197" s="159">
        <v>15244</v>
      </c>
      <c r="E197" s="159">
        <v>269</v>
      </c>
      <c r="F197" s="159">
        <v>10934</v>
      </c>
      <c r="G197" s="159">
        <v>4435</v>
      </c>
      <c r="H197" s="159">
        <v>6500</v>
      </c>
      <c r="I197" s="159">
        <v>82313</v>
      </c>
      <c r="J197" s="159">
        <v>2132</v>
      </c>
      <c r="K197" s="159">
        <v>514</v>
      </c>
      <c r="L197" s="159">
        <v>80181</v>
      </c>
      <c r="M197" s="159">
        <v>39898</v>
      </c>
      <c r="N197" s="159">
        <v>40283</v>
      </c>
      <c r="O197" s="159">
        <v>17376</v>
      </c>
      <c r="P197" s="159">
        <v>783</v>
      </c>
      <c r="Q197" s="159">
        <v>91115</v>
      </c>
      <c r="R197" s="159">
        <v>44333</v>
      </c>
      <c r="S197" s="289">
        <v>46782</v>
      </c>
      <c r="T197" s="178"/>
      <c r="U197" s="169"/>
      <c r="Y197" s="163"/>
    </row>
    <row r="198" spans="1:25" s="354" customFormat="1" ht="18" hidden="1" customHeight="1">
      <c r="A198" s="353" t="s">
        <v>211</v>
      </c>
      <c r="B198" s="350">
        <v>142152</v>
      </c>
      <c r="C198" s="350">
        <v>37806</v>
      </c>
      <c r="D198" s="350">
        <v>24201</v>
      </c>
      <c r="E198" s="350">
        <v>881</v>
      </c>
      <c r="F198" s="350">
        <v>13605</v>
      </c>
      <c r="G198" s="350">
        <v>4765</v>
      </c>
      <c r="H198" s="350">
        <v>8839</v>
      </c>
      <c r="I198" s="350">
        <v>104346</v>
      </c>
      <c r="J198" s="350">
        <v>20983</v>
      </c>
      <c r="K198" s="350">
        <v>11052</v>
      </c>
      <c r="L198" s="350">
        <v>83362</v>
      </c>
      <c r="M198" s="350">
        <v>44948</v>
      </c>
      <c r="N198" s="350">
        <v>38415</v>
      </c>
      <c r="O198" s="350">
        <v>45185</v>
      </c>
      <c r="P198" s="350">
        <v>11932</v>
      </c>
      <c r="Q198" s="350">
        <v>96967</v>
      </c>
      <c r="R198" s="350">
        <v>49713</v>
      </c>
      <c r="S198" s="351">
        <v>47254</v>
      </c>
      <c r="T198" s="413"/>
      <c r="U198" s="165"/>
      <c r="Y198" s="355"/>
    </row>
    <row r="199" spans="1:25" s="354" customFormat="1" ht="18" hidden="1" customHeight="1">
      <c r="A199" s="353" t="s">
        <v>212</v>
      </c>
      <c r="B199" s="350">
        <f>C199+I199</f>
        <v>125520.68449638804</v>
      </c>
      <c r="C199" s="350">
        <v>34956.81</v>
      </c>
      <c r="D199" s="350">
        <v>18545.63</v>
      </c>
      <c r="E199" s="350">
        <v>840.75</v>
      </c>
      <c r="F199" s="350">
        <v>16411.18</v>
      </c>
      <c r="G199" s="350">
        <v>8850.34</v>
      </c>
      <c r="H199" s="350">
        <v>7560.84</v>
      </c>
      <c r="I199" s="350">
        <v>90563.874496388045</v>
      </c>
      <c r="J199" s="350">
        <v>13832.854750144281</v>
      </c>
      <c r="K199" s="350">
        <v>5544.88</v>
      </c>
      <c r="L199" s="350">
        <v>76731.019746243765</v>
      </c>
      <c r="M199" s="350">
        <v>40301.278693442997</v>
      </c>
      <c r="N199" s="350">
        <v>36429.741052800768</v>
      </c>
      <c r="O199" s="350">
        <f>D199+J199</f>
        <v>32378.484750144282</v>
      </c>
      <c r="P199" s="350">
        <f>E199+K199</f>
        <v>6385.63</v>
      </c>
      <c r="Q199" s="350">
        <f>F199+L199</f>
        <v>93142.199746243772</v>
      </c>
      <c r="R199" s="350">
        <f>G199+M199</f>
        <v>49151.618693443001</v>
      </c>
      <c r="S199" s="351">
        <f>H199+N199</f>
        <v>43990.581052800771</v>
      </c>
      <c r="T199" s="438">
        <f t="shared" ref="T199:U199" si="15">I199+O199</f>
        <v>122942.35924653233</v>
      </c>
      <c r="U199" s="350">
        <f t="shared" si="15"/>
        <v>20218.484750144282</v>
      </c>
      <c r="Y199" s="355"/>
    </row>
    <row r="200" spans="1:25" s="149" customFormat="1" ht="18" hidden="1" customHeight="1">
      <c r="A200" s="431" t="s">
        <v>275</v>
      </c>
      <c r="B200" s="439">
        <f>SUM(B197:B199)</f>
        <v>376163.68449638807</v>
      </c>
      <c r="C200" s="439">
        <f t="shared" ref="C200:S200" si="16">SUM(C197:C199)</f>
        <v>98940.81</v>
      </c>
      <c r="D200" s="439">
        <f t="shared" si="16"/>
        <v>57990.630000000005</v>
      </c>
      <c r="E200" s="439">
        <f t="shared" si="16"/>
        <v>1990.75</v>
      </c>
      <c r="F200" s="439">
        <f t="shared" si="16"/>
        <v>40950.18</v>
      </c>
      <c r="G200" s="439">
        <f t="shared" si="16"/>
        <v>18050.34</v>
      </c>
      <c r="H200" s="439">
        <f t="shared" si="16"/>
        <v>22899.84</v>
      </c>
      <c r="I200" s="439">
        <f t="shared" si="16"/>
        <v>277222.87449638802</v>
      </c>
      <c r="J200" s="439">
        <f t="shared" si="16"/>
        <v>36947.854750144281</v>
      </c>
      <c r="K200" s="439">
        <f t="shared" si="16"/>
        <v>17110.88</v>
      </c>
      <c r="L200" s="439">
        <f t="shared" si="16"/>
        <v>240274.01974624378</v>
      </c>
      <c r="M200" s="439">
        <f t="shared" si="16"/>
        <v>125147.27869344299</v>
      </c>
      <c r="N200" s="439">
        <f t="shared" si="16"/>
        <v>115127.74105280076</v>
      </c>
      <c r="O200" s="439">
        <f t="shared" si="16"/>
        <v>94939.484750144285</v>
      </c>
      <c r="P200" s="439">
        <f t="shared" si="16"/>
        <v>19100.63</v>
      </c>
      <c r="Q200" s="439">
        <f t="shared" si="16"/>
        <v>281224.19974624377</v>
      </c>
      <c r="R200" s="439">
        <f t="shared" si="16"/>
        <v>143197.61869344302</v>
      </c>
      <c r="S200" s="518">
        <f t="shared" si="16"/>
        <v>138026.58105280076</v>
      </c>
      <c r="T200" s="423"/>
      <c r="U200" s="392"/>
      <c r="Y200" s="150"/>
    </row>
    <row r="201" spans="1:25" s="149" customFormat="1" ht="18" hidden="1" customHeight="1">
      <c r="A201" s="425" t="s">
        <v>213</v>
      </c>
      <c r="B201" s="161">
        <f>C201+I201</f>
        <v>125385.9240058673</v>
      </c>
      <c r="C201" s="161">
        <v>27410.32</v>
      </c>
      <c r="D201" s="426">
        <v>15258.62</v>
      </c>
      <c r="E201" s="426">
        <v>110.38</v>
      </c>
      <c r="F201" s="161">
        <v>12151.7</v>
      </c>
      <c r="G201" s="426">
        <v>4358.1000000000004</v>
      </c>
      <c r="H201" s="426">
        <v>7793.6</v>
      </c>
      <c r="I201" s="161">
        <v>97975.604005867295</v>
      </c>
      <c r="J201" s="426">
        <v>33823.235223295844</v>
      </c>
      <c r="K201" s="426">
        <v>1482.41</v>
      </c>
      <c r="L201" s="426">
        <v>64152.368782571451</v>
      </c>
      <c r="M201" s="426">
        <v>29999.658918388057</v>
      </c>
      <c r="N201" s="426">
        <v>34152.709864183395</v>
      </c>
      <c r="O201" s="426">
        <v>49081.855223295846</v>
      </c>
      <c r="P201" s="426">
        <v>1592.79</v>
      </c>
      <c r="Q201" s="426">
        <v>76304.068782571456</v>
      </c>
      <c r="R201" s="426">
        <v>34357.758918388055</v>
      </c>
      <c r="S201" s="427">
        <v>41946.309864183393</v>
      </c>
      <c r="T201" s="352"/>
      <c r="U201" s="159"/>
      <c r="Y201" s="150"/>
    </row>
    <row r="202" spans="1:25" s="149" customFormat="1" ht="18" hidden="1" customHeight="1">
      <c r="A202" s="297" t="s">
        <v>214</v>
      </c>
      <c r="B202" s="159">
        <f>C202+I202</f>
        <v>105677.64262005127</v>
      </c>
      <c r="C202" s="159">
        <v>28666.22</v>
      </c>
      <c r="D202" s="378">
        <v>14862.85</v>
      </c>
      <c r="E202" s="378">
        <v>254.03</v>
      </c>
      <c r="F202" s="378">
        <v>13803.37</v>
      </c>
      <c r="G202" s="378">
        <v>8415.4699999999993</v>
      </c>
      <c r="H202" s="378">
        <v>5387.9</v>
      </c>
      <c r="I202" s="378">
        <v>77011.422620051264</v>
      </c>
      <c r="J202" s="378">
        <v>17137.330317770487</v>
      </c>
      <c r="K202" s="378">
        <v>2855.88</v>
      </c>
      <c r="L202" s="378">
        <v>59874.092302280776</v>
      </c>
      <c r="M202" s="378">
        <v>37227.064577347388</v>
      </c>
      <c r="N202" s="378">
        <v>22647.027724933392</v>
      </c>
      <c r="O202" s="378">
        <v>32000.18031777049</v>
      </c>
      <c r="P202" s="378">
        <v>3109.91</v>
      </c>
      <c r="Q202" s="378">
        <v>73677.462302280779</v>
      </c>
      <c r="R202" s="378">
        <v>45642.534577347382</v>
      </c>
      <c r="S202" s="379">
        <v>28034.92772493339</v>
      </c>
      <c r="T202" s="352"/>
      <c r="U202" s="159"/>
      <c r="Y202" s="150"/>
    </row>
    <row r="203" spans="1:25" s="149" customFormat="1" ht="18" hidden="1" customHeight="1">
      <c r="A203" s="440" t="s">
        <v>215</v>
      </c>
      <c r="B203" s="441">
        <v>127234</v>
      </c>
      <c r="C203" s="441">
        <v>32259</v>
      </c>
      <c r="D203" s="442">
        <v>21097</v>
      </c>
      <c r="E203" s="442">
        <v>205</v>
      </c>
      <c r="F203" s="442">
        <v>11162</v>
      </c>
      <c r="G203" s="442">
        <v>6121</v>
      </c>
      <c r="H203" s="442">
        <v>5041</v>
      </c>
      <c r="I203" s="442">
        <v>94975</v>
      </c>
      <c r="J203" s="442">
        <v>20503</v>
      </c>
      <c r="K203" s="442">
        <v>17178</v>
      </c>
      <c r="L203" s="442">
        <v>74472</v>
      </c>
      <c r="M203" s="442">
        <v>44015</v>
      </c>
      <c r="N203" s="442">
        <v>30458</v>
      </c>
      <c r="O203" s="442">
        <v>41600</v>
      </c>
      <c r="P203" s="442">
        <v>17383</v>
      </c>
      <c r="Q203" s="442">
        <v>85635</v>
      </c>
      <c r="R203" s="442">
        <v>50136</v>
      </c>
      <c r="S203" s="443">
        <v>35499</v>
      </c>
      <c r="T203" s="352"/>
      <c r="U203" s="159"/>
      <c r="Y203" s="150"/>
    </row>
    <row r="204" spans="1:25" s="410" customFormat="1" ht="18" hidden="1" customHeight="1">
      <c r="A204" s="458" t="s">
        <v>284</v>
      </c>
      <c r="B204" s="459">
        <f>SUM(B201:B203)</f>
        <v>358297.56662591855</v>
      </c>
      <c r="C204" s="459">
        <f t="shared" ref="C204:U204" si="17">SUM(C201:C203)</f>
        <v>88335.540000000008</v>
      </c>
      <c r="D204" s="459">
        <f t="shared" si="17"/>
        <v>51218.47</v>
      </c>
      <c r="E204" s="459">
        <f t="shared" si="17"/>
        <v>569.41</v>
      </c>
      <c r="F204" s="459">
        <f t="shared" si="17"/>
        <v>37117.07</v>
      </c>
      <c r="G204" s="459">
        <f t="shared" si="17"/>
        <v>18894.57</v>
      </c>
      <c r="H204" s="459">
        <f t="shared" si="17"/>
        <v>18222.5</v>
      </c>
      <c r="I204" s="459">
        <f t="shared" si="17"/>
        <v>269962.02662591857</v>
      </c>
      <c r="J204" s="459">
        <f t="shared" si="17"/>
        <v>71463.565541066331</v>
      </c>
      <c r="K204" s="459">
        <f t="shared" si="17"/>
        <v>21516.29</v>
      </c>
      <c r="L204" s="459">
        <f t="shared" si="17"/>
        <v>198498.46108485223</v>
      </c>
      <c r="M204" s="459">
        <f t="shared" si="17"/>
        <v>111241.72349573544</v>
      </c>
      <c r="N204" s="459">
        <f t="shared" si="17"/>
        <v>87257.73758911679</v>
      </c>
      <c r="O204" s="459">
        <f t="shared" si="17"/>
        <v>122682.03554106633</v>
      </c>
      <c r="P204" s="459">
        <f t="shared" si="17"/>
        <v>22085.7</v>
      </c>
      <c r="Q204" s="459">
        <f t="shared" si="17"/>
        <v>235616.53108485223</v>
      </c>
      <c r="R204" s="459">
        <f t="shared" si="17"/>
        <v>130136.29349573544</v>
      </c>
      <c r="S204" s="519">
        <f t="shared" si="17"/>
        <v>105480.23758911679</v>
      </c>
      <c r="T204" s="515">
        <f t="shared" si="17"/>
        <v>0</v>
      </c>
      <c r="U204" s="459">
        <f t="shared" si="17"/>
        <v>0</v>
      </c>
      <c r="Y204" s="408"/>
    </row>
    <row r="205" spans="1:25" s="149" customFormat="1" ht="18" hidden="1" customHeight="1">
      <c r="A205" s="380" t="s">
        <v>216</v>
      </c>
      <c r="B205" s="350">
        <v>117065.46324823919</v>
      </c>
      <c r="C205" s="350">
        <v>27166.65</v>
      </c>
      <c r="D205" s="381">
        <v>14290.5</v>
      </c>
      <c r="E205" s="381">
        <v>419.49</v>
      </c>
      <c r="F205" s="381">
        <v>12876.15</v>
      </c>
      <c r="G205" s="381">
        <v>5379.16</v>
      </c>
      <c r="H205" s="381">
        <v>7496.99</v>
      </c>
      <c r="I205" s="381">
        <v>89898.813248239196</v>
      </c>
      <c r="J205" s="381">
        <v>8561.8147796550074</v>
      </c>
      <c r="K205" s="381">
        <v>6033.57</v>
      </c>
      <c r="L205" s="381">
        <v>81336.998468584192</v>
      </c>
      <c r="M205" s="381">
        <v>42794.937716292414</v>
      </c>
      <c r="N205" s="381">
        <v>38542.060752291793</v>
      </c>
      <c r="O205" s="381">
        <v>22852.314779655007</v>
      </c>
      <c r="P205" s="381">
        <v>6453.06</v>
      </c>
      <c r="Q205" s="381">
        <v>94213.148468584201</v>
      </c>
      <c r="R205" s="381">
        <v>48174.09771629241</v>
      </c>
      <c r="S205" s="382">
        <v>46039.050752291791</v>
      </c>
      <c r="T205" s="352"/>
      <c r="U205" s="159"/>
      <c r="Y205" s="150"/>
    </row>
    <row r="206" spans="1:25" s="156" customFormat="1" ht="18" hidden="1" customHeight="1">
      <c r="A206" s="383" t="s">
        <v>217</v>
      </c>
      <c r="B206" s="377">
        <v>131458</v>
      </c>
      <c r="C206" s="377">
        <v>39573</v>
      </c>
      <c r="D206" s="384">
        <v>22494</v>
      </c>
      <c r="E206" s="384">
        <v>1478</v>
      </c>
      <c r="F206" s="384">
        <v>17079</v>
      </c>
      <c r="G206" s="384">
        <v>7809</v>
      </c>
      <c r="H206" s="384">
        <v>9269</v>
      </c>
      <c r="I206" s="384">
        <v>91885</v>
      </c>
      <c r="J206" s="384">
        <v>6801</v>
      </c>
      <c r="K206" s="384">
        <v>3030</v>
      </c>
      <c r="L206" s="384">
        <v>85085</v>
      </c>
      <c r="M206" s="384">
        <v>36720</v>
      </c>
      <c r="N206" s="384">
        <v>48364</v>
      </c>
      <c r="O206" s="384">
        <v>29295</v>
      </c>
      <c r="P206" s="384">
        <v>4508</v>
      </c>
      <c r="Q206" s="384">
        <v>102163</v>
      </c>
      <c r="R206" s="384">
        <v>44530</v>
      </c>
      <c r="S206" s="379">
        <v>57633</v>
      </c>
      <c r="T206" s="376"/>
      <c r="U206" s="377"/>
      <c r="Y206" s="163"/>
    </row>
    <row r="207" spans="1:25" s="354" customFormat="1" ht="18" hidden="1" customHeight="1">
      <c r="A207" s="380" t="s">
        <v>218</v>
      </c>
      <c r="B207" s="399">
        <v>224237</v>
      </c>
      <c r="C207" s="399">
        <v>95935</v>
      </c>
      <c r="D207" s="400">
        <v>53030</v>
      </c>
      <c r="E207" s="400">
        <v>1015</v>
      </c>
      <c r="F207" s="400">
        <v>42904</v>
      </c>
      <c r="G207" s="400">
        <v>26483</v>
      </c>
      <c r="H207" s="400">
        <v>16421</v>
      </c>
      <c r="I207" s="400">
        <v>128303</v>
      </c>
      <c r="J207" s="400">
        <v>22227</v>
      </c>
      <c r="K207" s="400">
        <v>15087</v>
      </c>
      <c r="L207" s="400">
        <v>106076</v>
      </c>
      <c r="M207" s="400">
        <v>60495</v>
      </c>
      <c r="N207" s="400">
        <v>45581</v>
      </c>
      <c r="O207" s="400">
        <v>75257</v>
      </c>
      <c r="P207" s="400">
        <v>16102</v>
      </c>
      <c r="Q207" s="400">
        <v>148980</v>
      </c>
      <c r="R207" s="400">
        <v>86978</v>
      </c>
      <c r="S207" s="401">
        <v>62002</v>
      </c>
      <c r="T207" s="398"/>
      <c r="U207" s="399"/>
      <c r="Y207" s="355"/>
    </row>
    <row r="208" spans="1:25" s="354" customFormat="1" ht="18" hidden="1" customHeight="1">
      <c r="A208" s="458" t="s">
        <v>292</v>
      </c>
      <c r="B208" s="470">
        <f>SUM(B205:B207)</f>
        <v>472760.46324823919</v>
      </c>
      <c r="C208" s="470">
        <f t="shared" ref="C208:U208" si="18">SUM(C205:C207)</f>
        <v>162674.65</v>
      </c>
      <c r="D208" s="470">
        <f t="shared" si="18"/>
        <v>89814.5</v>
      </c>
      <c r="E208" s="470">
        <f t="shared" si="18"/>
        <v>2912.49</v>
      </c>
      <c r="F208" s="470">
        <f t="shared" si="18"/>
        <v>72859.149999999994</v>
      </c>
      <c r="G208" s="470">
        <f t="shared" si="18"/>
        <v>39671.160000000003</v>
      </c>
      <c r="H208" s="470">
        <f t="shared" si="18"/>
        <v>33186.99</v>
      </c>
      <c r="I208" s="470">
        <f t="shared" si="18"/>
        <v>310086.81324823922</v>
      </c>
      <c r="J208" s="470">
        <f t="shared" si="18"/>
        <v>37589.814779655004</v>
      </c>
      <c r="K208" s="470">
        <f t="shared" si="18"/>
        <v>24150.57</v>
      </c>
      <c r="L208" s="470">
        <f t="shared" si="18"/>
        <v>272497.99846858421</v>
      </c>
      <c r="M208" s="470">
        <f t="shared" si="18"/>
        <v>140009.93771629242</v>
      </c>
      <c r="N208" s="470">
        <f t="shared" si="18"/>
        <v>132487.06075229179</v>
      </c>
      <c r="O208" s="470">
        <f t="shared" si="18"/>
        <v>127404.314779655</v>
      </c>
      <c r="P208" s="470">
        <f t="shared" si="18"/>
        <v>27063.06</v>
      </c>
      <c r="Q208" s="470">
        <f t="shared" si="18"/>
        <v>345356.14846858417</v>
      </c>
      <c r="R208" s="470">
        <f t="shared" si="18"/>
        <v>179682.09771629242</v>
      </c>
      <c r="S208" s="520">
        <f t="shared" si="18"/>
        <v>165674.05075229181</v>
      </c>
      <c r="T208" s="516">
        <f t="shared" si="18"/>
        <v>0</v>
      </c>
      <c r="U208" s="470">
        <f t="shared" si="18"/>
        <v>0</v>
      </c>
      <c r="Y208" s="355"/>
    </row>
    <row r="209" spans="1:25" s="354" customFormat="1" ht="18" hidden="1" customHeight="1">
      <c r="A209" s="295" t="s">
        <v>220</v>
      </c>
      <c r="B209" s="402">
        <f>SUM(B193:B207)</f>
        <v>2617793.5500886552</v>
      </c>
      <c r="C209" s="402">
        <f t="shared" ref="C209:S209" si="19">SUM(C193:C207)</f>
        <v>684220.03</v>
      </c>
      <c r="D209" s="402">
        <f t="shared" si="19"/>
        <v>408875.30000000005</v>
      </c>
      <c r="E209" s="402">
        <f t="shared" si="19"/>
        <v>11304.53</v>
      </c>
      <c r="F209" s="402">
        <f t="shared" si="19"/>
        <v>275343.73</v>
      </c>
      <c r="G209" s="402">
        <f t="shared" si="19"/>
        <v>122172.98000000001</v>
      </c>
      <c r="H209" s="402">
        <f t="shared" si="19"/>
        <v>153167.75</v>
      </c>
      <c r="I209" s="402">
        <f t="shared" si="19"/>
        <v>1933576.5200886552</v>
      </c>
      <c r="J209" s="402">
        <f t="shared" si="19"/>
        <v>391555.0918176595</v>
      </c>
      <c r="K209" s="402">
        <f t="shared" si="19"/>
        <v>128967.79000000001</v>
      </c>
      <c r="L209" s="402">
        <f t="shared" si="19"/>
        <v>1542020.4282709956</v>
      </c>
      <c r="M209" s="402">
        <f t="shared" si="19"/>
        <v>828058.84961235023</v>
      </c>
      <c r="N209" s="402">
        <f t="shared" si="19"/>
        <v>713964.57865864551</v>
      </c>
      <c r="O209" s="402">
        <f t="shared" si="19"/>
        <v>800432.39181765949</v>
      </c>
      <c r="P209" s="402">
        <f t="shared" si="19"/>
        <v>140270.32</v>
      </c>
      <c r="Q209" s="402">
        <f t="shared" si="19"/>
        <v>1817363.1582709958</v>
      </c>
      <c r="R209" s="402">
        <f t="shared" si="19"/>
        <v>950232.82961235009</v>
      </c>
      <c r="S209" s="407">
        <f t="shared" si="19"/>
        <v>867130.32865864551</v>
      </c>
      <c r="T209" s="398"/>
      <c r="U209" s="399"/>
      <c r="Y209" s="355"/>
    </row>
    <row r="210" spans="1:25" s="156" customFormat="1" ht="18" hidden="1" customHeight="1">
      <c r="A210" s="403" t="s">
        <v>219</v>
      </c>
      <c r="B210" s="404">
        <v>94616</v>
      </c>
      <c r="C210" s="404">
        <v>33478</v>
      </c>
      <c r="D210" s="405">
        <v>20951</v>
      </c>
      <c r="E210" s="405">
        <v>535</v>
      </c>
      <c r="F210" s="405">
        <v>12527</v>
      </c>
      <c r="G210" s="405">
        <v>6430</v>
      </c>
      <c r="H210" s="405">
        <v>6097</v>
      </c>
      <c r="I210" s="405">
        <v>61139</v>
      </c>
      <c r="J210" s="405">
        <v>12957</v>
      </c>
      <c r="K210" s="405">
        <v>5152</v>
      </c>
      <c r="L210" s="405">
        <v>48182</v>
      </c>
      <c r="M210" s="405">
        <v>27508</v>
      </c>
      <c r="N210" s="405">
        <v>20674</v>
      </c>
      <c r="O210" s="405">
        <v>33908</v>
      </c>
      <c r="P210" s="405">
        <v>5686</v>
      </c>
      <c r="Q210" s="405">
        <v>60709</v>
      </c>
      <c r="R210" s="405">
        <v>33938</v>
      </c>
      <c r="S210" s="406">
        <v>26771</v>
      </c>
      <c r="T210" s="376"/>
      <c r="U210" s="377"/>
      <c r="Y210" s="163"/>
    </row>
    <row r="211" spans="1:25" s="156" customFormat="1" ht="18" hidden="1" customHeight="1">
      <c r="A211" s="383" t="s">
        <v>221</v>
      </c>
      <c r="B211" s="159">
        <v>85927.019510711427</v>
      </c>
      <c r="C211" s="378">
        <v>28257.33</v>
      </c>
      <c r="D211" s="378">
        <v>19142.16</v>
      </c>
      <c r="E211" s="378">
        <v>1876.55</v>
      </c>
      <c r="F211" s="378">
        <v>9115.17</v>
      </c>
      <c r="G211" s="378">
        <v>1627.69</v>
      </c>
      <c r="H211" s="378">
        <v>7487.48</v>
      </c>
      <c r="I211" s="378">
        <v>57669.68951071144</v>
      </c>
      <c r="J211" s="378">
        <v>8242.087003426599</v>
      </c>
      <c r="K211" s="378">
        <v>3242.4</v>
      </c>
      <c r="L211" s="378">
        <v>49427.602507284842</v>
      </c>
      <c r="M211" s="378">
        <v>24998.723768429321</v>
      </c>
      <c r="N211" s="378">
        <v>24428.878738855514</v>
      </c>
      <c r="O211" s="378">
        <v>27384.247003426597</v>
      </c>
      <c r="P211" s="378">
        <v>5118.95</v>
      </c>
      <c r="Q211" s="378">
        <v>58542.772507284841</v>
      </c>
      <c r="R211" s="378">
        <v>26626.413768429324</v>
      </c>
      <c r="S211" s="379">
        <v>31916.358738855513</v>
      </c>
      <c r="T211" s="376"/>
      <c r="U211" s="377"/>
      <c r="Y211" s="163"/>
    </row>
    <row r="212" spans="1:25" s="354" customFormat="1" ht="18" hidden="1" customHeight="1" thickTop="1">
      <c r="A212" s="380" t="s">
        <v>222</v>
      </c>
      <c r="B212" s="399">
        <v>159783</v>
      </c>
      <c r="C212" s="400">
        <v>34428</v>
      </c>
      <c r="D212" s="400">
        <v>23516</v>
      </c>
      <c r="E212" s="400">
        <v>1919</v>
      </c>
      <c r="F212" s="400">
        <v>10912</v>
      </c>
      <c r="G212" s="400">
        <v>3304</v>
      </c>
      <c r="H212" s="400">
        <v>7608</v>
      </c>
      <c r="I212" s="400">
        <v>125355</v>
      </c>
      <c r="J212" s="400">
        <v>38869</v>
      </c>
      <c r="K212" s="400">
        <v>8907</v>
      </c>
      <c r="L212" s="400">
        <v>86486</v>
      </c>
      <c r="M212" s="400">
        <v>55539</v>
      </c>
      <c r="N212" s="400">
        <v>30947</v>
      </c>
      <c r="O212" s="400">
        <v>62385</v>
      </c>
      <c r="P212" s="400">
        <v>10825</v>
      </c>
      <c r="Q212" s="400">
        <v>97398</v>
      </c>
      <c r="R212" s="400">
        <v>58844</v>
      </c>
      <c r="S212" s="401">
        <v>38554</v>
      </c>
      <c r="T212" s="398"/>
      <c r="U212" s="399"/>
      <c r="Y212" s="355"/>
    </row>
    <row r="213" spans="1:25" s="354" customFormat="1" ht="18" hidden="1" customHeight="1">
      <c r="A213" s="424" t="s">
        <v>276</v>
      </c>
      <c r="B213" s="444">
        <f>SUM(B210:B212)</f>
        <v>340326.01951071143</v>
      </c>
      <c r="C213" s="444">
        <f t="shared" ref="C213:S213" si="20">SUM(C210:C212)</f>
        <v>96163.33</v>
      </c>
      <c r="D213" s="444">
        <f t="shared" si="20"/>
        <v>63609.16</v>
      </c>
      <c r="E213" s="444">
        <f t="shared" si="20"/>
        <v>4330.55</v>
      </c>
      <c r="F213" s="444">
        <f t="shared" si="20"/>
        <v>32554.17</v>
      </c>
      <c r="G213" s="444">
        <f t="shared" si="20"/>
        <v>11361.69</v>
      </c>
      <c r="H213" s="444">
        <f t="shared" si="20"/>
        <v>21192.48</v>
      </c>
      <c r="I213" s="444">
        <f t="shared" si="20"/>
        <v>244163.68951071144</v>
      </c>
      <c r="J213" s="444">
        <f t="shared" si="20"/>
        <v>60068.087003426597</v>
      </c>
      <c r="K213" s="444">
        <f t="shared" si="20"/>
        <v>17301.400000000001</v>
      </c>
      <c r="L213" s="444">
        <f t="shared" si="20"/>
        <v>184095.60250728484</v>
      </c>
      <c r="M213" s="444">
        <f t="shared" si="20"/>
        <v>108045.72376842932</v>
      </c>
      <c r="N213" s="444">
        <f t="shared" si="20"/>
        <v>76049.878738855507</v>
      </c>
      <c r="O213" s="444">
        <f t="shared" si="20"/>
        <v>123677.2470034266</v>
      </c>
      <c r="P213" s="444">
        <f t="shared" si="20"/>
        <v>21629.95</v>
      </c>
      <c r="Q213" s="444">
        <f t="shared" si="20"/>
        <v>216649.77250728483</v>
      </c>
      <c r="R213" s="444">
        <f t="shared" si="20"/>
        <v>119408.41376842932</v>
      </c>
      <c r="S213" s="521">
        <f t="shared" si="20"/>
        <v>97241.358738855517</v>
      </c>
      <c r="T213" s="398"/>
      <c r="U213" s="399"/>
      <c r="V213" s="471">
        <f>(B213-B196)/B196*100</f>
        <v>0.67170290320704762</v>
      </c>
      <c r="W213" s="471">
        <f>(C213-C196)/C196*100</f>
        <v>30.840977931690212</v>
      </c>
      <c r="Y213" s="355"/>
    </row>
    <row r="214" spans="1:25" s="450" customFormat="1" ht="18" hidden="1" customHeight="1">
      <c r="A214" s="445" t="s">
        <v>223</v>
      </c>
      <c r="B214" s="446">
        <v>140188</v>
      </c>
      <c r="C214" s="447">
        <v>28746</v>
      </c>
      <c r="D214" s="447">
        <v>19652</v>
      </c>
      <c r="E214" s="447">
        <v>345</v>
      </c>
      <c r="F214" s="447">
        <v>9094</v>
      </c>
      <c r="G214" s="447">
        <v>2403</v>
      </c>
      <c r="H214" s="447">
        <v>6691</v>
      </c>
      <c r="I214" s="447">
        <v>111442</v>
      </c>
      <c r="J214" s="447">
        <v>10456</v>
      </c>
      <c r="K214" s="447">
        <v>6071</v>
      </c>
      <c r="L214" s="447">
        <v>100985</v>
      </c>
      <c r="M214" s="447">
        <v>61146</v>
      </c>
      <c r="N214" s="447">
        <v>39839</v>
      </c>
      <c r="O214" s="447">
        <v>30108</v>
      </c>
      <c r="P214" s="447">
        <v>6416</v>
      </c>
      <c r="Q214" s="447">
        <v>110080</v>
      </c>
      <c r="R214" s="447">
        <v>63549</v>
      </c>
      <c r="S214" s="448">
        <v>46531</v>
      </c>
      <c r="T214" s="449"/>
      <c r="U214" s="446"/>
      <c r="V214" s="472"/>
      <c r="Y214" s="451"/>
    </row>
    <row r="215" spans="1:25" s="390" customFormat="1" ht="18" hidden="1" customHeight="1">
      <c r="A215" s="452" t="s">
        <v>224</v>
      </c>
      <c r="B215" s="453">
        <v>111384</v>
      </c>
      <c r="C215" s="454">
        <v>25130</v>
      </c>
      <c r="D215" s="454">
        <v>16376</v>
      </c>
      <c r="E215" s="454">
        <v>398</v>
      </c>
      <c r="F215" s="454">
        <v>8753</v>
      </c>
      <c r="G215" s="454">
        <v>2211</v>
      </c>
      <c r="H215" s="454">
        <v>6542</v>
      </c>
      <c r="I215" s="454">
        <v>86254</v>
      </c>
      <c r="J215" s="454">
        <v>11872</v>
      </c>
      <c r="K215" s="454">
        <v>3100</v>
      </c>
      <c r="L215" s="454">
        <v>74382</v>
      </c>
      <c r="M215" s="454">
        <v>42691</v>
      </c>
      <c r="N215" s="454">
        <v>31691</v>
      </c>
      <c r="O215" s="454">
        <v>28248</v>
      </c>
      <c r="P215" s="454">
        <v>3498</v>
      </c>
      <c r="Q215" s="454">
        <v>83136</v>
      </c>
      <c r="R215" s="454">
        <v>44902</v>
      </c>
      <c r="S215" s="455">
        <v>38233</v>
      </c>
      <c r="T215" s="456"/>
      <c r="U215" s="453"/>
      <c r="V215" s="473"/>
      <c r="Y215" s="391"/>
    </row>
    <row r="216" spans="1:25" s="390" customFormat="1" ht="18" hidden="1" customHeight="1">
      <c r="A216" s="452" t="s">
        <v>225</v>
      </c>
      <c r="B216" s="453">
        <v>128926.25406726528</v>
      </c>
      <c r="C216" s="454">
        <v>34546</v>
      </c>
      <c r="D216" s="454">
        <v>23066.1</v>
      </c>
      <c r="E216" s="454">
        <v>537.94000000000005</v>
      </c>
      <c r="F216" s="454">
        <v>11479.9</v>
      </c>
      <c r="G216" s="454">
        <v>2237.1999999999998</v>
      </c>
      <c r="H216" s="454">
        <v>9242.7000000000007</v>
      </c>
      <c r="I216" s="454">
        <v>94380.254067265283</v>
      </c>
      <c r="J216" s="454">
        <v>12010.710843488983</v>
      </c>
      <c r="K216" s="454">
        <v>8318.85</v>
      </c>
      <c r="L216" s="454">
        <v>82369.543223776302</v>
      </c>
      <c r="M216" s="454">
        <v>41087.409653282397</v>
      </c>
      <c r="N216" s="454">
        <v>41282.133570493897</v>
      </c>
      <c r="O216" s="454">
        <v>35076.810843488987</v>
      </c>
      <c r="P216" s="454">
        <v>8856.7900000000009</v>
      </c>
      <c r="Q216" s="454">
        <v>93849.443223776296</v>
      </c>
      <c r="R216" s="454">
        <v>43324.609653282401</v>
      </c>
      <c r="S216" s="455">
        <v>50524.833570493895</v>
      </c>
      <c r="T216" s="456"/>
      <c r="U216" s="453"/>
      <c r="V216" s="473"/>
      <c r="Y216" s="391"/>
    </row>
    <row r="217" spans="1:25" s="410" customFormat="1" ht="18" hidden="1" customHeight="1">
      <c r="A217" s="424" t="s">
        <v>277</v>
      </c>
      <c r="B217" s="417">
        <f>SUM(B214:B216)</f>
        <v>380498.25406726531</v>
      </c>
      <c r="C217" s="417">
        <f t="shared" ref="C217:S217" si="21">SUM(C214:C216)</f>
        <v>88422</v>
      </c>
      <c r="D217" s="417">
        <f t="shared" si="21"/>
        <v>59094.1</v>
      </c>
      <c r="E217" s="417">
        <f t="shared" si="21"/>
        <v>1280.94</v>
      </c>
      <c r="F217" s="417">
        <f t="shared" si="21"/>
        <v>29326.9</v>
      </c>
      <c r="G217" s="417">
        <f t="shared" si="21"/>
        <v>6851.2</v>
      </c>
      <c r="H217" s="417">
        <f t="shared" si="21"/>
        <v>22475.7</v>
      </c>
      <c r="I217" s="417">
        <f t="shared" si="21"/>
        <v>292076.25406726531</v>
      </c>
      <c r="J217" s="417">
        <f t="shared" si="21"/>
        <v>34338.710843488981</v>
      </c>
      <c r="K217" s="417">
        <f t="shared" si="21"/>
        <v>17489.849999999999</v>
      </c>
      <c r="L217" s="417">
        <f t="shared" si="21"/>
        <v>257736.5432237763</v>
      </c>
      <c r="M217" s="417">
        <f t="shared" si="21"/>
        <v>144924.4096532824</v>
      </c>
      <c r="N217" s="417">
        <f t="shared" si="21"/>
        <v>112812.1335704939</v>
      </c>
      <c r="O217" s="417">
        <f t="shared" si="21"/>
        <v>93432.810843488987</v>
      </c>
      <c r="P217" s="417">
        <f t="shared" si="21"/>
        <v>18770.79</v>
      </c>
      <c r="Q217" s="417">
        <f t="shared" si="21"/>
        <v>287065.4432237763</v>
      </c>
      <c r="R217" s="417">
        <f t="shared" si="21"/>
        <v>151775.60965328239</v>
      </c>
      <c r="S217" s="522">
        <f t="shared" si="21"/>
        <v>135288.83357049391</v>
      </c>
      <c r="T217" s="411"/>
      <c r="U217" s="409"/>
      <c r="V217" s="471">
        <f>(B217-B200)/B200*100</f>
        <v>1.1523094199485013</v>
      </c>
      <c r="W217" s="471">
        <f>(C217-C200)/C200*100</f>
        <v>-10.631416904713028</v>
      </c>
      <c r="Y217" s="408"/>
    </row>
    <row r="218" spans="1:25" s="158" customFormat="1" ht="18" hidden="1" customHeight="1">
      <c r="A218" s="429" t="s">
        <v>226</v>
      </c>
      <c r="B218" s="399">
        <v>103291.68269506968</v>
      </c>
      <c r="C218" s="400">
        <v>26836.94</v>
      </c>
      <c r="D218" s="400">
        <v>12674.39</v>
      </c>
      <c r="E218" s="400">
        <v>598.71</v>
      </c>
      <c r="F218" s="400">
        <v>14162.55</v>
      </c>
      <c r="G218" s="400">
        <v>6054.9</v>
      </c>
      <c r="H218" s="400">
        <v>8107.65</v>
      </c>
      <c r="I218" s="400">
        <v>76454.742695069697</v>
      </c>
      <c r="J218" s="400">
        <v>8362.2768959554778</v>
      </c>
      <c r="K218" s="400">
        <v>2531.02</v>
      </c>
      <c r="L218" s="400">
        <v>68092.465799114216</v>
      </c>
      <c r="M218" s="400">
        <v>30521.842459997089</v>
      </c>
      <c r="N218" s="400">
        <v>37570.623339117126</v>
      </c>
      <c r="O218" s="400">
        <v>21036.666895955481</v>
      </c>
      <c r="P218" s="400">
        <v>3129.73</v>
      </c>
      <c r="Q218" s="400">
        <v>82255.015799114219</v>
      </c>
      <c r="R218" s="400">
        <v>36576.742459997091</v>
      </c>
      <c r="S218" s="401">
        <v>45678.273339117135</v>
      </c>
      <c r="T218" s="411"/>
      <c r="U218" s="409"/>
      <c r="V218" s="474"/>
      <c r="Y218" s="174"/>
    </row>
    <row r="219" spans="1:25" s="158" customFormat="1" ht="18" hidden="1" customHeight="1">
      <c r="A219" s="430" t="s">
        <v>227</v>
      </c>
      <c r="B219" s="377">
        <v>89985.290612361903</v>
      </c>
      <c r="C219" s="384">
        <v>28810.92</v>
      </c>
      <c r="D219" s="384">
        <v>11055.31</v>
      </c>
      <c r="E219" s="384">
        <v>899.95398558943998</v>
      </c>
      <c r="F219" s="384">
        <v>17755.61</v>
      </c>
      <c r="G219" s="384">
        <v>11130.5</v>
      </c>
      <c r="H219" s="384">
        <v>6625.11</v>
      </c>
      <c r="I219" s="384">
        <v>61174.370612361898</v>
      </c>
      <c r="J219" s="384">
        <v>15066.894072410207</v>
      </c>
      <c r="K219" s="384">
        <v>9224.6139855894398</v>
      </c>
      <c r="L219" s="384">
        <v>46107.476539951691</v>
      </c>
      <c r="M219" s="384">
        <v>22096.155732286497</v>
      </c>
      <c r="N219" s="384">
        <v>24011.32080766519</v>
      </c>
      <c r="O219" s="384">
        <v>26122.204072410204</v>
      </c>
      <c r="P219" s="384">
        <v>10124.56797117888</v>
      </c>
      <c r="Q219" s="384">
        <v>63863.086539951692</v>
      </c>
      <c r="R219" s="384">
        <v>33226.655732286497</v>
      </c>
      <c r="S219" s="428">
        <v>30636.430807665191</v>
      </c>
      <c r="T219" s="411"/>
      <c r="U219" s="409"/>
      <c r="V219" s="474"/>
      <c r="Y219" s="174"/>
    </row>
    <row r="220" spans="1:25" s="156" customFormat="1" ht="18" hidden="1" customHeight="1">
      <c r="A220" s="430" t="s">
        <v>228</v>
      </c>
      <c r="B220" s="377">
        <v>152749</v>
      </c>
      <c r="C220" s="384">
        <v>37936</v>
      </c>
      <c r="D220" s="384">
        <v>23735</v>
      </c>
      <c r="E220" s="384">
        <v>292</v>
      </c>
      <c r="F220" s="384">
        <v>14201</v>
      </c>
      <c r="G220" s="384">
        <v>4152</v>
      </c>
      <c r="H220" s="384">
        <v>10049</v>
      </c>
      <c r="I220" s="384">
        <v>114813</v>
      </c>
      <c r="J220" s="384">
        <v>37839</v>
      </c>
      <c r="K220" s="384">
        <v>1364</v>
      </c>
      <c r="L220" s="384">
        <v>76973</v>
      </c>
      <c r="M220" s="384">
        <v>44258</v>
      </c>
      <c r="N220" s="384">
        <v>32715</v>
      </c>
      <c r="O220" s="384">
        <v>61575</v>
      </c>
      <c r="P220" s="384">
        <v>1656</v>
      </c>
      <c r="Q220" s="384">
        <v>91174</v>
      </c>
      <c r="R220" s="384">
        <v>48410</v>
      </c>
      <c r="S220" s="428">
        <v>42764</v>
      </c>
      <c r="T220" s="376"/>
      <c r="U220" s="377"/>
      <c r="V220" s="475"/>
      <c r="Y220" s="163"/>
    </row>
    <row r="221" spans="1:25" s="410" customFormat="1" ht="18" hidden="1" customHeight="1">
      <c r="A221" s="424" t="s">
        <v>283</v>
      </c>
      <c r="B221" s="417">
        <f>SUM(B218:B220)</f>
        <v>346025.97330743156</v>
      </c>
      <c r="C221" s="417">
        <f t="shared" ref="C221:S221" si="22">SUM(C218:C220)</f>
        <v>93583.86</v>
      </c>
      <c r="D221" s="417">
        <f t="shared" si="22"/>
        <v>47464.7</v>
      </c>
      <c r="E221" s="417">
        <f t="shared" si="22"/>
        <v>1790.66398558944</v>
      </c>
      <c r="F221" s="417">
        <f t="shared" si="22"/>
        <v>46119.16</v>
      </c>
      <c r="G221" s="417">
        <f t="shared" si="22"/>
        <v>21337.4</v>
      </c>
      <c r="H221" s="417">
        <f t="shared" si="22"/>
        <v>24781.759999999998</v>
      </c>
      <c r="I221" s="417">
        <f t="shared" si="22"/>
        <v>252442.1133074316</v>
      </c>
      <c r="J221" s="417">
        <f t="shared" si="22"/>
        <v>61268.170968365681</v>
      </c>
      <c r="K221" s="417">
        <f t="shared" si="22"/>
        <v>13119.63398558944</v>
      </c>
      <c r="L221" s="417">
        <f t="shared" si="22"/>
        <v>191172.94233906589</v>
      </c>
      <c r="M221" s="417">
        <f t="shared" si="22"/>
        <v>96875.998192283587</v>
      </c>
      <c r="N221" s="417">
        <f t="shared" si="22"/>
        <v>94296.94414678232</v>
      </c>
      <c r="O221" s="417">
        <f t="shared" si="22"/>
        <v>108733.87096836569</v>
      </c>
      <c r="P221" s="417">
        <f t="shared" si="22"/>
        <v>14910.297971178879</v>
      </c>
      <c r="Q221" s="417">
        <f t="shared" si="22"/>
        <v>237292.10233906592</v>
      </c>
      <c r="R221" s="417">
        <f t="shared" si="22"/>
        <v>118213.39819228358</v>
      </c>
      <c r="S221" s="522">
        <f t="shared" si="22"/>
        <v>119078.70414678233</v>
      </c>
      <c r="T221" s="457"/>
      <c r="U221" s="417"/>
      <c r="V221" s="471">
        <f>(B221-B204)/B204*100</f>
        <v>-3.4249725539719287</v>
      </c>
      <c r="W221" s="471">
        <f>(C221-C204)/C204*100</f>
        <v>5.9413459180755464</v>
      </c>
      <c r="Y221" s="408"/>
    </row>
    <row r="222" spans="1:25" s="468" customFormat="1" ht="18" hidden="1" customHeight="1">
      <c r="A222" s="429" t="s">
        <v>289</v>
      </c>
      <c r="B222" s="399">
        <v>159252.84726493817</v>
      </c>
      <c r="C222" s="399">
        <v>27698.9</v>
      </c>
      <c r="D222" s="399">
        <v>16801.77</v>
      </c>
      <c r="E222" s="399">
        <v>8560.4</v>
      </c>
      <c r="F222" s="399">
        <v>10897.13</v>
      </c>
      <c r="G222" s="399">
        <v>688.9</v>
      </c>
      <c r="H222" s="399">
        <v>10208.23</v>
      </c>
      <c r="I222" s="399">
        <v>131553.94726493818</v>
      </c>
      <c r="J222" s="399">
        <v>14616.888800767627</v>
      </c>
      <c r="K222" s="399">
        <v>430.15</v>
      </c>
      <c r="L222" s="399">
        <v>116937.05846417056</v>
      </c>
      <c r="M222" s="399">
        <v>76985.136406871665</v>
      </c>
      <c r="N222" s="399">
        <v>39951.922057298907</v>
      </c>
      <c r="O222" s="399">
        <v>31418.658800767629</v>
      </c>
      <c r="P222" s="399">
        <v>8990.5499999999993</v>
      </c>
      <c r="Q222" s="399">
        <v>127834.18846417057</v>
      </c>
      <c r="R222" s="399">
        <v>77674.036406871659</v>
      </c>
      <c r="S222" s="523">
        <v>50160.152057298903</v>
      </c>
      <c r="T222" s="467"/>
      <c r="U222" s="466"/>
      <c r="V222" s="476"/>
      <c r="Y222" s="469"/>
    </row>
    <row r="223" spans="1:25" s="468" customFormat="1" ht="18" hidden="1" customHeight="1">
      <c r="A223" s="429" t="s">
        <v>287</v>
      </c>
      <c r="B223" s="399">
        <v>152972</v>
      </c>
      <c r="C223" s="399">
        <v>41406</v>
      </c>
      <c r="D223" s="399">
        <v>21184</v>
      </c>
      <c r="E223" s="399">
        <v>719</v>
      </c>
      <c r="F223" s="399">
        <v>20222</v>
      </c>
      <c r="G223" s="399">
        <v>9514</v>
      </c>
      <c r="H223" s="399">
        <v>10708</v>
      </c>
      <c r="I223" s="399">
        <v>111566</v>
      </c>
      <c r="J223" s="399">
        <v>19773</v>
      </c>
      <c r="K223" s="399">
        <v>13722</v>
      </c>
      <c r="L223" s="399">
        <v>91793</v>
      </c>
      <c r="M223" s="399">
        <v>48563</v>
      </c>
      <c r="N223" s="399">
        <v>43229.784235800595</v>
      </c>
      <c r="O223" s="399">
        <v>40957</v>
      </c>
      <c r="P223" s="399">
        <v>14441</v>
      </c>
      <c r="Q223" s="399">
        <v>112015</v>
      </c>
      <c r="R223" s="399">
        <v>58077</v>
      </c>
      <c r="S223" s="523">
        <v>53938</v>
      </c>
      <c r="T223" s="467"/>
      <c r="U223" s="466"/>
      <c r="V223" s="476"/>
      <c r="Y223" s="469"/>
    </row>
    <row r="224" spans="1:25" s="468" customFormat="1" ht="18" hidden="1" customHeight="1">
      <c r="A224" s="429" t="s">
        <v>290</v>
      </c>
      <c r="B224" s="399">
        <v>281276.93506546778</v>
      </c>
      <c r="C224" s="399">
        <v>133417.93</v>
      </c>
      <c r="D224" s="399">
        <v>72482.52</v>
      </c>
      <c r="E224" s="399">
        <v>1948.29</v>
      </c>
      <c r="F224" s="399">
        <v>60935.41</v>
      </c>
      <c r="G224" s="399">
        <v>38120.589999999997</v>
      </c>
      <c r="H224" s="399">
        <v>22814.82</v>
      </c>
      <c r="I224" s="399">
        <v>147859.00506546779</v>
      </c>
      <c r="J224" s="399">
        <v>24108.657206381969</v>
      </c>
      <c r="K224" s="399">
        <v>13997.79</v>
      </c>
      <c r="L224" s="399">
        <v>123750.34785908581</v>
      </c>
      <c r="M224" s="399">
        <v>91021.763453225431</v>
      </c>
      <c r="N224" s="399">
        <v>32728.584405860369</v>
      </c>
      <c r="O224" s="399">
        <v>96591.177206381966</v>
      </c>
      <c r="P224" s="399">
        <v>15946.08</v>
      </c>
      <c r="Q224" s="399">
        <v>184685.7578590858</v>
      </c>
      <c r="R224" s="399">
        <v>129142.35345322544</v>
      </c>
      <c r="S224" s="523">
        <v>55543.404405860369</v>
      </c>
      <c r="T224" s="467"/>
      <c r="U224" s="466"/>
      <c r="V224" s="476"/>
      <c r="Y224" s="469"/>
    </row>
    <row r="225" spans="1:25" s="468" customFormat="1" ht="18" hidden="1" customHeight="1">
      <c r="A225" s="424" t="s">
        <v>291</v>
      </c>
      <c r="B225" s="417">
        <f>SUM(B222:B224)</f>
        <v>593501.7823304059</v>
      </c>
      <c r="C225" s="417">
        <f t="shared" ref="C225:S225" si="23">SUM(C222:C224)</f>
        <v>202522.83</v>
      </c>
      <c r="D225" s="417">
        <f t="shared" si="23"/>
        <v>110468.29000000001</v>
      </c>
      <c r="E225" s="417">
        <f t="shared" si="23"/>
        <v>11227.689999999999</v>
      </c>
      <c r="F225" s="417">
        <f t="shared" si="23"/>
        <v>92054.540000000008</v>
      </c>
      <c r="G225" s="417">
        <f t="shared" si="23"/>
        <v>48323.49</v>
      </c>
      <c r="H225" s="417">
        <f t="shared" si="23"/>
        <v>43731.05</v>
      </c>
      <c r="I225" s="417">
        <f t="shared" si="23"/>
        <v>390978.95233040594</v>
      </c>
      <c r="J225" s="417">
        <f t="shared" si="23"/>
        <v>58498.546007149598</v>
      </c>
      <c r="K225" s="417">
        <f t="shared" si="23"/>
        <v>28149.940000000002</v>
      </c>
      <c r="L225" s="417">
        <f t="shared" si="23"/>
        <v>332480.40632325638</v>
      </c>
      <c r="M225" s="417">
        <f t="shared" si="23"/>
        <v>216569.8998600971</v>
      </c>
      <c r="N225" s="417">
        <f t="shared" si="23"/>
        <v>115910.29069895987</v>
      </c>
      <c r="O225" s="417">
        <f t="shared" si="23"/>
        <v>168966.8360071496</v>
      </c>
      <c r="P225" s="417">
        <f t="shared" si="23"/>
        <v>39377.629999999997</v>
      </c>
      <c r="Q225" s="417">
        <f t="shared" si="23"/>
        <v>424534.94632325636</v>
      </c>
      <c r="R225" s="417">
        <f t="shared" si="23"/>
        <v>264893.38986009709</v>
      </c>
      <c r="S225" s="522">
        <f t="shared" si="23"/>
        <v>159641.55646315927</v>
      </c>
      <c r="T225" s="467"/>
      <c r="U225" s="466"/>
      <c r="V225" s="471">
        <f>(B225-B208)/B208*100</f>
        <v>25.53963972633797</v>
      </c>
      <c r="W225" s="471">
        <f>(C225-C208)/C208*100</f>
        <v>24.495629773907609</v>
      </c>
      <c r="Y225" s="469"/>
    </row>
    <row r="226" spans="1:25" s="158" customFormat="1" ht="18" hidden="1" customHeight="1">
      <c r="A226" s="430" t="s">
        <v>294</v>
      </c>
      <c r="B226" s="409">
        <v>107903.04807281136</v>
      </c>
      <c r="C226" s="409">
        <v>32931.82</v>
      </c>
      <c r="D226" s="409">
        <v>18939.189999999999</v>
      </c>
      <c r="E226" s="409">
        <v>2827.32</v>
      </c>
      <c r="F226" s="409">
        <v>13992.63</v>
      </c>
      <c r="G226" s="409">
        <v>8249.2999999999993</v>
      </c>
      <c r="H226" s="409">
        <v>5743.33</v>
      </c>
      <c r="I226" s="409">
        <v>74971.228072811369</v>
      </c>
      <c r="J226" s="409">
        <v>12559.917424903806</v>
      </c>
      <c r="K226" s="409">
        <v>10056.9</v>
      </c>
      <c r="L226" s="409">
        <v>62411.310647907558</v>
      </c>
      <c r="M226" s="409">
        <v>32862.398711431451</v>
      </c>
      <c r="N226" s="409">
        <v>29548.911936476099</v>
      </c>
      <c r="O226" s="409">
        <v>31499.107424903807</v>
      </c>
      <c r="P226" s="409">
        <v>12884.22</v>
      </c>
      <c r="Q226" s="409">
        <v>76403.940647907555</v>
      </c>
      <c r="R226" s="409">
        <v>41111.698711431454</v>
      </c>
      <c r="S226" s="524">
        <v>35292.241936476101</v>
      </c>
      <c r="T226" s="411"/>
      <c r="U226" s="409"/>
      <c r="V226" s="475"/>
      <c r="W226" s="475"/>
      <c r="Y226" s="174"/>
    </row>
    <row r="227" spans="1:25" s="158" customFormat="1" ht="18" hidden="1" customHeight="1">
      <c r="A227" s="430" t="s">
        <v>296</v>
      </c>
      <c r="B227" s="409">
        <v>116648.09672740579</v>
      </c>
      <c r="C227" s="409">
        <v>35024</v>
      </c>
      <c r="D227" s="409">
        <v>16035.32</v>
      </c>
      <c r="E227" s="409">
        <v>1929.5</v>
      </c>
      <c r="F227" s="409">
        <v>18988.68</v>
      </c>
      <c r="G227" s="409">
        <v>1830.35</v>
      </c>
      <c r="H227" s="409">
        <v>17158.330000000002</v>
      </c>
      <c r="I227" s="409">
        <v>81624.096727405791</v>
      </c>
      <c r="J227" s="409">
        <v>7381.723076634773</v>
      </c>
      <c r="K227" s="409">
        <v>3861.17</v>
      </c>
      <c r="L227" s="409">
        <v>74242.373650771013</v>
      </c>
      <c r="M227" s="409">
        <v>43663.376181086387</v>
      </c>
      <c r="N227" s="409">
        <v>30578.997469684629</v>
      </c>
      <c r="O227" s="409">
        <v>23417.043076634771</v>
      </c>
      <c r="P227" s="409">
        <v>5790.67</v>
      </c>
      <c r="Q227" s="409">
        <v>93231.053650771006</v>
      </c>
      <c r="R227" s="409">
        <v>45493.726181086386</v>
      </c>
      <c r="S227" s="524">
        <v>47737.327469684627</v>
      </c>
      <c r="T227" s="411"/>
      <c r="U227" s="409"/>
      <c r="V227" s="475"/>
      <c r="W227" s="475"/>
      <c r="Y227" s="174"/>
    </row>
    <row r="228" spans="1:25" s="158" customFormat="1" ht="18" hidden="1" customHeight="1">
      <c r="A228" s="430" t="s">
        <v>297</v>
      </c>
      <c r="B228" s="409">
        <v>138773.44004732545</v>
      </c>
      <c r="C228" s="409">
        <v>33126.800000000003</v>
      </c>
      <c r="D228" s="409">
        <v>23527.13</v>
      </c>
      <c r="E228" s="409">
        <v>1444.87</v>
      </c>
      <c r="F228" s="409">
        <v>9599.67</v>
      </c>
      <c r="G228" s="409">
        <v>1367.32</v>
      </c>
      <c r="H228" s="409">
        <v>8232.35</v>
      </c>
      <c r="I228" s="409">
        <v>105646.64004732546</v>
      </c>
      <c r="J228" s="409">
        <v>9802.1882261875744</v>
      </c>
      <c r="K228" s="409">
        <v>1820.5</v>
      </c>
      <c r="L228" s="409">
        <v>95844.451821137889</v>
      </c>
      <c r="M228" s="409">
        <v>54587.295192505037</v>
      </c>
      <c r="N228" s="409">
        <v>41257.156628632853</v>
      </c>
      <c r="O228" s="409">
        <v>33329.318226187577</v>
      </c>
      <c r="P228" s="409">
        <v>3265.37</v>
      </c>
      <c r="Q228" s="409">
        <v>105444.12182113789</v>
      </c>
      <c r="R228" s="409">
        <v>55954.615192505036</v>
      </c>
      <c r="S228" s="524">
        <v>49489.506628632851</v>
      </c>
      <c r="T228" s="411"/>
      <c r="U228" s="409"/>
      <c r="V228" s="475"/>
      <c r="W228" s="475"/>
      <c r="Y228" s="174"/>
    </row>
    <row r="229" spans="1:25" s="468" customFormat="1" ht="18" customHeight="1" thickTop="1">
      <c r="A229" s="424" t="s">
        <v>298</v>
      </c>
      <c r="B229" s="417">
        <f>SUM(B226:B228)</f>
        <v>363324.58484754257</v>
      </c>
      <c r="C229" s="417">
        <f t="shared" ref="C229:S229" si="24">SUM(C226:C228)</f>
        <v>101082.62000000001</v>
      </c>
      <c r="D229" s="417">
        <f t="shared" si="24"/>
        <v>58501.64</v>
      </c>
      <c r="E229" s="417">
        <f t="shared" si="24"/>
        <v>6201.69</v>
      </c>
      <c r="F229" s="417">
        <f t="shared" si="24"/>
        <v>42580.979999999996</v>
      </c>
      <c r="G229" s="417">
        <f t="shared" si="24"/>
        <v>11446.97</v>
      </c>
      <c r="H229" s="417">
        <f t="shared" si="24"/>
        <v>31134.010000000002</v>
      </c>
      <c r="I229" s="417">
        <f t="shared" si="24"/>
        <v>262241.96484754264</v>
      </c>
      <c r="J229" s="417">
        <f t="shared" si="24"/>
        <v>29743.828727726155</v>
      </c>
      <c r="K229" s="417">
        <f t="shared" si="24"/>
        <v>15738.57</v>
      </c>
      <c r="L229" s="417">
        <f t="shared" si="24"/>
        <v>232498.13611981645</v>
      </c>
      <c r="M229" s="417">
        <f t="shared" si="24"/>
        <v>131113.07008502286</v>
      </c>
      <c r="N229" s="417">
        <f t="shared" si="24"/>
        <v>101385.06603479359</v>
      </c>
      <c r="O229" s="417">
        <f t="shared" si="24"/>
        <v>88245.468727726155</v>
      </c>
      <c r="P229" s="417">
        <f t="shared" si="24"/>
        <v>21940.26</v>
      </c>
      <c r="Q229" s="417">
        <f t="shared" si="24"/>
        <v>275079.11611981643</v>
      </c>
      <c r="R229" s="417">
        <f t="shared" si="24"/>
        <v>142560.04008502286</v>
      </c>
      <c r="S229" s="522">
        <f t="shared" si="24"/>
        <v>132519.07603479357</v>
      </c>
      <c r="T229" s="467"/>
      <c r="U229" s="466"/>
      <c r="V229" s="471"/>
      <c r="W229" s="471"/>
      <c r="Y229" s="469"/>
    </row>
    <row r="230" spans="1:25" s="158" customFormat="1" ht="18" customHeight="1">
      <c r="A230" s="430" t="s">
        <v>299</v>
      </c>
      <c r="B230" s="159">
        <v>96269.756505826706</v>
      </c>
      <c r="C230" s="480">
        <v>24012.86</v>
      </c>
      <c r="D230" s="480">
        <v>15447.48</v>
      </c>
      <c r="E230" s="480">
        <v>1357.69</v>
      </c>
      <c r="F230" s="480">
        <v>8565.3799999999992</v>
      </c>
      <c r="G230" s="480">
        <v>2156.36</v>
      </c>
      <c r="H230" s="480">
        <v>6409.02</v>
      </c>
      <c r="I230" s="480">
        <v>72256.896505826706</v>
      </c>
      <c r="J230" s="480">
        <v>4197.1797522618936</v>
      </c>
      <c r="K230" s="480">
        <v>1348.06</v>
      </c>
      <c r="L230" s="378">
        <v>68059.716753564819</v>
      </c>
      <c r="M230" s="378">
        <v>49639.308046110382</v>
      </c>
      <c r="N230" s="384">
        <v>18420.408707454433</v>
      </c>
      <c r="O230" s="384">
        <v>19644.659752261894</v>
      </c>
      <c r="P230" s="384">
        <v>2705.75</v>
      </c>
      <c r="Q230" s="384">
        <v>76625.096753564823</v>
      </c>
      <c r="R230" s="384">
        <v>51795.668046110382</v>
      </c>
      <c r="S230" s="428">
        <v>24829.428707454434</v>
      </c>
      <c r="T230" s="411"/>
      <c r="U230" s="409"/>
      <c r="V230" s="475"/>
      <c r="W230" s="475"/>
      <c r="Y230" s="174"/>
    </row>
    <row r="231" spans="1:25" s="158" customFormat="1" ht="18" customHeight="1">
      <c r="A231" s="430" t="s">
        <v>300</v>
      </c>
      <c r="B231" s="485">
        <v>153019.22476222855</v>
      </c>
      <c r="C231" s="486">
        <v>28120.44</v>
      </c>
      <c r="D231" s="486">
        <v>18857.5</v>
      </c>
      <c r="E231" s="486">
        <v>3271.77</v>
      </c>
      <c r="F231" s="486">
        <v>9262.94</v>
      </c>
      <c r="G231" s="486">
        <v>2130.4299999999998</v>
      </c>
      <c r="H231" s="486">
        <v>7132.51</v>
      </c>
      <c r="I231" s="486">
        <v>124898.78476222856</v>
      </c>
      <c r="J231" s="486">
        <v>8766.7843607673203</v>
      </c>
      <c r="K231" s="486">
        <v>6299.64</v>
      </c>
      <c r="L231" s="487">
        <v>116132.00040146124</v>
      </c>
      <c r="M231" s="487">
        <v>88818.199825997348</v>
      </c>
      <c r="N231" s="487">
        <v>27313.80057546388</v>
      </c>
      <c r="O231" s="487">
        <v>27624.284360767324</v>
      </c>
      <c r="P231" s="487">
        <v>9571.41</v>
      </c>
      <c r="Q231" s="487">
        <v>125394.94040146124</v>
      </c>
      <c r="R231" s="487">
        <v>90948.629825997356</v>
      </c>
      <c r="S231" s="488">
        <v>34446.310575463882</v>
      </c>
      <c r="T231" s="411"/>
      <c r="U231" s="409"/>
      <c r="V231" s="475"/>
      <c r="W231" s="475"/>
      <c r="Y231" s="174"/>
    </row>
    <row r="232" spans="1:25" s="156" customFormat="1" ht="18" customHeight="1">
      <c r="A232" s="430" t="s">
        <v>301</v>
      </c>
      <c r="B232" s="485">
        <v>214570.34888169545</v>
      </c>
      <c r="C232" s="486">
        <v>57032.15</v>
      </c>
      <c r="D232" s="486">
        <v>35430.339999999997</v>
      </c>
      <c r="E232" s="486">
        <v>1301.96</v>
      </c>
      <c r="F232" s="486">
        <v>21601.81</v>
      </c>
      <c r="G232" s="486">
        <v>3131.04</v>
      </c>
      <c r="H232" s="486">
        <v>18470.77</v>
      </c>
      <c r="I232" s="486">
        <v>157538.19888169543</v>
      </c>
      <c r="J232" s="486">
        <v>10989.82408578954</v>
      </c>
      <c r="K232" s="486">
        <v>9127.68</v>
      </c>
      <c r="L232" s="487">
        <v>146548.3747959059</v>
      </c>
      <c r="M232" s="487">
        <v>88023.824362438216</v>
      </c>
      <c r="N232" s="487">
        <v>58524.550433467703</v>
      </c>
      <c r="O232" s="487">
        <v>46420.16408578954</v>
      </c>
      <c r="P232" s="487">
        <v>10429.64</v>
      </c>
      <c r="Q232" s="487">
        <v>168150.18479590592</v>
      </c>
      <c r="R232" s="487">
        <v>91154.864362438209</v>
      </c>
      <c r="S232" s="488">
        <v>76995.320433467699</v>
      </c>
      <c r="T232" s="376"/>
      <c r="U232" s="377"/>
      <c r="V232" s="475"/>
      <c r="W232" s="475"/>
      <c r="Y232" s="163"/>
    </row>
    <row r="233" spans="1:25" s="158" customFormat="1" ht="18" customHeight="1">
      <c r="A233" s="424" t="s">
        <v>302</v>
      </c>
      <c r="B233" s="417">
        <f>SUM(B230:B232)</f>
        <v>463859.33014975069</v>
      </c>
      <c r="C233" s="417">
        <f t="shared" ref="C233:U233" si="25">SUM(C230:C232)</f>
        <v>109165.45000000001</v>
      </c>
      <c r="D233" s="417">
        <f t="shared" si="25"/>
        <v>69735.319999999992</v>
      </c>
      <c r="E233" s="417">
        <f t="shared" si="25"/>
        <v>5931.42</v>
      </c>
      <c r="F233" s="417">
        <f t="shared" si="25"/>
        <v>39430.130000000005</v>
      </c>
      <c r="G233" s="417">
        <f t="shared" si="25"/>
        <v>7417.83</v>
      </c>
      <c r="H233" s="417">
        <f t="shared" si="25"/>
        <v>32012.300000000003</v>
      </c>
      <c r="I233" s="417">
        <f t="shared" si="25"/>
        <v>354693.88014975074</v>
      </c>
      <c r="J233" s="417">
        <f t="shared" si="25"/>
        <v>23953.788198818755</v>
      </c>
      <c r="K233" s="417">
        <f t="shared" si="25"/>
        <v>16775.38</v>
      </c>
      <c r="L233" s="417">
        <f t="shared" si="25"/>
        <v>330740.09195093194</v>
      </c>
      <c r="M233" s="417">
        <f t="shared" si="25"/>
        <v>226481.33223454596</v>
      </c>
      <c r="N233" s="417">
        <f t="shared" si="25"/>
        <v>104258.759716386</v>
      </c>
      <c r="O233" s="417">
        <f t="shared" si="25"/>
        <v>93689.108198818751</v>
      </c>
      <c r="P233" s="417">
        <f t="shared" si="25"/>
        <v>22706.799999999999</v>
      </c>
      <c r="Q233" s="417">
        <f t="shared" si="25"/>
        <v>370170.22195093194</v>
      </c>
      <c r="R233" s="417">
        <f t="shared" si="25"/>
        <v>233899.16223454595</v>
      </c>
      <c r="S233" s="522">
        <f t="shared" si="25"/>
        <v>136271.05971638602</v>
      </c>
      <c r="T233" s="457">
        <f t="shared" si="25"/>
        <v>0</v>
      </c>
      <c r="U233" s="417">
        <f t="shared" si="25"/>
        <v>0</v>
      </c>
      <c r="V233" s="475"/>
      <c r="W233" s="475"/>
      <c r="Y233" s="174"/>
    </row>
    <row r="234" spans="1:25" s="158" customFormat="1" ht="18" customHeight="1">
      <c r="A234" s="430" t="s">
        <v>303</v>
      </c>
      <c r="B234" s="377">
        <v>175393.0935308683</v>
      </c>
      <c r="C234" s="377">
        <v>32167.33</v>
      </c>
      <c r="D234" s="377">
        <v>23155.86</v>
      </c>
      <c r="E234" s="377">
        <v>544.76</v>
      </c>
      <c r="F234" s="377">
        <v>9011.4699999999993</v>
      </c>
      <c r="G234" s="377">
        <v>1628.2</v>
      </c>
      <c r="H234" s="377">
        <v>7383.27</v>
      </c>
      <c r="I234" s="377">
        <v>143225.76353086831</v>
      </c>
      <c r="J234" s="377">
        <v>26731.201675381395</v>
      </c>
      <c r="K234" s="377">
        <v>23894.47</v>
      </c>
      <c r="L234" s="377">
        <v>116494.56185548691</v>
      </c>
      <c r="M234" s="377">
        <v>82304.091957413344</v>
      </c>
      <c r="N234" s="377">
        <v>34190.469898073577</v>
      </c>
      <c r="O234" s="377">
        <v>49887.061675381403</v>
      </c>
      <c r="P234" s="377">
        <v>24439.23</v>
      </c>
      <c r="Q234" s="377">
        <v>125506.03185548692</v>
      </c>
      <c r="R234" s="377">
        <v>83932.291957413327</v>
      </c>
      <c r="S234" s="525">
        <v>41573.739898073574</v>
      </c>
      <c r="T234" s="411"/>
      <c r="U234" s="409"/>
      <c r="V234" s="475"/>
      <c r="W234" s="475"/>
      <c r="Y234" s="174"/>
    </row>
    <row r="235" spans="1:25" s="158" customFormat="1" ht="18" customHeight="1">
      <c r="A235" s="430" t="s">
        <v>304</v>
      </c>
      <c r="B235" s="377">
        <v>136720.5484097545</v>
      </c>
      <c r="C235" s="377">
        <v>25059.73</v>
      </c>
      <c r="D235" s="377">
        <v>11618.12</v>
      </c>
      <c r="E235" s="377">
        <v>1017.42</v>
      </c>
      <c r="F235" s="377">
        <v>13441.61</v>
      </c>
      <c r="G235" s="377">
        <v>5719.03</v>
      </c>
      <c r="H235" s="377">
        <v>7722.58</v>
      </c>
      <c r="I235" s="377">
        <v>111660.8184097545</v>
      </c>
      <c r="J235" s="377">
        <v>6240.302173854202</v>
      </c>
      <c r="K235" s="377">
        <v>5020</v>
      </c>
      <c r="L235" s="377">
        <v>105420.5162359003</v>
      </c>
      <c r="M235" s="377">
        <v>79161.505315891089</v>
      </c>
      <c r="N235" s="377">
        <v>26259.010920009205</v>
      </c>
      <c r="O235" s="377">
        <v>17858.4221738542</v>
      </c>
      <c r="P235" s="377">
        <v>6037.42</v>
      </c>
      <c r="Q235" s="377">
        <v>118862.1262359003</v>
      </c>
      <c r="R235" s="377">
        <v>84880.535315891088</v>
      </c>
      <c r="S235" s="525">
        <v>33981.590920009206</v>
      </c>
      <c r="T235" s="411"/>
      <c r="U235" s="409"/>
      <c r="V235" s="475"/>
      <c r="W235" s="475"/>
      <c r="Y235" s="174"/>
    </row>
    <row r="236" spans="1:25" s="158" customFormat="1" ht="18" customHeight="1">
      <c r="A236" s="430" t="s">
        <v>305</v>
      </c>
      <c r="B236" s="377">
        <v>168809.39298813083</v>
      </c>
      <c r="C236" s="377">
        <v>37401.64</v>
      </c>
      <c r="D236" s="377">
        <v>18068.919999999998</v>
      </c>
      <c r="E236" s="377">
        <v>1358.59</v>
      </c>
      <c r="F236" s="377">
        <v>19332.72</v>
      </c>
      <c r="G236" s="377">
        <v>9590.5</v>
      </c>
      <c r="H236" s="377">
        <v>9742.2199999999993</v>
      </c>
      <c r="I236" s="377">
        <v>131407.75298813084</v>
      </c>
      <c r="J236" s="377">
        <v>16686.540776930364</v>
      </c>
      <c r="K236" s="377">
        <v>10162.61</v>
      </c>
      <c r="L236" s="377">
        <v>114721.21221120049</v>
      </c>
      <c r="M236" s="377">
        <v>69155.216533085317</v>
      </c>
      <c r="N236" s="377">
        <v>45565.99567811517</v>
      </c>
      <c r="O236" s="377">
        <v>34755.460776930362</v>
      </c>
      <c r="P236" s="377">
        <v>11521.2</v>
      </c>
      <c r="Q236" s="377">
        <v>134053.93221120047</v>
      </c>
      <c r="R236" s="377">
        <v>78745.716533085317</v>
      </c>
      <c r="S236" s="525">
        <v>55308.215678115172</v>
      </c>
      <c r="T236" s="411"/>
      <c r="U236" s="409"/>
      <c r="V236" s="475"/>
      <c r="W236" s="475"/>
      <c r="Y236" s="174"/>
    </row>
    <row r="237" spans="1:25" s="410" customFormat="1" ht="18" customHeight="1">
      <c r="A237" s="424" t="s">
        <v>306</v>
      </c>
      <c r="B237" s="417">
        <f>SUM(B234:B236)</f>
        <v>480923.03492875362</v>
      </c>
      <c r="C237" s="417">
        <f t="shared" ref="C237:S237" si="26">SUM(C234:C236)</f>
        <v>94628.7</v>
      </c>
      <c r="D237" s="417">
        <f t="shared" si="26"/>
        <v>52842.9</v>
      </c>
      <c r="E237" s="417">
        <f t="shared" si="26"/>
        <v>2920.7699999999995</v>
      </c>
      <c r="F237" s="417">
        <f t="shared" si="26"/>
        <v>41785.800000000003</v>
      </c>
      <c r="G237" s="417">
        <f t="shared" si="26"/>
        <v>16937.73</v>
      </c>
      <c r="H237" s="417">
        <f t="shared" si="26"/>
        <v>24848.07</v>
      </c>
      <c r="I237" s="417">
        <f t="shared" si="26"/>
        <v>386294.33492875367</v>
      </c>
      <c r="J237" s="417">
        <f t="shared" si="26"/>
        <v>49658.04462616596</v>
      </c>
      <c r="K237" s="417">
        <f t="shared" si="26"/>
        <v>39077.08</v>
      </c>
      <c r="L237" s="417">
        <f t="shared" si="26"/>
        <v>336636.29030258773</v>
      </c>
      <c r="M237" s="417">
        <f t="shared" si="26"/>
        <v>230620.81380638975</v>
      </c>
      <c r="N237" s="417">
        <f t="shared" si="26"/>
        <v>106015.47649619795</v>
      </c>
      <c r="O237" s="417">
        <f t="shared" si="26"/>
        <v>102500.94462616596</v>
      </c>
      <c r="P237" s="417">
        <f t="shared" si="26"/>
        <v>41997.850000000006</v>
      </c>
      <c r="Q237" s="417">
        <f t="shared" si="26"/>
        <v>378422.09030258772</v>
      </c>
      <c r="R237" s="417">
        <f t="shared" si="26"/>
        <v>247558.54380638973</v>
      </c>
      <c r="S237" s="522">
        <f t="shared" si="26"/>
        <v>130863.54649619796</v>
      </c>
      <c r="T237" s="457"/>
      <c r="U237" s="417"/>
      <c r="V237" s="492"/>
      <c r="W237" s="492"/>
      <c r="Y237" s="408"/>
    </row>
    <row r="238" spans="1:25" s="158" customFormat="1" ht="18" customHeight="1">
      <c r="A238" s="494" t="s">
        <v>307</v>
      </c>
      <c r="B238" s="409">
        <v>146783.60856964035</v>
      </c>
      <c r="C238" s="409">
        <v>32849.08</v>
      </c>
      <c r="D238" s="409">
        <v>19496.400000000001</v>
      </c>
      <c r="E238" s="409">
        <v>4872.54</v>
      </c>
      <c r="F238" s="409">
        <v>13352.68</v>
      </c>
      <c r="G238" s="409">
        <v>6078.68</v>
      </c>
      <c r="H238" s="409">
        <v>7274</v>
      </c>
      <c r="I238" s="409">
        <v>113934.52856964034</v>
      </c>
      <c r="J238" s="409">
        <v>10665.734168657676</v>
      </c>
      <c r="K238" s="409">
        <v>1782.31</v>
      </c>
      <c r="L238" s="409">
        <v>103268.79440098268</v>
      </c>
      <c r="M238" s="409">
        <v>65246.827275307391</v>
      </c>
      <c r="N238" s="409">
        <v>38021.967125675284</v>
      </c>
      <c r="O238" s="409">
        <v>30162.134168657678</v>
      </c>
      <c r="P238" s="409">
        <v>6654.85</v>
      </c>
      <c r="Q238" s="409">
        <v>116621.47440098267</v>
      </c>
      <c r="R238" s="409">
        <v>71325.507275307391</v>
      </c>
      <c r="S238" s="524">
        <v>45295.967125675284</v>
      </c>
      <c r="T238" s="411"/>
      <c r="U238" s="409"/>
      <c r="V238" s="475"/>
      <c r="W238" s="475"/>
      <c r="Y238" s="174"/>
    </row>
    <row r="239" spans="1:25" s="158" customFormat="1" ht="18" customHeight="1">
      <c r="A239" s="494" t="s">
        <v>308</v>
      </c>
      <c r="B239" s="409">
        <v>191002.47578631446</v>
      </c>
      <c r="C239" s="409">
        <v>61314.64</v>
      </c>
      <c r="D239" s="409">
        <v>28117.15</v>
      </c>
      <c r="E239" s="409">
        <v>9137.0499999999993</v>
      </c>
      <c r="F239" s="409">
        <v>33197.49</v>
      </c>
      <c r="G239" s="409">
        <v>19310.73</v>
      </c>
      <c r="H239" s="409">
        <v>13886.76</v>
      </c>
      <c r="I239" s="409">
        <v>129687.83578631443</v>
      </c>
      <c r="J239" s="409">
        <v>22867.917872471196</v>
      </c>
      <c r="K239" s="409">
        <v>6577.91</v>
      </c>
      <c r="L239" s="409">
        <v>106819.91791384324</v>
      </c>
      <c r="M239" s="409">
        <v>67121.951623115077</v>
      </c>
      <c r="N239" s="409">
        <v>39697.966290728167</v>
      </c>
      <c r="O239" s="409">
        <v>50985.067872471198</v>
      </c>
      <c r="P239" s="409">
        <v>15714.96</v>
      </c>
      <c r="Q239" s="409">
        <v>140017.40791384326</v>
      </c>
      <c r="R239" s="409">
        <v>86432.681623115073</v>
      </c>
      <c r="S239" s="524">
        <v>53584.726290728169</v>
      </c>
      <c r="T239" s="411"/>
      <c r="U239" s="409"/>
      <c r="V239" s="475"/>
      <c r="W239" s="475"/>
      <c r="Y239" s="174"/>
    </row>
    <row r="240" spans="1:25" s="158" customFormat="1" ht="18" customHeight="1">
      <c r="A240" s="494" t="s">
        <v>309</v>
      </c>
      <c r="B240" s="409">
        <v>294856.85925903195</v>
      </c>
      <c r="C240" s="409">
        <v>121912.92</v>
      </c>
      <c r="D240" s="409">
        <v>63951.78</v>
      </c>
      <c r="E240" s="409">
        <v>1330.4570157974167</v>
      </c>
      <c r="F240" s="409">
        <v>57961.14</v>
      </c>
      <c r="G240" s="409">
        <v>37048.35</v>
      </c>
      <c r="H240" s="409">
        <v>20912.79</v>
      </c>
      <c r="I240" s="409">
        <v>172943.93925903193</v>
      </c>
      <c r="J240" s="409">
        <v>17057.511679258714</v>
      </c>
      <c r="K240" s="409">
        <v>6979.6470157974163</v>
      </c>
      <c r="L240" s="409">
        <v>155886.42757977324</v>
      </c>
      <c r="M240" s="409">
        <v>109314.34287869184</v>
      </c>
      <c r="N240" s="409">
        <v>46572.084701081403</v>
      </c>
      <c r="O240" s="409">
        <v>81009.29167925872</v>
      </c>
      <c r="P240" s="409">
        <v>8310.1040315948339</v>
      </c>
      <c r="Q240" s="409">
        <v>213847.56757977323</v>
      </c>
      <c r="R240" s="409">
        <v>146362.69287869183</v>
      </c>
      <c r="S240" s="524">
        <v>67484.874701081397</v>
      </c>
      <c r="T240" s="411"/>
      <c r="U240" s="409"/>
      <c r="V240" s="475"/>
      <c r="W240" s="475"/>
      <c r="Y240" s="174"/>
    </row>
    <row r="241" spans="1:25" s="410" customFormat="1" ht="18" customHeight="1">
      <c r="A241" s="424" t="s">
        <v>310</v>
      </c>
      <c r="B241" s="417">
        <f>SUM(B238:B240)</f>
        <v>632642.94361498673</v>
      </c>
      <c r="C241" s="417">
        <f t="shared" ref="C241:S241" si="27">SUM(C238:C240)</f>
        <v>216076.64</v>
      </c>
      <c r="D241" s="417">
        <f t="shared" si="27"/>
        <v>111565.33</v>
      </c>
      <c r="E241" s="417">
        <f t="shared" si="27"/>
        <v>15340.047015797416</v>
      </c>
      <c r="F241" s="417">
        <f t="shared" si="27"/>
        <v>104511.31</v>
      </c>
      <c r="G241" s="417">
        <f t="shared" si="27"/>
        <v>62437.759999999995</v>
      </c>
      <c r="H241" s="417">
        <f t="shared" si="27"/>
        <v>42073.55</v>
      </c>
      <c r="I241" s="417">
        <f t="shared" si="27"/>
        <v>416566.30361498671</v>
      </c>
      <c r="J241" s="417">
        <f t="shared" si="27"/>
        <v>50591.163720387587</v>
      </c>
      <c r="K241" s="417">
        <f t="shared" si="27"/>
        <v>15339.867015797416</v>
      </c>
      <c r="L241" s="417">
        <f t="shared" si="27"/>
        <v>365975.13989459915</v>
      </c>
      <c r="M241" s="417">
        <f t="shared" si="27"/>
        <v>241683.12177711428</v>
      </c>
      <c r="N241" s="417">
        <f t="shared" si="27"/>
        <v>124292.01811748485</v>
      </c>
      <c r="O241" s="417">
        <f t="shared" si="27"/>
        <v>162156.4937203876</v>
      </c>
      <c r="P241" s="417">
        <f t="shared" si="27"/>
        <v>30679.914031594832</v>
      </c>
      <c r="Q241" s="417">
        <f t="shared" si="27"/>
        <v>470486.44989459915</v>
      </c>
      <c r="R241" s="417">
        <f t="shared" si="27"/>
        <v>304120.88177711429</v>
      </c>
      <c r="S241" s="522">
        <f t="shared" si="27"/>
        <v>166365.56811748486</v>
      </c>
      <c r="T241" s="457"/>
      <c r="U241" s="417"/>
      <c r="V241" s="492"/>
      <c r="W241" s="492"/>
      <c r="Y241" s="408"/>
    </row>
    <row r="242" spans="1:25" s="158" customFormat="1" ht="18" customHeight="1">
      <c r="A242" s="430" t="s">
        <v>315</v>
      </c>
      <c r="B242" s="377">
        <v>148028.12741674576</v>
      </c>
      <c r="C242" s="377">
        <v>45704.9</v>
      </c>
      <c r="D242" s="377">
        <v>34636.5</v>
      </c>
      <c r="E242" s="377">
        <v>885.42</v>
      </c>
      <c r="F242" s="377">
        <v>11068.4</v>
      </c>
      <c r="G242" s="377">
        <v>923.51</v>
      </c>
      <c r="H242" s="377">
        <v>10144.89</v>
      </c>
      <c r="I242" s="377">
        <v>102323.22741674574</v>
      </c>
      <c r="J242" s="377">
        <v>10685.449674484706</v>
      </c>
      <c r="K242" s="377">
        <v>6942.8</v>
      </c>
      <c r="L242" s="377">
        <v>91637.777742261052</v>
      </c>
      <c r="M242" s="377">
        <v>60240.894307233182</v>
      </c>
      <c r="N242" s="377">
        <v>31396.883435027863</v>
      </c>
      <c r="O242" s="377">
        <v>45321.949674484713</v>
      </c>
      <c r="P242" s="377">
        <v>7828.22</v>
      </c>
      <c r="Q242" s="377">
        <v>102706.17774226105</v>
      </c>
      <c r="R242" s="377">
        <v>61164.404307233177</v>
      </c>
      <c r="S242" s="525">
        <v>41541.773435027862</v>
      </c>
      <c r="T242" s="411"/>
      <c r="U242" s="409"/>
      <c r="V242" s="475"/>
      <c r="W242" s="475"/>
      <c r="Y242" s="174"/>
    </row>
    <row r="243" spans="1:25" s="158" customFormat="1" ht="18" customHeight="1">
      <c r="A243" s="430" t="s">
        <v>316</v>
      </c>
      <c r="B243" s="377">
        <v>134679.85283867101</v>
      </c>
      <c r="C243" s="377">
        <v>44027.97</v>
      </c>
      <c r="D243" s="377">
        <v>26904.41</v>
      </c>
      <c r="E243" s="377">
        <v>448.31</v>
      </c>
      <c r="F243" s="377">
        <v>17123.560000000001</v>
      </c>
      <c r="G243" s="377">
        <v>1327.91</v>
      </c>
      <c r="H243" s="377">
        <v>15795.65</v>
      </c>
      <c r="I243" s="377">
        <v>90651.882838670703</v>
      </c>
      <c r="J243" s="377">
        <v>8453.608741381242</v>
      </c>
      <c r="K243" s="377">
        <v>4431.3999999999996</v>
      </c>
      <c r="L243" s="377">
        <v>82198.274097289468</v>
      </c>
      <c r="M243" s="377">
        <v>42786.422942030178</v>
      </c>
      <c r="N243" s="377">
        <v>39411.851155259283</v>
      </c>
      <c r="O243" s="377">
        <v>35358.018741381245</v>
      </c>
      <c r="P243" s="377">
        <v>4879.71</v>
      </c>
      <c r="Q243" s="377">
        <v>99321.834097289466</v>
      </c>
      <c r="R243" s="377">
        <v>44114.332942030182</v>
      </c>
      <c r="S243" s="525">
        <v>55207.501155259284</v>
      </c>
      <c r="T243" s="411"/>
      <c r="U243" s="409"/>
      <c r="V243" s="475"/>
      <c r="W243" s="475"/>
      <c r="Y243" s="174"/>
    </row>
    <row r="244" spans="1:25" s="158" customFormat="1" ht="18" customHeight="1">
      <c r="A244" s="430" t="s">
        <v>314</v>
      </c>
      <c r="B244" s="377">
        <v>196000.37794788845</v>
      </c>
      <c r="C244" s="377">
        <v>45055.68</v>
      </c>
      <c r="D244" s="377">
        <v>32381.77</v>
      </c>
      <c r="E244" s="377">
        <v>1130.10475815464</v>
      </c>
      <c r="F244" s="377">
        <v>12673.91</v>
      </c>
      <c r="G244" s="377">
        <v>2580.4699999999998</v>
      </c>
      <c r="H244" s="377">
        <v>10093.44</v>
      </c>
      <c r="I244" s="377">
        <v>150944.69794788843</v>
      </c>
      <c r="J244" s="377">
        <v>18062.756246097044</v>
      </c>
      <c r="K244" s="377">
        <v>12154.04475815464</v>
      </c>
      <c r="L244" s="377">
        <v>132881.94170179139</v>
      </c>
      <c r="M244" s="377">
        <v>63413.676628344292</v>
      </c>
      <c r="N244" s="377">
        <v>69468.265073447095</v>
      </c>
      <c r="O244" s="377">
        <v>50444.526246097041</v>
      </c>
      <c r="P244" s="377">
        <v>13284.14951630928</v>
      </c>
      <c r="Q244" s="377">
        <v>145555.8517017914</v>
      </c>
      <c r="R244" s="377">
        <v>65994.146628344286</v>
      </c>
      <c r="S244" s="525">
        <v>79561.705073447098</v>
      </c>
      <c r="T244" s="411"/>
      <c r="U244" s="409"/>
      <c r="V244" s="475"/>
      <c r="W244" s="475"/>
      <c r="Y244" s="174"/>
    </row>
    <row r="245" spans="1:25" s="410" customFormat="1" ht="18" customHeight="1">
      <c r="A245" s="424" t="s">
        <v>317</v>
      </c>
      <c r="B245" s="417">
        <f>SUM(B242:B244)</f>
        <v>478708.35820330522</v>
      </c>
      <c r="C245" s="417">
        <f t="shared" ref="C245:U245" si="28">SUM(C242:C244)</f>
        <v>134788.54999999999</v>
      </c>
      <c r="D245" s="417">
        <f t="shared" si="28"/>
        <v>93922.680000000008</v>
      </c>
      <c r="E245" s="417">
        <f t="shared" si="28"/>
        <v>2463.83475815464</v>
      </c>
      <c r="F245" s="417">
        <f t="shared" si="28"/>
        <v>40865.869999999995</v>
      </c>
      <c r="G245" s="417">
        <f t="shared" si="28"/>
        <v>4831.8899999999994</v>
      </c>
      <c r="H245" s="417">
        <f t="shared" si="28"/>
        <v>36033.980000000003</v>
      </c>
      <c r="I245" s="417">
        <f t="shared" si="28"/>
        <v>343919.80820330488</v>
      </c>
      <c r="J245" s="417">
        <f t="shared" si="28"/>
        <v>37201.814661962992</v>
      </c>
      <c r="K245" s="417">
        <f t="shared" si="28"/>
        <v>23528.24475815464</v>
      </c>
      <c r="L245" s="417">
        <f t="shared" si="28"/>
        <v>306717.99354134192</v>
      </c>
      <c r="M245" s="417">
        <f t="shared" si="28"/>
        <v>166440.99387760766</v>
      </c>
      <c r="N245" s="417">
        <f t="shared" si="28"/>
        <v>140276.99966373423</v>
      </c>
      <c r="O245" s="417">
        <f t="shared" si="28"/>
        <v>131124.49466196302</v>
      </c>
      <c r="P245" s="417">
        <f t="shared" si="28"/>
        <v>25992.079516309281</v>
      </c>
      <c r="Q245" s="417">
        <f t="shared" si="28"/>
        <v>347583.86354134191</v>
      </c>
      <c r="R245" s="417">
        <f t="shared" si="28"/>
        <v>171272.88387760764</v>
      </c>
      <c r="S245" s="522">
        <f t="shared" si="28"/>
        <v>176310.97966373427</v>
      </c>
      <c r="T245" s="457">
        <f t="shared" si="28"/>
        <v>0</v>
      </c>
      <c r="U245" s="417">
        <f t="shared" si="28"/>
        <v>0</v>
      </c>
      <c r="V245" s="492"/>
      <c r="W245" s="492"/>
      <c r="Y245" s="408"/>
    </row>
    <row r="246" spans="1:25" s="158" customFormat="1" ht="18" customHeight="1">
      <c r="A246" s="430" t="s">
        <v>318</v>
      </c>
      <c r="B246" s="377">
        <v>188476.63056902017</v>
      </c>
      <c r="C246" s="377">
        <v>41661.360000000001</v>
      </c>
      <c r="D246" s="377">
        <v>30435.81</v>
      </c>
      <c r="E246" s="377">
        <v>768.27</v>
      </c>
      <c r="F246" s="377">
        <v>11225.55</v>
      </c>
      <c r="G246" s="377">
        <v>2133.12</v>
      </c>
      <c r="H246" s="377">
        <v>9092.43</v>
      </c>
      <c r="I246" s="377">
        <v>146815.27056902018</v>
      </c>
      <c r="J246" s="377">
        <v>12378.165718701981</v>
      </c>
      <c r="K246" s="377">
        <v>3704.11</v>
      </c>
      <c r="L246" s="377">
        <v>134437.1048503182</v>
      </c>
      <c r="M246" s="377">
        <v>75959.94459491114</v>
      </c>
      <c r="N246" s="377">
        <v>58477.160255407071</v>
      </c>
      <c r="O246" s="377">
        <v>42813.975718701986</v>
      </c>
      <c r="P246" s="377">
        <v>4472.38</v>
      </c>
      <c r="Q246" s="377">
        <v>145662.65485031821</v>
      </c>
      <c r="R246" s="377">
        <v>78093.064594911135</v>
      </c>
      <c r="S246" s="525">
        <v>67569.590255407064</v>
      </c>
      <c r="T246" s="411"/>
      <c r="U246" s="409"/>
      <c r="V246" s="475"/>
      <c r="W246" s="475"/>
      <c r="Y246" s="174"/>
    </row>
    <row r="247" spans="1:25" s="158" customFormat="1" ht="18" customHeight="1">
      <c r="A247" s="430" t="s">
        <v>322</v>
      </c>
      <c r="B247" s="377">
        <v>164954.58904236046</v>
      </c>
      <c r="C247" s="377">
        <v>45330.68</v>
      </c>
      <c r="D247" s="377">
        <v>31395.07</v>
      </c>
      <c r="E247" s="377">
        <v>1216.1806970230787</v>
      </c>
      <c r="F247" s="377">
        <v>13935.61</v>
      </c>
      <c r="G247" s="377">
        <v>2811.05</v>
      </c>
      <c r="H247" s="377">
        <v>11124.56</v>
      </c>
      <c r="I247" s="377">
        <v>119623.90904236046</v>
      </c>
      <c r="J247" s="377">
        <v>11620.377780324678</v>
      </c>
      <c r="K247" s="377">
        <v>3974.0206970230788</v>
      </c>
      <c r="L247" s="377">
        <v>108003.53126203577</v>
      </c>
      <c r="M247" s="377">
        <v>51249.988178494532</v>
      </c>
      <c r="N247" s="377">
        <v>56753.543083541255</v>
      </c>
      <c r="O247" s="377">
        <v>43015.447780324677</v>
      </c>
      <c r="P247" s="377">
        <v>5190.2013940461575</v>
      </c>
      <c r="Q247" s="377">
        <v>121939.14126203577</v>
      </c>
      <c r="R247" s="377">
        <v>54061.038178494535</v>
      </c>
      <c r="S247" s="525">
        <v>67878.103083541238</v>
      </c>
      <c r="T247" s="411"/>
      <c r="U247" s="409"/>
      <c r="V247" s="475"/>
      <c r="W247" s="475"/>
      <c r="Y247" s="174"/>
    </row>
    <row r="248" spans="1:25" s="158" customFormat="1" ht="18" customHeight="1">
      <c r="A248" s="430" t="s">
        <v>320</v>
      </c>
      <c r="B248" s="377">
        <v>197289.92779131504</v>
      </c>
      <c r="C248" s="377">
        <v>45780.11</v>
      </c>
      <c r="D248" s="377">
        <v>29794.68</v>
      </c>
      <c r="E248" s="377">
        <v>653.59796332342023</v>
      </c>
      <c r="F248" s="377">
        <v>15985.43</v>
      </c>
      <c r="G248" s="377">
        <v>1470.9</v>
      </c>
      <c r="H248" s="377">
        <v>14514.53</v>
      </c>
      <c r="I248" s="377">
        <v>151509.81779131506</v>
      </c>
      <c r="J248" s="377">
        <v>10572.56687334874</v>
      </c>
      <c r="K248" s="377">
        <v>6563.0479633234208</v>
      </c>
      <c r="L248" s="377">
        <v>140937.25091796633</v>
      </c>
      <c r="M248" s="377">
        <v>84216.269212573185</v>
      </c>
      <c r="N248" s="377">
        <v>56720.981705393133</v>
      </c>
      <c r="O248" s="377">
        <v>40367.24687334874</v>
      </c>
      <c r="P248" s="377">
        <v>7216.645926646841</v>
      </c>
      <c r="Q248" s="377">
        <v>156922.68091796633</v>
      </c>
      <c r="R248" s="377">
        <v>85687.169212573193</v>
      </c>
      <c r="S248" s="525">
        <v>71235.511705393132</v>
      </c>
      <c r="T248" s="411"/>
      <c r="U248" s="409"/>
      <c r="V248" s="475"/>
      <c r="W248" s="475"/>
      <c r="Y248" s="174"/>
    </row>
    <row r="249" spans="1:25" s="410" customFormat="1" ht="18" customHeight="1">
      <c r="A249" s="424" t="s">
        <v>321</v>
      </c>
      <c r="B249" s="417">
        <f>SUM(B246:B248)</f>
        <v>550721.14740269561</v>
      </c>
      <c r="C249" s="417">
        <f t="shared" ref="C249:S249" si="29">SUM(C246:C248)</f>
        <v>132772.15000000002</v>
      </c>
      <c r="D249" s="417">
        <f t="shared" si="29"/>
        <v>91625.56</v>
      </c>
      <c r="E249" s="417">
        <f t="shared" si="29"/>
        <v>2638.0486603464988</v>
      </c>
      <c r="F249" s="417">
        <f t="shared" si="29"/>
        <v>41146.589999999997</v>
      </c>
      <c r="G249" s="417">
        <f t="shared" si="29"/>
        <v>6415.07</v>
      </c>
      <c r="H249" s="417">
        <f t="shared" si="29"/>
        <v>34731.519999999997</v>
      </c>
      <c r="I249" s="417">
        <f t="shared" si="29"/>
        <v>417948.99740269571</v>
      </c>
      <c r="J249" s="417">
        <f t="shared" si="29"/>
        <v>34571.110372375399</v>
      </c>
      <c r="K249" s="417">
        <f t="shared" si="29"/>
        <v>14241.178660346501</v>
      </c>
      <c r="L249" s="417">
        <f t="shared" si="29"/>
        <v>383377.8870303203</v>
      </c>
      <c r="M249" s="417">
        <f t="shared" si="29"/>
        <v>211426.20198597887</v>
      </c>
      <c r="N249" s="417">
        <f t="shared" si="29"/>
        <v>171951.68504434146</v>
      </c>
      <c r="O249" s="417">
        <f t="shared" si="29"/>
        <v>126196.6703723754</v>
      </c>
      <c r="P249" s="417">
        <f t="shared" si="29"/>
        <v>16879.227320692997</v>
      </c>
      <c r="Q249" s="417">
        <f t="shared" si="29"/>
        <v>424524.47703032033</v>
      </c>
      <c r="R249" s="417">
        <f t="shared" si="29"/>
        <v>217841.27198597888</v>
      </c>
      <c r="S249" s="522">
        <f t="shared" si="29"/>
        <v>206683.20504434145</v>
      </c>
      <c r="T249" s="457"/>
      <c r="U249" s="417"/>
      <c r="V249" s="492"/>
      <c r="W249" s="492"/>
      <c r="Y249" s="408"/>
    </row>
    <row r="250" spans="1:25" s="158" customFormat="1" ht="18" customHeight="1">
      <c r="A250" s="430" t="s">
        <v>323</v>
      </c>
      <c r="B250" s="377">
        <v>152226.1564718413</v>
      </c>
      <c r="C250" s="377">
        <v>33956.76</v>
      </c>
      <c r="D250" s="377">
        <v>23718.01</v>
      </c>
      <c r="E250" s="377">
        <v>6952.26</v>
      </c>
      <c r="F250" s="377">
        <v>10238.75</v>
      </c>
      <c r="G250" s="377">
        <v>2367.1999999999998</v>
      </c>
      <c r="H250" s="377">
        <v>7871.55</v>
      </c>
      <c r="I250" s="377">
        <v>118269.39647184132</v>
      </c>
      <c r="J250" s="377">
        <v>22404.789913965771</v>
      </c>
      <c r="K250" s="377">
        <v>5797.16</v>
      </c>
      <c r="L250" s="377">
        <v>95864.606557875537</v>
      </c>
      <c r="M250" s="377">
        <v>63079.139006183163</v>
      </c>
      <c r="N250" s="377">
        <v>32785.467551692367</v>
      </c>
      <c r="O250" s="377">
        <v>46122.79991396577</v>
      </c>
      <c r="P250" s="377">
        <v>12749.42</v>
      </c>
      <c r="Q250" s="377">
        <v>106103.35655787554</v>
      </c>
      <c r="R250" s="377">
        <v>65446.339006183167</v>
      </c>
      <c r="S250" s="525">
        <v>40657.01755169237</v>
      </c>
      <c r="T250" s="411"/>
      <c r="U250" s="409"/>
      <c r="V250" s="475"/>
      <c r="W250" s="475"/>
      <c r="Y250" s="174"/>
    </row>
    <row r="251" spans="1:25" s="158" customFormat="1" ht="18" customHeight="1">
      <c r="A251" s="430" t="s">
        <v>324</v>
      </c>
      <c r="B251" s="377">
        <v>161008.69232427303</v>
      </c>
      <c r="C251" s="377">
        <v>28092.14</v>
      </c>
      <c r="D251" s="377">
        <v>14334.68</v>
      </c>
      <c r="E251" s="377">
        <v>747.8</v>
      </c>
      <c r="F251" s="377">
        <v>13757.46</v>
      </c>
      <c r="G251" s="377">
        <v>5144.03</v>
      </c>
      <c r="H251" s="377">
        <v>8613.43</v>
      </c>
      <c r="I251" s="377">
        <v>132916.55232427304</v>
      </c>
      <c r="J251" s="377">
        <v>8193.0537144717637</v>
      </c>
      <c r="K251" s="377">
        <v>5203.33</v>
      </c>
      <c r="L251" s="377">
        <v>124723.49860980125</v>
      </c>
      <c r="M251" s="377">
        <v>58000.228548050203</v>
      </c>
      <c r="N251" s="377">
        <v>66723.270061751042</v>
      </c>
      <c r="O251" s="377">
        <v>22527.73371447176</v>
      </c>
      <c r="P251" s="377">
        <v>5951.13</v>
      </c>
      <c r="Q251" s="377">
        <v>138480.95860980125</v>
      </c>
      <c r="R251" s="377">
        <v>63144.258548050209</v>
      </c>
      <c r="S251" s="525">
        <v>75336.700061751049</v>
      </c>
      <c r="T251" s="411"/>
      <c r="U251" s="409"/>
      <c r="V251" s="475"/>
      <c r="W251" s="475"/>
      <c r="Y251" s="174"/>
    </row>
    <row r="252" spans="1:25" s="158" customFormat="1" ht="18" customHeight="1">
      <c r="A252" s="430" t="s">
        <v>325</v>
      </c>
      <c r="B252" s="377">
        <v>138326.89080448711</v>
      </c>
      <c r="C252" s="377">
        <v>30217.119999999999</v>
      </c>
      <c r="D252" s="377">
        <v>16084.18</v>
      </c>
      <c r="E252" s="377">
        <v>591.78</v>
      </c>
      <c r="F252" s="377">
        <v>14132.94</v>
      </c>
      <c r="G252" s="377">
        <v>2531.0500000000002</v>
      </c>
      <c r="H252" s="377">
        <v>11601.89</v>
      </c>
      <c r="I252" s="377">
        <v>108109.7708044871</v>
      </c>
      <c r="J252" s="377">
        <v>8402.84257288546</v>
      </c>
      <c r="K252" s="377">
        <v>5548.18</v>
      </c>
      <c r="L252" s="377">
        <v>99706.928231601647</v>
      </c>
      <c r="M252" s="377">
        <v>59302.503367854486</v>
      </c>
      <c r="N252" s="377">
        <v>40404.424863747146</v>
      </c>
      <c r="O252" s="377">
        <v>24487.022572885457</v>
      </c>
      <c r="P252" s="377">
        <v>6139.96</v>
      </c>
      <c r="Q252" s="377">
        <v>113839.86823160163</v>
      </c>
      <c r="R252" s="377">
        <v>61833.553367854489</v>
      </c>
      <c r="S252" s="525">
        <v>52006.314863747146</v>
      </c>
      <c r="T252" s="411"/>
      <c r="U252" s="409"/>
      <c r="V252" s="475"/>
      <c r="W252" s="475"/>
      <c r="Y252" s="174"/>
    </row>
    <row r="253" spans="1:25" s="410" customFormat="1" ht="18" customHeight="1">
      <c r="A253" s="424" t="s">
        <v>327</v>
      </c>
      <c r="B253" s="417">
        <f>SUM(B250:B252)</f>
        <v>451561.73960060143</v>
      </c>
      <c r="C253" s="417">
        <f t="shared" ref="C253:S253" si="30">SUM(C250:C252)</f>
        <v>92266.02</v>
      </c>
      <c r="D253" s="417">
        <f t="shared" si="30"/>
        <v>54136.87</v>
      </c>
      <c r="E253" s="417">
        <f t="shared" si="30"/>
        <v>8291.84</v>
      </c>
      <c r="F253" s="417">
        <f t="shared" si="30"/>
        <v>38129.15</v>
      </c>
      <c r="G253" s="417">
        <f t="shared" si="30"/>
        <v>10042.279999999999</v>
      </c>
      <c r="H253" s="417">
        <f t="shared" si="30"/>
        <v>28086.87</v>
      </c>
      <c r="I253" s="417">
        <f t="shared" si="30"/>
        <v>359295.71960060147</v>
      </c>
      <c r="J253" s="417">
        <f t="shared" si="30"/>
        <v>39000.686201322998</v>
      </c>
      <c r="K253" s="417">
        <f t="shared" si="30"/>
        <v>16548.669999999998</v>
      </c>
      <c r="L253" s="417">
        <f t="shared" si="30"/>
        <v>320295.03339927841</v>
      </c>
      <c r="M253" s="417">
        <f t="shared" si="30"/>
        <v>180381.87092208787</v>
      </c>
      <c r="N253" s="417">
        <f t="shared" si="30"/>
        <v>139913.16247719055</v>
      </c>
      <c r="O253" s="417">
        <f t="shared" si="30"/>
        <v>93137.556201322979</v>
      </c>
      <c r="P253" s="417">
        <f t="shared" si="30"/>
        <v>24840.51</v>
      </c>
      <c r="Q253" s="417">
        <f t="shared" si="30"/>
        <v>358424.18339927844</v>
      </c>
      <c r="R253" s="417">
        <f t="shared" si="30"/>
        <v>190424.15092208787</v>
      </c>
      <c r="S253" s="522">
        <f t="shared" si="30"/>
        <v>168000.03247719054</v>
      </c>
      <c r="T253" s="457"/>
      <c r="U253" s="417"/>
      <c r="V253" s="492"/>
      <c r="W253" s="492"/>
      <c r="Y253" s="408"/>
    </row>
    <row r="254" spans="1:25" s="158" customFormat="1" ht="18" customHeight="1">
      <c r="A254" s="430" t="s">
        <v>331</v>
      </c>
      <c r="B254" s="377">
        <v>159272.6894982669</v>
      </c>
      <c r="C254" s="377">
        <v>36896.879999999997</v>
      </c>
      <c r="D254" s="377">
        <v>24701.1</v>
      </c>
      <c r="E254" s="377">
        <v>654.57000000000005</v>
      </c>
      <c r="F254" s="377">
        <v>12195.78</v>
      </c>
      <c r="G254" s="377">
        <v>1906.79</v>
      </c>
      <c r="H254" s="377">
        <v>10288.99</v>
      </c>
      <c r="I254" s="377">
        <v>122375.80949826691</v>
      </c>
      <c r="J254" s="377">
        <v>10860.391036631092</v>
      </c>
      <c r="K254" s="377">
        <v>5559.59</v>
      </c>
      <c r="L254" s="377">
        <v>111515.41846163583</v>
      </c>
      <c r="M254" s="377">
        <v>74963.068441072144</v>
      </c>
      <c r="N254" s="377">
        <v>36552.350020563688</v>
      </c>
      <c r="O254" s="377">
        <v>35561.491036631094</v>
      </c>
      <c r="P254" s="377">
        <v>6214.16</v>
      </c>
      <c r="Q254" s="377">
        <v>123711.19846163582</v>
      </c>
      <c r="R254" s="377">
        <v>76869.858441072138</v>
      </c>
      <c r="S254" s="525">
        <v>46841.340020563686</v>
      </c>
      <c r="T254" s="411"/>
      <c r="U254" s="409"/>
      <c r="V254" s="475"/>
      <c r="W254" s="475"/>
      <c r="Y254" s="174"/>
    </row>
    <row r="255" spans="1:25" s="158" customFormat="1" ht="18" customHeight="1">
      <c r="A255" s="430" t="s">
        <v>329</v>
      </c>
      <c r="B255" s="377">
        <v>178747.92022788993</v>
      </c>
      <c r="C255" s="377">
        <v>42978.5</v>
      </c>
      <c r="D255" s="377">
        <v>26886.240000000002</v>
      </c>
      <c r="E255" s="377">
        <v>861.8</v>
      </c>
      <c r="F255" s="377">
        <v>16092.26</v>
      </c>
      <c r="G255" s="377">
        <v>4009.07</v>
      </c>
      <c r="H255" s="377">
        <v>12083.19</v>
      </c>
      <c r="I255" s="377">
        <v>135769.42022788993</v>
      </c>
      <c r="J255" s="377">
        <v>29005.979646617448</v>
      </c>
      <c r="K255" s="377">
        <v>10325.19</v>
      </c>
      <c r="L255" s="377">
        <v>106763.4405812725</v>
      </c>
      <c r="M255" s="377">
        <v>58221.251095789106</v>
      </c>
      <c r="N255" s="377">
        <v>48542.189485483395</v>
      </c>
      <c r="O255" s="377">
        <v>55892.21964661745</v>
      </c>
      <c r="P255" s="377">
        <v>11186.99</v>
      </c>
      <c r="Q255" s="377">
        <v>122855.70058127251</v>
      </c>
      <c r="R255" s="377">
        <v>62230.321095789106</v>
      </c>
      <c r="S255" s="525">
        <v>60625.37948548339</v>
      </c>
      <c r="T255" s="411"/>
      <c r="U255" s="409"/>
      <c r="V255" s="475"/>
      <c r="W255" s="475"/>
      <c r="Y255" s="174"/>
    </row>
    <row r="256" spans="1:25" s="158" customFormat="1" ht="18" customHeight="1">
      <c r="A256" s="430" t="s">
        <v>330</v>
      </c>
      <c r="B256" s="377">
        <v>300869.87037148635</v>
      </c>
      <c r="C256" s="377">
        <v>120475.36</v>
      </c>
      <c r="D256" s="377">
        <v>64998.69</v>
      </c>
      <c r="E256" s="377">
        <v>1434.37</v>
      </c>
      <c r="F256" s="377">
        <v>55476.67</v>
      </c>
      <c r="G256" s="377">
        <v>19530.18</v>
      </c>
      <c r="H256" s="377">
        <v>35946.49</v>
      </c>
      <c r="I256" s="377">
        <v>180394.51037148637</v>
      </c>
      <c r="J256" s="377">
        <v>29161.692577335125</v>
      </c>
      <c r="K256" s="377">
        <v>18462.740000000002</v>
      </c>
      <c r="L256" s="377">
        <v>151232.81779415125</v>
      </c>
      <c r="M256" s="377">
        <v>94208.017635415599</v>
      </c>
      <c r="N256" s="377">
        <v>57024.800158735641</v>
      </c>
      <c r="O256" s="377">
        <v>94160.382577335127</v>
      </c>
      <c r="P256" s="377">
        <v>19897.11</v>
      </c>
      <c r="Q256" s="377">
        <v>206709.48779415124</v>
      </c>
      <c r="R256" s="377">
        <v>113738.19763541561</v>
      </c>
      <c r="S256" s="525">
        <v>92971.290158735646</v>
      </c>
      <c r="T256" s="411"/>
      <c r="U256" s="409"/>
      <c r="V256" s="475"/>
      <c r="W256" s="475"/>
      <c r="Y256" s="174"/>
    </row>
    <row r="257" spans="1:25" s="410" customFormat="1" ht="18" customHeight="1">
      <c r="A257" s="424" t="s">
        <v>332</v>
      </c>
      <c r="B257" s="417">
        <f>SUM(B254:B256)</f>
        <v>638890.4800976431</v>
      </c>
      <c r="C257" s="417">
        <f t="shared" ref="C257:R257" si="31">SUM(C254:C256)</f>
        <v>200350.74</v>
      </c>
      <c r="D257" s="417">
        <f t="shared" si="31"/>
        <v>116586.03</v>
      </c>
      <c r="E257" s="417">
        <f t="shared" si="31"/>
        <v>2950.74</v>
      </c>
      <c r="F257" s="417">
        <f t="shared" si="31"/>
        <v>83764.709999999992</v>
      </c>
      <c r="G257" s="417">
        <f t="shared" si="31"/>
        <v>25446.04</v>
      </c>
      <c r="H257" s="417">
        <f t="shared" si="31"/>
        <v>58318.67</v>
      </c>
      <c r="I257" s="417">
        <f t="shared" si="31"/>
        <v>438539.74009764323</v>
      </c>
      <c r="J257" s="417">
        <f t="shared" si="31"/>
        <v>69028.063260583673</v>
      </c>
      <c r="K257" s="417">
        <f t="shared" si="31"/>
        <v>34347.520000000004</v>
      </c>
      <c r="L257" s="417">
        <f t="shared" si="31"/>
        <v>369511.67683705955</v>
      </c>
      <c r="M257" s="417">
        <f t="shared" si="31"/>
        <v>227392.33717227686</v>
      </c>
      <c r="N257" s="417">
        <f t="shared" si="31"/>
        <v>142119.33966478275</v>
      </c>
      <c r="O257" s="417">
        <f t="shared" si="31"/>
        <v>185614.09326058367</v>
      </c>
      <c r="P257" s="417">
        <f t="shared" si="31"/>
        <v>37298.26</v>
      </c>
      <c r="Q257" s="417">
        <f t="shared" si="31"/>
        <v>453276.38683705957</v>
      </c>
      <c r="R257" s="417">
        <f t="shared" si="31"/>
        <v>252838.37717227684</v>
      </c>
      <c r="S257" s="522">
        <f>SUM(S254:S256)</f>
        <v>200438.00966478273</v>
      </c>
      <c r="T257" s="457"/>
      <c r="U257" s="417"/>
      <c r="V257" s="492"/>
      <c r="W257" s="492"/>
      <c r="Y257" s="408"/>
    </row>
    <row r="258" spans="1:25" s="158" customFormat="1" ht="18" customHeight="1">
      <c r="A258" s="430" t="s">
        <v>338</v>
      </c>
      <c r="B258" s="377">
        <v>176735.85403992058</v>
      </c>
      <c r="C258" s="377">
        <v>53091.64</v>
      </c>
      <c r="D258" s="377">
        <v>39550.230000000003</v>
      </c>
      <c r="E258" s="377">
        <v>1183.73</v>
      </c>
      <c r="F258" s="377">
        <v>13541.41</v>
      </c>
      <c r="G258" s="377">
        <v>2136.9899999999998</v>
      </c>
      <c r="H258" s="377">
        <v>11404.42</v>
      </c>
      <c r="I258" s="377">
        <v>123644.21403992055</v>
      </c>
      <c r="J258" s="377">
        <v>9815.2159248674707</v>
      </c>
      <c r="K258" s="377">
        <v>5853.64</v>
      </c>
      <c r="L258" s="377">
        <v>113828.99811505308</v>
      </c>
      <c r="M258" s="377">
        <v>57819.015653812567</v>
      </c>
      <c r="N258" s="377">
        <v>56009.982461240506</v>
      </c>
      <c r="O258" s="377">
        <v>49365.445924867468</v>
      </c>
      <c r="P258" s="377">
        <v>7037.37</v>
      </c>
      <c r="Q258" s="377">
        <v>127370.40811505308</v>
      </c>
      <c r="R258" s="377">
        <v>59956.005653812572</v>
      </c>
      <c r="S258" s="525">
        <v>67414.402461240505</v>
      </c>
      <c r="T258" s="411"/>
      <c r="U258" s="409"/>
      <c r="V258" s="475"/>
      <c r="W258" s="475"/>
      <c r="Y258" s="174"/>
    </row>
    <row r="259" spans="1:25" s="158" customFormat="1" ht="18" customHeight="1">
      <c r="A259" s="430" t="s">
        <v>336</v>
      </c>
      <c r="B259" s="377">
        <v>141011.18088063435</v>
      </c>
      <c r="C259" s="377">
        <v>41298.25</v>
      </c>
      <c r="D259" s="377">
        <v>32017.1</v>
      </c>
      <c r="E259" s="377">
        <v>1742.07</v>
      </c>
      <c r="F259" s="377">
        <v>9281.15</v>
      </c>
      <c r="G259" s="377">
        <v>1681.02</v>
      </c>
      <c r="H259" s="377">
        <v>7600.13</v>
      </c>
      <c r="I259" s="377">
        <v>99712.930880634332</v>
      </c>
      <c r="J259" s="377">
        <v>8939.0502657600937</v>
      </c>
      <c r="K259" s="377">
        <v>3578.34</v>
      </c>
      <c r="L259" s="377">
        <v>90773.880614874244</v>
      </c>
      <c r="M259" s="377">
        <v>49027.828014077575</v>
      </c>
      <c r="N259" s="377">
        <v>41746.052600796676</v>
      </c>
      <c r="O259" s="377">
        <v>40956.150265760094</v>
      </c>
      <c r="P259" s="377">
        <v>5320.41</v>
      </c>
      <c r="Q259" s="377">
        <v>100055.03061487425</v>
      </c>
      <c r="R259" s="377">
        <v>50708.848014077572</v>
      </c>
      <c r="S259" s="525">
        <v>49346.182600796681</v>
      </c>
      <c r="T259" s="411"/>
      <c r="U259" s="409"/>
      <c r="V259" s="475"/>
      <c r="W259" s="475"/>
      <c r="Y259" s="174"/>
    </row>
    <row r="260" spans="1:25" s="158" customFormat="1" ht="18" customHeight="1">
      <c r="A260" s="430" t="s">
        <v>337</v>
      </c>
      <c r="B260" s="377">
        <v>204418.71482285735</v>
      </c>
      <c r="C260" s="377">
        <v>53250.75</v>
      </c>
      <c r="D260" s="377">
        <v>39546.67</v>
      </c>
      <c r="E260" s="377">
        <v>5102.4207706345032</v>
      </c>
      <c r="F260" s="377">
        <v>13704.08</v>
      </c>
      <c r="G260" s="377">
        <v>2130</v>
      </c>
      <c r="H260" s="377">
        <v>11574.08</v>
      </c>
      <c r="I260" s="377">
        <v>151167.96482285735</v>
      </c>
      <c r="J260" s="377">
        <v>25392.63846358893</v>
      </c>
      <c r="K260" s="377">
        <v>17638.590770634502</v>
      </c>
      <c r="L260" s="377">
        <v>125775.32635926842</v>
      </c>
      <c r="M260" s="377">
        <v>64878.256072316552</v>
      </c>
      <c r="N260" s="377">
        <v>60897.070286951865</v>
      </c>
      <c r="O260" s="377">
        <v>64939.308463588932</v>
      </c>
      <c r="P260" s="377">
        <v>22741.011541269007</v>
      </c>
      <c r="Q260" s="377">
        <v>139479.40635926844</v>
      </c>
      <c r="R260" s="377">
        <v>67008.256072316552</v>
      </c>
      <c r="S260" s="525">
        <v>72471.150286951859</v>
      </c>
      <c r="T260" s="411"/>
      <c r="U260" s="409"/>
      <c r="V260" s="475"/>
      <c r="W260" s="475"/>
      <c r="Y260" s="174"/>
    </row>
    <row r="261" spans="1:25" s="158" customFormat="1" ht="18" customHeight="1">
      <c r="A261" s="424" t="s">
        <v>339</v>
      </c>
      <c r="B261" s="417">
        <f>SUM(B258:B260)</f>
        <v>522165.74974341231</v>
      </c>
      <c r="C261" s="417">
        <f t="shared" ref="C261:S261" si="32">SUM(C258:C260)</f>
        <v>147640.64000000001</v>
      </c>
      <c r="D261" s="417">
        <f t="shared" si="32"/>
        <v>111114</v>
      </c>
      <c r="E261" s="417">
        <f t="shared" si="32"/>
        <v>8028.2207706345034</v>
      </c>
      <c r="F261" s="417">
        <f t="shared" si="32"/>
        <v>36526.639999999999</v>
      </c>
      <c r="G261" s="417">
        <f t="shared" si="32"/>
        <v>5948.01</v>
      </c>
      <c r="H261" s="417">
        <f t="shared" si="32"/>
        <v>30578.629999999997</v>
      </c>
      <c r="I261" s="417">
        <f t="shared" si="32"/>
        <v>374525.10974341223</v>
      </c>
      <c r="J261" s="417">
        <f t="shared" si="32"/>
        <v>44146.904654216494</v>
      </c>
      <c r="K261" s="417">
        <f t="shared" si="32"/>
        <v>27070.570770634502</v>
      </c>
      <c r="L261" s="417">
        <f t="shared" si="32"/>
        <v>330378.20508919575</v>
      </c>
      <c r="M261" s="417">
        <f t="shared" si="32"/>
        <v>171725.0997402067</v>
      </c>
      <c r="N261" s="417">
        <f t="shared" si="32"/>
        <v>158653.10534898905</v>
      </c>
      <c r="O261" s="417">
        <f t="shared" si="32"/>
        <v>155260.90465421649</v>
      </c>
      <c r="P261" s="417">
        <f t="shared" si="32"/>
        <v>35098.791541269005</v>
      </c>
      <c r="Q261" s="417">
        <f t="shared" si="32"/>
        <v>366904.84508919576</v>
      </c>
      <c r="R261" s="417">
        <f t="shared" si="32"/>
        <v>177673.10974020668</v>
      </c>
      <c r="S261" s="522">
        <f t="shared" si="32"/>
        <v>189231.73534898905</v>
      </c>
      <c r="T261" s="411"/>
      <c r="U261" s="409"/>
      <c r="V261" s="475"/>
      <c r="W261" s="475"/>
      <c r="Y261" s="174"/>
    </row>
    <row r="262" spans="1:25" s="158" customFormat="1" ht="18" customHeight="1">
      <c r="A262" s="430" t="s">
        <v>342</v>
      </c>
      <c r="B262" s="377">
        <v>194859.28741035308</v>
      </c>
      <c r="C262" s="377">
        <v>37897.11</v>
      </c>
      <c r="D262" s="377">
        <v>25166.58</v>
      </c>
      <c r="E262" s="377">
        <v>4843.8500000000004</v>
      </c>
      <c r="F262" s="377">
        <v>12730.53</v>
      </c>
      <c r="G262" s="377">
        <v>2209.71</v>
      </c>
      <c r="H262" s="377">
        <v>10520.82</v>
      </c>
      <c r="I262" s="377">
        <v>156962.17741035309</v>
      </c>
      <c r="J262" s="377">
        <v>12676.146982009423</v>
      </c>
      <c r="K262" s="377">
        <v>7584.56</v>
      </c>
      <c r="L262" s="377">
        <v>144286.03042834369</v>
      </c>
      <c r="M262" s="377">
        <v>85156.987445185878</v>
      </c>
      <c r="N262" s="377">
        <v>59129.0429831578</v>
      </c>
      <c r="O262" s="377">
        <v>37842.726982009422</v>
      </c>
      <c r="P262" s="377">
        <v>12428.41</v>
      </c>
      <c r="Q262" s="377">
        <v>157016.56042834368</v>
      </c>
      <c r="R262" s="377">
        <v>87366.69744518587</v>
      </c>
      <c r="S262" s="525">
        <v>69649.8629831578</v>
      </c>
      <c r="T262" s="411"/>
      <c r="U262" s="409"/>
      <c r="V262" s="475"/>
      <c r="W262" s="475"/>
      <c r="Y262" s="174"/>
    </row>
    <row r="263" spans="1:25" s="158" customFormat="1" ht="18" customHeight="1">
      <c r="A263" s="430" t="s">
        <v>343</v>
      </c>
      <c r="B263" s="377">
        <v>205593.16009076097</v>
      </c>
      <c r="C263" s="377">
        <v>38301.760000000002</v>
      </c>
      <c r="D263" s="377">
        <v>26227.040000000001</v>
      </c>
      <c r="E263" s="377">
        <v>1944.8787170773808</v>
      </c>
      <c r="F263" s="377">
        <v>12074.72</v>
      </c>
      <c r="G263" s="377">
        <v>727.15</v>
      </c>
      <c r="H263" s="377">
        <v>11347.57</v>
      </c>
      <c r="I263" s="377">
        <v>167291.40009076093</v>
      </c>
      <c r="J263" s="377">
        <v>21533.747263826048</v>
      </c>
      <c r="K263" s="377">
        <v>14318.898717077382</v>
      </c>
      <c r="L263" s="377">
        <v>145757.65282693491</v>
      </c>
      <c r="M263" s="377">
        <v>74749.61910695085</v>
      </c>
      <c r="N263" s="377">
        <v>71008.033719984043</v>
      </c>
      <c r="O263" s="377">
        <v>47760.787263826045</v>
      </c>
      <c r="P263" s="377">
        <v>16263.777434154761</v>
      </c>
      <c r="Q263" s="377">
        <v>157832.37282693491</v>
      </c>
      <c r="R263" s="377">
        <v>75476.769106950858</v>
      </c>
      <c r="S263" s="525">
        <v>82355.603719984036</v>
      </c>
      <c r="T263" s="411"/>
      <c r="U263" s="409"/>
      <c r="V263" s="475"/>
      <c r="W263" s="475"/>
      <c r="Y263" s="174"/>
    </row>
    <row r="264" spans="1:25" s="158" customFormat="1" ht="18" customHeight="1">
      <c r="A264" s="430" t="s">
        <v>345</v>
      </c>
      <c r="B264" s="377">
        <v>244668.96269848078</v>
      </c>
      <c r="C264" s="377">
        <v>48811.43</v>
      </c>
      <c r="D264" s="377">
        <v>26382.9</v>
      </c>
      <c r="E264" s="377">
        <v>1400.23</v>
      </c>
      <c r="F264" s="377">
        <v>22428.53</v>
      </c>
      <c r="G264" s="377">
        <v>7046.67</v>
      </c>
      <c r="H264" s="377">
        <v>15381.86</v>
      </c>
      <c r="I264" s="377">
        <v>195857.53269848076</v>
      </c>
      <c r="J264" s="377">
        <v>35919.6515336792</v>
      </c>
      <c r="K264" s="377">
        <v>26071.552020752049</v>
      </c>
      <c r="L264" s="377">
        <v>159937.88116480157</v>
      </c>
      <c r="M264" s="377">
        <v>75695.822211407911</v>
      </c>
      <c r="N264" s="377">
        <v>84242.058953393658</v>
      </c>
      <c r="O264" s="377">
        <v>62302.551533679201</v>
      </c>
      <c r="P264" s="377">
        <v>27471.782020752049</v>
      </c>
      <c r="Q264" s="377">
        <v>182366.41116480157</v>
      </c>
      <c r="R264" s="377">
        <v>82742.492211407924</v>
      </c>
      <c r="S264" s="525">
        <v>99623.918953393659</v>
      </c>
      <c r="T264" s="411"/>
      <c r="U264" s="409"/>
      <c r="V264" s="475"/>
      <c r="W264" s="475"/>
      <c r="Y264" s="174"/>
    </row>
    <row r="265" spans="1:25" s="158" customFormat="1" ht="18" customHeight="1">
      <c r="A265" s="424" t="s">
        <v>346</v>
      </c>
      <c r="B265" s="417">
        <f>SUM(B262:B264)</f>
        <v>645121.4101995948</v>
      </c>
      <c r="C265" s="417">
        <f t="shared" ref="C265:S265" si="33">SUM(C262:C264)</f>
        <v>125010.29999999999</v>
      </c>
      <c r="D265" s="417">
        <f t="shared" si="33"/>
        <v>77776.52</v>
      </c>
      <c r="E265" s="417">
        <f t="shared" si="33"/>
        <v>8188.9587170773812</v>
      </c>
      <c r="F265" s="417">
        <f t="shared" si="33"/>
        <v>47233.78</v>
      </c>
      <c r="G265" s="417">
        <f t="shared" si="33"/>
        <v>9983.5300000000007</v>
      </c>
      <c r="H265" s="417">
        <f t="shared" si="33"/>
        <v>37250.25</v>
      </c>
      <c r="I265" s="417">
        <f t="shared" si="33"/>
        <v>520111.11019959475</v>
      </c>
      <c r="J265" s="417">
        <f t="shared" si="33"/>
        <v>70129.545779514679</v>
      </c>
      <c r="K265" s="417">
        <f t="shared" si="33"/>
        <v>47975.010737829434</v>
      </c>
      <c r="L265" s="417">
        <f t="shared" si="33"/>
        <v>449981.56442008016</v>
      </c>
      <c r="M265" s="417">
        <f t="shared" si="33"/>
        <v>235602.42876354462</v>
      </c>
      <c r="N265" s="417">
        <f t="shared" si="33"/>
        <v>214379.13565653551</v>
      </c>
      <c r="O265" s="417">
        <f t="shared" si="33"/>
        <v>147906.06577951467</v>
      </c>
      <c r="P265" s="417">
        <f t="shared" si="33"/>
        <v>56163.969454906808</v>
      </c>
      <c r="Q265" s="417">
        <f t="shared" si="33"/>
        <v>497215.34442008019</v>
      </c>
      <c r="R265" s="417">
        <f t="shared" si="33"/>
        <v>245585.95876354465</v>
      </c>
      <c r="S265" s="522">
        <f t="shared" si="33"/>
        <v>251629.38565653551</v>
      </c>
      <c r="T265" s="411"/>
      <c r="U265" s="409"/>
      <c r="V265" s="475"/>
      <c r="W265" s="475"/>
      <c r="Y265" s="174"/>
    </row>
    <row r="266" spans="1:25" s="490" customFormat="1" ht="18" customHeight="1">
      <c r="A266" s="494" t="s">
        <v>347</v>
      </c>
      <c r="B266" s="571">
        <v>181844.31594840979</v>
      </c>
      <c r="C266" s="572">
        <v>35803.49</v>
      </c>
      <c r="D266" s="572">
        <v>22467.14</v>
      </c>
      <c r="E266" s="572">
        <v>2450.83</v>
      </c>
      <c r="F266" s="572">
        <v>13336.35</v>
      </c>
      <c r="G266" s="572">
        <v>4360.76</v>
      </c>
      <c r="H266" s="572">
        <v>8975.59</v>
      </c>
      <c r="I266" s="572">
        <v>146040.82594840977</v>
      </c>
      <c r="J266" s="572">
        <v>16210.46420043913</v>
      </c>
      <c r="K266" s="572">
        <v>5583.65</v>
      </c>
      <c r="L266" s="573">
        <v>129830.36174797063</v>
      </c>
      <c r="M266" s="573">
        <v>67392.017877428647</v>
      </c>
      <c r="N266" s="573">
        <v>62438.34387054199</v>
      </c>
      <c r="O266" s="573">
        <v>38677.604200439127</v>
      </c>
      <c r="P266" s="573">
        <v>8034.48</v>
      </c>
      <c r="Q266" s="573">
        <v>143166.71174797064</v>
      </c>
      <c r="R266" s="573">
        <v>71752.777877428642</v>
      </c>
      <c r="S266" s="574">
        <v>71413.933870541994</v>
      </c>
      <c r="T266" s="489"/>
      <c r="U266" s="565"/>
      <c r="X266" s="491"/>
    </row>
    <row r="267" spans="1:25" s="490" customFormat="1" ht="18" customHeight="1">
      <c r="A267" s="494" t="s">
        <v>348</v>
      </c>
      <c r="B267" s="571">
        <v>164220.15477067497</v>
      </c>
      <c r="C267" s="572">
        <v>36931.129999999997</v>
      </c>
      <c r="D267" s="572">
        <v>18704.21</v>
      </c>
      <c r="E267" s="572">
        <v>5519.14</v>
      </c>
      <c r="F267" s="572">
        <v>18226.919999999998</v>
      </c>
      <c r="G267" s="572">
        <v>7769.59</v>
      </c>
      <c r="H267" s="572">
        <v>10457.33</v>
      </c>
      <c r="I267" s="572">
        <v>127289.02477067497</v>
      </c>
      <c r="J267" s="572">
        <v>9053.6142997802599</v>
      </c>
      <c r="K267" s="572">
        <v>5977.32</v>
      </c>
      <c r="L267" s="573">
        <v>118235.41047089471</v>
      </c>
      <c r="M267" s="573">
        <v>59578.95941703608</v>
      </c>
      <c r="N267" s="573">
        <v>58656.451053858633</v>
      </c>
      <c r="O267" s="573">
        <v>27757.824299780259</v>
      </c>
      <c r="P267" s="573">
        <v>11496.46</v>
      </c>
      <c r="Q267" s="573">
        <v>136462.3304708947</v>
      </c>
      <c r="R267" s="573">
        <v>67348.549417036076</v>
      </c>
      <c r="S267" s="574">
        <v>69113.781053858635</v>
      </c>
      <c r="T267" s="489"/>
      <c r="U267" s="565"/>
      <c r="X267" s="491"/>
    </row>
    <row r="268" spans="1:25" s="577" customFormat="1" ht="18" customHeight="1">
      <c r="A268" s="494" t="s">
        <v>349</v>
      </c>
      <c r="B268" s="571">
        <v>214129.98308443543</v>
      </c>
      <c r="C268" s="572">
        <v>44942.77</v>
      </c>
      <c r="D268" s="572">
        <v>28128.34</v>
      </c>
      <c r="E268" s="572">
        <v>7037.63</v>
      </c>
      <c r="F268" s="572">
        <v>16814.43</v>
      </c>
      <c r="G268" s="572">
        <v>6142</v>
      </c>
      <c r="H268" s="572">
        <v>10672.43</v>
      </c>
      <c r="I268" s="572">
        <v>169187.21308443544</v>
      </c>
      <c r="J268" s="572">
        <v>19830.490829971099</v>
      </c>
      <c r="K268" s="572">
        <v>12302.23</v>
      </c>
      <c r="L268" s="573">
        <v>149356.72225446432</v>
      </c>
      <c r="M268" s="573">
        <v>79627.061604477887</v>
      </c>
      <c r="N268" s="573">
        <v>69729.660649986428</v>
      </c>
      <c r="O268" s="573">
        <v>47958.830829971099</v>
      </c>
      <c r="P268" s="573">
        <v>19339.86</v>
      </c>
      <c r="Q268" s="573">
        <v>166171.15225446431</v>
      </c>
      <c r="R268" s="573">
        <v>85769.061604477887</v>
      </c>
      <c r="S268" s="574">
        <v>80402.090649986421</v>
      </c>
      <c r="T268" s="575"/>
      <c r="U268" s="576"/>
      <c r="X268" s="578"/>
    </row>
    <row r="269" spans="1:25" s="483" customFormat="1" ht="18" customHeight="1">
      <c r="A269" s="424" t="s">
        <v>350</v>
      </c>
      <c r="B269" s="481">
        <f>SUM(B266:B268)</f>
        <v>560194.45380352018</v>
      </c>
      <c r="C269" s="481">
        <f t="shared" ref="C269:S269" si="34">SUM(C266:C268)</f>
        <v>117677.38999999998</v>
      </c>
      <c r="D269" s="481">
        <f t="shared" si="34"/>
        <v>69299.69</v>
      </c>
      <c r="E269" s="481">
        <f t="shared" si="34"/>
        <v>15007.6</v>
      </c>
      <c r="F269" s="481">
        <f t="shared" si="34"/>
        <v>48377.7</v>
      </c>
      <c r="G269" s="481">
        <f t="shared" si="34"/>
        <v>18272.349999999999</v>
      </c>
      <c r="H269" s="481">
        <f t="shared" si="34"/>
        <v>30105.35</v>
      </c>
      <c r="I269" s="481">
        <f t="shared" si="34"/>
        <v>442517.06380352017</v>
      </c>
      <c r="J269" s="481">
        <f t="shared" si="34"/>
        <v>45094.569330190483</v>
      </c>
      <c r="K269" s="481">
        <f t="shared" si="34"/>
        <v>23863.199999999997</v>
      </c>
      <c r="L269" s="481">
        <f t="shared" si="34"/>
        <v>397422.49447332963</v>
      </c>
      <c r="M269" s="481">
        <f t="shared" si="34"/>
        <v>206598.03889894261</v>
      </c>
      <c r="N269" s="481">
        <f t="shared" si="34"/>
        <v>190824.45557438704</v>
      </c>
      <c r="O269" s="481">
        <f t="shared" si="34"/>
        <v>114394.25933019049</v>
      </c>
      <c r="P269" s="481">
        <f t="shared" si="34"/>
        <v>38870.800000000003</v>
      </c>
      <c r="Q269" s="481">
        <f t="shared" si="34"/>
        <v>445800.1944733297</v>
      </c>
      <c r="R269" s="481">
        <f t="shared" si="34"/>
        <v>224870.38889894262</v>
      </c>
      <c r="S269" s="569">
        <f t="shared" si="34"/>
        <v>220929.80557438702</v>
      </c>
      <c r="T269" s="482"/>
      <c r="U269" s="570"/>
      <c r="X269" s="484"/>
    </row>
    <row r="270" spans="1:25" s="490" customFormat="1" ht="18" customHeight="1">
      <c r="A270" s="430" t="s">
        <v>351</v>
      </c>
      <c r="B270" s="485">
        <v>111827.71795413313</v>
      </c>
      <c r="C270" s="486">
        <v>31914.36</v>
      </c>
      <c r="D270" s="486">
        <v>23212.18</v>
      </c>
      <c r="E270" s="486">
        <v>1838.52</v>
      </c>
      <c r="F270" s="486">
        <v>8702.18</v>
      </c>
      <c r="G270" s="486">
        <v>411.92</v>
      </c>
      <c r="H270" s="486">
        <v>8290.26</v>
      </c>
      <c r="I270" s="486">
        <v>79913.357954133127</v>
      </c>
      <c r="J270" s="486">
        <v>11496.066093202811</v>
      </c>
      <c r="K270" s="486">
        <v>6083.9240405447417</v>
      </c>
      <c r="L270" s="487">
        <v>68417.291860930331</v>
      </c>
      <c r="M270" s="487">
        <v>42729.85581958769</v>
      </c>
      <c r="N270" s="487">
        <v>25687.436041342626</v>
      </c>
      <c r="O270" s="487">
        <v>34708.246093202812</v>
      </c>
      <c r="P270" s="487">
        <v>7922.4440405447422</v>
      </c>
      <c r="Q270" s="487">
        <v>77119.471860930324</v>
      </c>
      <c r="R270" s="487">
        <v>43141.775819587689</v>
      </c>
      <c r="S270" s="488">
        <v>33977.696041342628</v>
      </c>
      <c r="T270" s="489"/>
      <c r="U270" s="565"/>
      <c r="X270" s="491"/>
    </row>
    <row r="271" spans="1:25" s="490" customFormat="1" ht="18" customHeight="1">
      <c r="A271" s="430" t="s">
        <v>352</v>
      </c>
      <c r="B271" s="485">
        <v>172723.23498929423</v>
      </c>
      <c r="C271" s="486">
        <v>39177.1</v>
      </c>
      <c r="D271" s="486">
        <v>22206.7</v>
      </c>
      <c r="E271" s="486">
        <v>1024.02</v>
      </c>
      <c r="F271" s="486">
        <v>16970.400000000001</v>
      </c>
      <c r="G271" s="486">
        <v>2961.93</v>
      </c>
      <c r="H271" s="486">
        <v>14008.47</v>
      </c>
      <c r="I271" s="486">
        <v>133546.13498929422</v>
      </c>
      <c r="J271" s="486">
        <v>22366.963440236425</v>
      </c>
      <c r="K271" s="486">
        <v>9495.66</v>
      </c>
      <c r="L271" s="487">
        <v>111179.17154905779</v>
      </c>
      <c r="M271" s="487">
        <v>64470.839935657503</v>
      </c>
      <c r="N271" s="487">
        <v>46708.331613400296</v>
      </c>
      <c r="O271" s="487">
        <v>44573.663440236429</v>
      </c>
      <c r="P271" s="487">
        <v>10519.68</v>
      </c>
      <c r="Q271" s="487">
        <v>128149.57154905779</v>
      </c>
      <c r="R271" s="487">
        <v>67432.769935657503</v>
      </c>
      <c r="S271" s="488">
        <v>60716.801613400297</v>
      </c>
      <c r="T271" s="489"/>
      <c r="U271" s="565"/>
      <c r="X271" s="491"/>
    </row>
    <row r="272" spans="1:25" s="483" customFormat="1" ht="18" customHeight="1">
      <c r="A272" s="494" t="s">
        <v>353</v>
      </c>
      <c r="B272" s="571">
        <v>285457.40257927723</v>
      </c>
      <c r="C272" s="572">
        <v>107143.22</v>
      </c>
      <c r="D272" s="572">
        <v>59800.88</v>
      </c>
      <c r="E272" s="572">
        <v>2723.77</v>
      </c>
      <c r="F272" s="572">
        <v>47342.34</v>
      </c>
      <c r="G272" s="572">
        <v>14463.01</v>
      </c>
      <c r="H272" s="572">
        <v>32879.33</v>
      </c>
      <c r="I272" s="572">
        <v>178314.18257927723</v>
      </c>
      <c r="J272" s="572">
        <v>53035.803332543961</v>
      </c>
      <c r="K272" s="572">
        <v>36624.79</v>
      </c>
      <c r="L272" s="573">
        <v>125278.37924673327</v>
      </c>
      <c r="M272" s="573">
        <v>87006.904073665602</v>
      </c>
      <c r="N272" s="573">
        <v>38271.475173067651</v>
      </c>
      <c r="O272" s="573">
        <v>112836.68333254395</v>
      </c>
      <c r="P272" s="573">
        <v>39348.559999999998</v>
      </c>
      <c r="Q272" s="573">
        <v>172620.71924673326</v>
      </c>
      <c r="R272" s="573">
        <v>101469.91407366561</v>
      </c>
      <c r="S272" s="574">
        <v>71150.805173067653</v>
      </c>
      <c r="T272" s="482"/>
      <c r="U272" s="569"/>
      <c r="X272" s="484"/>
    </row>
    <row r="273" spans="1:24" s="483" customFormat="1" ht="18" customHeight="1">
      <c r="A273" s="424" t="s">
        <v>355</v>
      </c>
      <c r="B273" s="481">
        <f>SUM(B270:B272)</f>
        <v>570008.35552270454</v>
      </c>
      <c r="C273" s="481">
        <f t="shared" ref="C273:S273" si="35">SUM(C270:C272)</f>
        <v>178234.68</v>
      </c>
      <c r="D273" s="481">
        <f t="shared" si="35"/>
        <v>105219.76000000001</v>
      </c>
      <c r="E273" s="481">
        <f t="shared" si="35"/>
        <v>5586.3099999999995</v>
      </c>
      <c r="F273" s="481">
        <f t="shared" si="35"/>
        <v>73014.92</v>
      </c>
      <c r="G273" s="481">
        <f t="shared" si="35"/>
        <v>17836.86</v>
      </c>
      <c r="H273" s="481">
        <f t="shared" si="35"/>
        <v>55178.06</v>
      </c>
      <c r="I273" s="481">
        <f t="shared" si="35"/>
        <v>391773.67552270461</v>
      </c>
      <c r="J273" s="481">
        <f t="shared" si="35"/>
        <v>86898.83286598319</v>
      </c>
      <c r="K273" s="481">
        <f t="shared" si="35"/>
        <v>52204.374040544746</v>
      </c>
      <c r="L273" s="481">
        <f t="shared" si="35"/>
        <v>304874.84265672136</v>
      </c>
      <c r="M273" s="481">
        <f t="shared" si="35"/>
        <v>194207.59982891078</v>
      </c>
      <c r="N273" s="481">
        <f t="shared" si="35"/>
        <v>110667.24282781058</v>
      </c>
      <c r="O273" s="481">
        <f t="shared" si="35"/>
        <v>192118.5928659832</v>
      </c>
      <c r="P273" s="481">
        <f t="shared" si="35"/>
        <v>57790.684040544744</v>
      </c>
      <c r="Q273" s="481">
        <f t="shared" si="35"/>
        <v>377889.7626567214</v>
      </c>
      <c r="R273" s="481">
        <f t="shared" si="35"/>
        <v>212044.45982891083</v>
      </c>
      <c r="S273" s="569">
        <f t="shared" si="35"/>
        <v>165845.30282781058</v>
      </c>
      <c r="T273" s="482"/>
      <c r="U273" s="570"/>
      <c r="X273" s="484"/>
    </row>
    <row r="274" spans="1:24" s="181" customFormat="1" ht="18" customHeight="1">
      <c r="A274" s="362" t="s">
        <v>278</v>
      </c>
      <c r="B274" s="363">
        <f>(B273-B269)/B269*100</f>
        <v>1.7518741309471155</v>
      </c>
      <c r="C274" s="363">
        <f t="shared" ref="C274:S274" si="36">(C273-C269)/C269*100</f>
        <v>51.460429229438219</v>
      </c>
      <c r="D274" s="363">
        <f t="shared" si="36"/>
        <v>51.832944707256281</v>
      </c>
      <c r="E274" s="363">
        <f t="shared" si="36"/>
        <v>-62.776793091500316</v>
      </c>
      <c r="F274" s="363">
        <f t="shared" si="36"/>
        <v>50.926811320091701</v>
      </c>
      <c r="G274" s="363">
        <f t="shared" si="36"/>
        <v>-2.3833278149772634</v>
      </c>
      <c r="H274" s="363">
        <f t="shared" si="36"/>
        <v>83.283237032620448</v>
      </c>
      <c r="I274" s="363">
        <f t="shared" si="36"/>
        <v>-11.466990186698402</v>
      </c>
      <c r="J274" s="363">
        <f t="shared" si="36"/>
        <v>92.703543146613583</v>
      </c>
      <c r="K274" s="363">
        <f t="shared" si="36"/>
        <v>118.76518673331637</v>
      </c>
      <c r="L274" s="363">
        <f t="shared" si="36"/>
        <v>-23.286968680334471</v>
      </c>
      <c r="M274" s="363">
        <f t="shared" si="36"/>
        <v>-5.9973652877182504</v>
      </c>
      <c r="N274" s="363">
        <f t="shared" si="36"/>
        <v>-42.005733754251239</v>
      </c>
      <c r="O274" s="363">
        <f t="shared" si="36"/>
        <v>67.944260482029279</v>
      </c>
      <c r="P274" s="363">
        <f t="shared" si="36"/>
        <v>48.673770646718715</v>
      </c>
      <c r="Q274" s="363">
        <f t="shared" si="36"/>
        <v>-15.233378688144802</v>
      </c>
      <c r="R274" s="363">
        <f t="shared" si="36"/>
        <v>-5.7036985317776994</v>
      </c>
      <c r="S274" s="503">
        <f t="shared" si="36"/>
        <v>-24.933033640872644</v>
      </c>
      <c r="T274" s="500" t="e">
        <f t="shared" ref="T274:U274" si="37">(T257-T253)/T253*100</f>
        <v>#DIV/0!</v>
      </c>
      <c r="U274" s="363" t="e">
        <f t="shared" si="37"/>
        <v>#DIV/0!</v>
      </c>
    </row>
    <row r="275" spans="1:24" s="182" customFormat="1" ht="18" customHeight="1">
      <c r="A275" s="298" t="s">
        <v>340</v>
      </c>
      <c r="B275" s="418">
        <f>(B273-B257)/B257*100</f>
        <v>-10.781523081140785</v>
      </c>
      <c r="C275" s="418">
        <f t="shared" ref="C275:S275" si="38">(C273-C257)/C257*100</f>
        <v>-11.038671481822329</v>
      </c>
      <c r="D275" s="418">
        <f t="shared" si="38"/>
        <v>-9.7492555497429585</v>
      </c>
      <c r="E275" s="418">
        <f t="shared" si="38"/>
        <v>89.31895050055239</v>
      </c>
      <c r="F275" s="418">
        <f t="shared" si="38"/>
        <v>-12.833316082631926</v>
      </c>
      <c r="G275" s="418">
        <f t="shared" si="38"/>
        <v>-29.903199083236526</v>
      </c>
      <c r="H275" s="418">
        <f t="shared" si="38"/>
        <v>-5.385256556776759</v>
      </c>
      <c r="I275" s="418">
        <f t="shared" si="38"/>
        <v>-10.664042571039491</v>
      </c>
      <c r="J275" s="418">
        <f t="shared" si="38"/>
        <v>25.889136622501859</v>
      </c>
      <c r="K275" s="418">
        <f t="shared" si="38"/>
        <v>51.988772524318314</v>
      </c>
      <c r="L275" s="418">
        <f t="shared" si="38"/>
        <v>-17.492501112174743</v>
      </c>
      <c r="M275" s="418">
        <f t="shared" si="38"/>
        <v>-14.593604057213538</v>
      </c>
      <c r="N275" s="418">
        <f t="shared" si="38"/>
        <v>-22.130764828459174</v>
      </c>
      <c r="O275" s="418">
        <f t="shared" si="38"/>
        <v>3.5043134339308271</v>
      </c>
      <c r="P275" s="418">
        <f t="shared" si="38"/>
        <v>54.942037619301118</v>
      </c>
      <c r="Q275" s="418">
        <f t="shared" si="38"/>
        <v>-16.631491595311712</v>
      </c>
      <c r="R275" s="418">
        <f t="shared" si="38"/>
        <v>-16.134385056414995</v>
      </c>
      <c r="S275" s="504">
        <f t="shared" si="38"/>
        <v>-17.258556346087158</v>
      </c>
      <c r="T275" s="501" t="e">
        <f t="shared" ref="T275:U275" si="39">(T257-T241)/T241*100</f>
        <v>#DIV/0!</v>
      </c>
      <c r="U275" s="418" t="e">
        <f t="shared" si="39"/>
        <v>#DIV/0!</v>
      </c>
    </row>
    <row r="276" spans="1:24" s="181" customFormat="1" ht="18" customHeight="1" thickBot="1">
      <c r="A276" s="299" t="s">
        <v>341</v>
      </c>
      <c r="B276" s="422">
        <f>(B273-B241)/B241*100</f>
        <v>-9.9004641914413405</v>
      </c>
      <c r="C276" s="422">
        <f t="shared" ref="C276:S276" si="40">(C273-C241)/C241*100</f>
        <v>-17.513211978860845</v>
      </c>
      <c r="D276" s="422">
        <f t="shared" si="40"/>
        <v>-5.6877616012071064</v>
      </c>
      <c r="E276" s="422">
        <f t="shared" si="40"/>
        <v>-63.583488406214585</v>
      </c>
      <c r="F276" s="422">
        <f t="shared" si="40"/>
        <v>-30.136824425987964</v>
      </c>
      <c r="G276" s="422">
        <f t="shared" si="40"/>
        <v>-71.432575415902164</v>
      </c>
      <c r="H276" s="422">
        <f t="shared" si="40"/>
        <v>31.14667053291199</v>
      </c>
      <c r="I276" s="422">
        <f t="shared" si="40"/>
        <v>-5.9516643274144423</v>
      </c>
      <c r="J276" s="422">
        <f t="shared" si="40"/>
        <v>71.766819490977781</v>
      </c>
      <c r="K276" s="422">
        <f t="shared" si="40"/>
        <v>240.31829602423053</v>
      </c>
      <c r="L276" s="422">
        <f t="shared" si="40"/>
        <v>-16.695204285043701</v>
      </c>
      <c r="M276" s="422">
        <f t="shared" si="40"/>
        <v>-19.643706022626816</v>
      </c>
      <c r="N276" s="422">
        <f t="shared" si="40"/>
        <v>-10.961906883510165</v>
      </c>
      <c r="O276" s="422">
        <f t="shared" si="40"/>
        <v>18.477273686775902</v>
      </c>
      <c r="P276" s="422">
        <f t="shared" si="40"/>
        <v>88.366512308446048</v>
      </c>
      <c r="Q276" s="422">
        <f t="shared" si="40"/>
        <v>-19.681052931199559</v>
      </c>
      <c r="R276" s="422">
        <f t="shared" si="40"/>
        <v>-30.276257720337966</v>
      </c>
      <c r="S276" s="505">
        <f t="shared" si="40"/>
        <v>-0.31272413851096681</v>
      </c>
      <c r="T276" s="502" t="e">
        <f t="shared" ref="T276:U276" si="41">(T257-T225)/T225*100</f>
        <v>#DIV/0!</v>
      </c>
      <c r="U276" s="422" t="e">
        <f t="shared" si="41"/>
        <v>#DIV/0!</v>
      </c>
    </row>
    <row r="277" spans="1:24" s="181" customFormat="1" ht="5.25" customHeight="1">
      <c r="A277" s="184"/>
      <c r="B277" s="185"/>
      <c r="C277" s="185"/>
      <c r="D277" s="185"/>
      <c r="E277" s="185"/>
      <c r="F277" s="185"/>
      <c r="G277" s="185"/>
      <c r="H277" s="185"/>
      <c r="I277" s="185"/>
      <c r="J277" s="185"/>
      <c r="K277" s="185"/>
      <c r="L277" s="185"/>
      <c r="M277" s="185"/>
      <c r="N277" s="185"/>
      <c r="O277" s="185"/>
      <c r="P277" s="185"/>
      <c r="Q277" s="185"/>
      <c r="R277" s="185"/>
      <c r="S277" s="185"/>
      <c r="T277" s="185"/>
      <c r="U277" s="185"/>
    </row>
    <row r="278" spans="1:24" s="186" customFormat="1" ht="22.5" hidden="1" customHeight="1">
      <c r="A278" s="585" t="s">
        <v>279</v>
      </c>
      <c r="B278" s="585"/>
      <c r="C278" s="585"/>
      <c r="D278" s="585"/>
      <c r="E278" s="585"/>
      <c r="F278" s="585"/>
      <c r="G278" s="585"/>
      <c r="H278" s="585"/>
      <c r="I278" s="585"/>
      <c r="J278" s="585"/>
      <c r="K278" s="585"/>
      <c r="L278" s="585"/>
      <c r="M278" s="585"/>
      <c r="N278" s="585"/>
      <c r="O278" s="585"/>
      <c r="P278" s="585"/>
      <c r="Q278" s="585"/>
      <c r="R278" s="585"/>
      <c r="S278" s="585"/>
      <c r="U278" s="187"/>
    </row>
    <row r="279" spans="1:24" s="188" customFormat="1" ht="11.25" hidden="1" customHeight="1">
      <c r="A279" s="5" t="s">
        <v>229</v>
      </c>
      <c r="B279" s="6" t="s">
        <v>0</v>
      </c>
      <c r="C279" s="302" t="s">
        <v>1</v>
      </c>
      <c r="D279" s="302"/>
      <c r="E279" s="302"/>
      <c r="F279" s="302"/>
      <c r="G279" s="302"/>
      <c r="H279" s="303"/>
      <c r="I279" s="313" t="s">
        <v>2</v>
      </c>
      <c r="J279" s="313"/>
      <c r="K279" s="313"/>
      <c r="L279" s="313"/>
      <c r="M279" s="313"/>
      <c r="N279" s="341"/>
      <c r="O279" s="325" t="s">
        <v>3</v>
      </c>
      <c r="P279" s="325"/>
      <c r="Q279" s="326" t="s">
        <v>4</v>
      </c>
      <c r="R279" s="325"/>
      <c r="S279" s="327"/>
      <c r="U279" s="189"/>
    </row>
    <row r="280" spans="1:24" s="188" customFormat="1" ht="11.25" hidden="1" customHeight="1">
      <c r="A280" s="7"/>
      <c r="B280" s="8"/>
      <c r="C280" s="336"/>
      <c r="D280" s="305" t="s">
        <v>3</v>
      </c>
      <c r="E280" s="306"/>
      <c r="F280" s="305" t="s">
        <v>4</v>
      </c>
      <c r="G280" s="302"/>
      <c r="H280" s="303"/>
      <c r="I280" s="315"/>
      <c r="J280" s="316" t="s">
        <v>3</v>
      </c>
      <c r="K280" s="317"/>
      <c r="L280" s="318" t="s">
        <v>4</v>
      </c>
      <c r="M280" s="313"/>
      <c r="N280" s="314"/>
      <c r="O280" s="343"/>
      <c r="P280" s="344"/>
      <c r="Q280" s="345"/>
      <c r="R280" s="343"/>
      <c r="S280" s="346"/>
      <c r="U280" s="189"/>
    </row>
    <row r="281" spans="1:24" s="190" customFormat="1" ht="11.25" hidden="1" customHeight="1" thickBot="1">
      <c r="A281" s="7"/>
      <c r="B281" s="8"/>
      <c r="C281" s="336"/>
      <c r="D281" s="337"/>
      <c r="E281" s="338" t="s">
        <v>230</v>
      </c>
      <c r="F281" s="339"/>
      <c r="G281" s="340" t="s">
        <v>5</v>
      </c>
      <c r="H281" s="303" t="s">
        <v>6</v>
      </c>
      <c r="I281" s="315"/>
      <c r="J281" s="334"/>
      <c r="K281" s="318" t="s">
        <v>230</v>
      </c>
      <c r="L281" s="342"/>
      <c r="M281" s="335" t="s">
        <v>5</v>
      </c>
      <c r="N281" s="314" t="s">
        <v>6</v>
      </c>
      <c r="O281" s="346"/>
      <c r="P281" s="326" t="s">
        <v>230</v>
      </c>
      <c r="Q281" s="345"/>
      <c r="R281" s="347" t="s">
        <v>5</v>
      </c>
      <c r="S281" s="327" t="s">
        <v>6</v>
      </c>
      <c r="U281" s="191"/>
    </row>
    <row r="282" spans="1:24" ht="18" hidden="1" thickTop="1">
      <c r="A282" s="192" t="s">
        <v>280</v>
      </c>
      <c r="B282" s="419">
        <f t="shared" ref="B282:U282" si="42">SUM(B210:B216)</f>
        <v>1061150.293088688</v>
      </c>
      <c r="C282" s="419">
        <f t="shared" si="42"/>
        <v>280748.66000000003</v>
      </c>
      <c r="D282" s="419">
        <f t="shared" si="42"/>
        <v>186312.42</v>
      </c>
      <c r="E282" s="419">
        <f t="shared" si="42"/>
        <v>9942.0400000000009</v>
      </c>
      <c r="F282" s="419">
        <f t="shared" si="42"/>
        <v>94435.239999999991</v>
      </c>
      <c r="G282" s="419">
        <f t="shared" si="42"/>
        <v>29574.58</v>
      </c>
      <c r="H282" s="419">
        <f t="shared" si="42"/>
        <v>64860.66</v>
      </c>
      <c r="I282" s="419">
        <f t="shared" si="42"/>
        <v>780403.63308868825</v>
      </c>
      <c r="J282" s="419">
        <f t="shared" si="42"/>
        <v>154474.88485034218</v>
      </c>
      <c r="K282" s="419">
        <f t="shared" si="42"/>
        <v>52092.65</v>
      </c>
      <c r="L282" s="419">
        <f t="shared" si="42"/>
        <v>625927.74823834596</v>
      </c>
      <c r="M282" s="419">
        <f t="shared" si="42"/>
        <v>361015.85719014099</v>
      </c>
      <c r="N282" s="419">
        <f t="shared" si="42"/>
        <v>264911.89104820491</v>
      </c>
      <c r="O282" s="419">
        <f t="shared" si="42"/>
        <v>340787.30485034222</v>
      </c>
      <c r="P282" s="419">
        <f t="shared" si="42"/>
        <v>62030.69</v>
      </c>
      <c r="Q282" s="419">
        <f t="shared" si="42"/>
        <v>720364.98823834595</v>
      </c>
      <c r="R282" s="419">
        <f t="shared" si="42"/>
        <v>390592.437190141</v>
      </c>
      <c r="S282" s="419">
        <f t="shared" si="42"/>
        <v>329771.55104820494</v>
      </c>
      <c r="T282" s="419">
        <f t="shared" si="42"/>
        <v>0</v>
      </c>
      <c r="U282" s="419">
        <f t="shared" si="42"/>
        <v>0</v>
      </c>
    </row>
    <row r="283" spans="1:24" ht="17.25" hidden="1">
      <c r="A283" s="348" t="s">
        <v>281</v>
      </c>
      <c r="B283" s="420">
        <f t="shared" ref="B283:U283" si="43">SUM(B193:B199)</f>
        <v>1052274.2690921908</v>
      </c>
      <c r="C283" s="420">
        <f t="shared" si="43"/>
        <v>245933.49</v>
      </c>
      <c r="D283" s="420">
        <f t="shared" si="43"/>
        <v>158633.23000000001</v>
      </c>
      <c r="E283" s="420">
        <f t="shared" si="43"/>
        <v>5262.47</v>
      </c>
      <c r="F283" s="420">
        <f t="shared" si="43"/>
        <v>87300.260000000009</v>
      </c>
      <c r="G283" s="420">
        <f t="shared" si="43"/>
        <v>26662.34</v>
      </c>
      <c r="H283" s="420">
        <f t="shared" si="43"/>
        <v>60635.92</v>
      </c>
      <c r="I283" s="420">
        <f t="shared" si="43"/>
        <v>806342.77909219079</v>
      </c>
      <c r="J283" s="420">
        <f t="shared" si="43"/>
        <v>174090.29120572755</v>
      </c>
      <c r="K283" s="420">
        <f t="shared" si="43"/>
        <v>44673.759999999995</v>
      </c>
      <c r="L283" s="420">
        <f t="shared" si="43"/>
        <v>632251.48788646329</v>
      </c>
      <c r="M283" s="420">
        <f t="shared" si="43"/>
        <v>340418.18621114391</v>
      </c>
      <c r="N283" s="420">
        <f t="shared" si="43"/>
        <v>291834.30167531938</v>
      </c>
      <c r="O283" s="420">
        <f t="shared" si="43"/>
        <v>332724.52120572753</v>
      </c>
      <c r="P283" s="420">
        <f t="shared" si="43"/>
        <v>49935.229999999996</v>
      </c>
      <c r="Q283" s="420">
        <f t="shared" si="43"/>
        <v>719549.7478864633</v>
      </c>
      <c r="R283" s="420">
        <f t="shared" si="43"/>
        <v>367080.52621114394</v>
      </c>
      <c r="S283" s="420">
        <f t="shared" si="43"/>
        <v>352469.22167531936</v>
      </c>
      <c r="T283" s="420">
        <f t="shared" si="43"/>
        <v>122942.35924653233</v>
      </c>
      <c r="U283" s="420">
        <f t="shared" si="43"/>
        <v>20218.484750144282</v>
      </c>
    </row>
    <row r="284" spans="1:24" ht="17.25" hidden="1">
      <c r="A284" s="348" t="s">
        <v>282</v>
      </c>
      <c r="B284" s="421">
        <f t="shared" ref="B284:U284" si="44">SUM(B176:B182)</f>
        <v>1122510.7960463047</v>
      </c>
      <c r="C284" s="421">
        <f t="shared" si="44"/>
        <v>318825.40000000002</v>
      </c>
      <c r="D284" s="421">
        <f t="shared" si="44"/>
        <v>191649.98</v>
      </c>
      <c r="E284" s="421">
        <f t="shared" si="44"/>
        <v>10302.5</v>
      </c>
      <c r="F284" s="421">
        <f t="shared" si="44"/>
        <v>127174.42</v>
      </c>
      <c r="G284" s="421">
        <f t="shared" si="44"/>
        <v>53222.8</v>
      </c>
      <c r="H284" s="421">
        <f t="shared" si="44"/>
        <v>73953.62</v>
      </c>
      <c r="I284" s="421">
        <f t="shared" si="44"/>
        <v>803685.39604630473</v>
      </c>
      <c r="J284" s="421">
        <f t="shared" si="44"/>
        <v>152011.54181520833</v>
      </c>
      <c r="K284" s="421">
        <f t="shared" si="44"/>
        <v>34506.800000000003</v>
      </c>
      <c r="L284" s="421">
        <f t="shared" si="44"/>
        <v>651673.85423109634</v>
      </c>
      <c r="M284" s="421">
        <f t="shared" si="44"/>
        <v>392306.2608890906</v>
      </c>
      <c r="N284" s="421">
        <f t="shared" si="44"/>
        <v>259367.5933420058</v>
      </c>
      <c r="O284" s="421">
        <f t="shared" si="44"/>
        <v>343661.60074604378</v>
      </c>
      <c r="P284" s="421">
        <f t="shared" si="44"/>
        <v>44809.63</v>
      </c>
      <c r="Q284" s="421">
        <f t="shared" si="44"/>
        <v>778849.90867400949</v>
      </c>
      <c r="R284" s="421">
        <f t="shared" si="44"/>
        <v>445528.87573741359</v>
      </c>
      <c r="S284" s="421">
        <f t="shared" si="44"/>
        <v>333321.03293659585</v>
      </c>
      <c r="T284" s="421">
        <f t="shared" si="44"/>
        <v>32261.136029994068</v>
      </c>
      <c r="U284" s="421">
        <f t="shared" si="44"/>
        <v>0</v>
      </c>
    </row>
    <row r="285" spans="1:24" ht="17.25" hidden="1">
      <c r="A285" s="348" t="s">
        <v>193</v>
      </c>
      <c r="B285" s="421">
        <f t="shared" ref="B285:S285" si="45">SUM(B124:B130)</f>
        <v>458926</v>
      </c>
      <c r="C285" s="421">
        <f t="shared" si="45"/>
        <v>172692</v>
      </c>
      <c r="D285" s="421">
        <f t="shared" si="45"/>
        <v>107762</v>
      </c>
      <c r="E285" s="421">
        <f t="shared" si="45"/>
        <v>10668</v>
      </c>
      <c r="F285" s="421">
        <f t="shared" si="45"/>
        <v>64930</v>
      </c>
      <c r="G285" s="421">
        <f t="shared" si="45"/>
        <v>14677</v>
      </c>
      <c r="H285" s="421">
        <f t="shared" si="45"/>
        <v>50253</v>
      </c>
      <c r="I285" s="421">
        <f t="shared" si="45"/>
        <v>286233</v>
      </c>
      <c r="J285" s="421">
        <f t="shared" si="45"/>
        <v>48335</v>
      </c>
      <c r="K285" s="421">
        <f t="shared" si="45"/>
        <v>24478</v>
      </c>
      <c r="L285" s="421">
        <f t="shared" si="45"/>
        <v>237898</v>
      </c>
      <c r="M285" s="421">
        <f t="shared" si="45"/>
        <v>123239</v>
      </c>
      <c r="N285" s="421">
        <f t="shared" si="45"/>
        <v>114657</v>
      </c>
      <c r="O285" s="421">
        <f t="shared" si="45"/>
        <v>156098</v>
      </c>
      <c r="P285" s="421">
        <f t="shared" si="45"/>
        <v>35148</v>
      </c>
      <c r="Q285" s="421">
        <f t="shared" si="45"/>
        <v>302828</v>
      </c>
      <c r="R285" s="421">
        <f t="shared" si="45"/>
        <v>137917</v>
      </c>
      <c r="S285" s="421">
        <f t="shared" si="45"/>
        <v>164911</v>
      </c>
      <c r="T285" s="127"/>
      <c r="U285" s="89"/>
    </row>
    <row r="286" spans="1:24" ht="17.25" hidden="1">
      <c r="A286" s="349" t="s">
        <v>161</v>
      </c>
      <c r="B286" s="196">
        <f>100*(B282/B283-1)</f>
        <v>0.8435086039074946</v>
      </c>
      <c r="C286" s="196">
        <f t="shared" ref="C286:U286" si="46">100*(C282/C283-1)</f>
        <v>14.156335519818807</v>
      </c>
      <c r="D286" s="196">
        <f t="shared" si="46"/>
        <v>17.448544671252051</v>
      </c>
      <c r="E286" s="196">
        <f t="shared" si="46"/>
        <v>88.923452295214986</v>
      </c>
      <c r="F286" s="196">
        <f t="shared" si="46"/>
        <v>8.1729195308238189</v>
      </c>
      <c r="G286" s="196">
        <f t="shared" si="46"/>
        <v>10.922672203565043</v>
      </c>
      <c r="H286" s="196">
        <f t="shared" si="46"/>
        <v>6.9673883071288634</v>
      </c>
      <c r="I286" s="196">
        <f t="shared" si="46"/>
        <v>-3.2168882361302664</v>
      </c>
      <c r="J286" s="196">
        <f t="shared" si="46"/>
        <v>-11.267375233582255</v>
      </c>
      <c r="K286" s="196">
        <f t="shared" si="46"/>
        <v>16.606817962043063</v>
      </c>
      <c r="L286" s="196">
        <f t="shared" si="46"/>
        <v>-1.0001937155192486</v>
      </c>
      <c r="M286" s="196">
        <f t="shared" si="46"/>
        <v>6.0506964120363937</v>
      </c>
      <c r="N286" s="196">
        <f t="shared" si="46"/>
        <v>-9.2252385934628816</v>
      </c>
      <c r="O286" s="196">
        <f t="shared" si="46"/>
        <v>2.4232610254864229</v>
      </c>
      <c r="P286" s="196">
        <f t="shared" si="46"/>
        <v>24.222297564264771</v>
      </c>
      <c r="Q286" s="196">
        <f t="shared" si="46"/>
        <v>0.1132986779965206</v>
      </c>
      <c r="R286" s="196">
        <f t="shared" si="46"/>
        <v>6.4051098601381806</v>
      </c>
      <c r="S286" s="196">
        <f t="shared" si="46"/>
        <v>-6.4396177683913152</v>
      </c>
      <c r="T286" s="128">
        <f t="shared" si="46"/>
        <v>-100</v>
      </c>
      <c r="U286" s="103">
        <f t="shared" si="46"/>
        <v>-100</v>
      </c>
    </row>
    <row r="287" spans="1:24" ht="17.25" hidden="1">
      <c r="A287" s="348" t="s">
        <v>162</v>
      </c>
      <c r="B287" s="197">
        <f>100*(B282/B284-1)</f>
        <v>-5.4663619426859817</v>
      </c>
      <c r="C287" s="197">
        <f t="shared" ref="C287:U287" si="47">100*(C282/C284-1)</f>
        <v>-11.942818859476056</v>
      </c>
      <c r="D287" s="197">
        <f t="shared" si="47"/>
        <v>-2.7850563824739272</v>
      </c>
      <c r="E287" s="197">
        <f t="shared" si="47"/>
        <v>-3.498762436301861</v>
      </c>
      <c r="F287" s="197">
        <f t="shared" si="47"/>
        <v>-25.743526095892566</v>
      </c>
      <c r="G287" s="197">
        <f t="shared" si="47"/>
        <v>-44.432498853874655</v>
      </c>
      <c r="H287" s="197">
        <f t="shared" si="47"/>
        <v>-12.295490065259806</v>
      </c>
      <c r="I287" s="197">
        <f t="shared" si="47"/>
        <v>-2.8968752041719448</v>
      </c>
      <c r="J287" s="197">
        <f t="shared" si="47"/>
        <v>1.6204973686329671</v>
      </c>
      <c r="K287" s="197">
        <f t="shared" si="47"/>
        <v>50.963433294307194</v>
      </c>
      <c r="L287" s="197">
        <f t="shared" si="47"/>
        <v>-3.9507655287364551</v>
      </c>
      <c r="M287" s="197">
        <f t="shared" si="47"/>
        <v>-7.9760143587909171</v>
      </c>
      <c r="N287" s="197">
        <f t="shared" si="47"/>
        <v>2.1376216028994532</v>
      </c>
      <c r="O287" s="197">
        <f t="shared" si="47"/>
        <v>-0.8363738891577821</v>
      </c>
      <c r="P287" s="197">
        <f t="shared" si="47"/>
        <v>38.431604992051938</v>
      </c>
      <c r="Q287" s="197">
        <f t="shared" si="47"/>
        <v>-7.5091387678575927</v>
      </c>
      <c r="R287" s="197">
        <f t="shared" si="47"/>
        <v>-12.330612343890168</v>
      </c>
      <c r="S287" s="197">
        <f t="shared" si="47"/>
        <v>-1.0648838619992218</v>
      </c>
      <c r="T287" s="129">
        <f t="shared" si="47"/>
        <v>-100</v>
      </c>
      <c r="U287" s="102" t="e">
        <f t="shared" si="47"/>
        <v>#DIV/0!</v>
      </c>
    </row>
    <row r="288" spans="1:24" hidden="1">
      <c r="A288" t="s">
        <v>194</v>
      </c>
      <c r="B288" s="102">
        <f t="shared" ref="B288:S288" si="48">100*(B282/B285-1)</f>
        <v>131.22470574530274</v>
      </c>
      <c r="C288" s="102">
        <f t="shared" si="48"/>
        <v>62.57189678734396</v>
      </c>
      <c r="D288" s="102">
        <f t="shared" si="48"/>
        <v>72.89250385107924</v>
      </c>
      <c r="E288" s="102">
        <f t="shared" si="48"/>
        <v>-6.8050243719534942</v>
      </c>
      <c r="F288" s="102">
        <f t="shared" si="48"/>
        <v>45.441614045895577</v>
      </c>
      <c r="G288" s="102">
        <f t="shared" si="48"/>
        <v>101.50289568712951</v>
      </c>
      <c r="H288" s="102">
        <f t="shared" si="48"/>
        <v>29.068234732254794</v>
      </c>
      <c r="I288" s="102">
        <f t="shared" si="48"/>
        <v>172.64628225560585</v>
      </c>
      <c r="J288" s="102">
        <f t="shared" si="48"/>
        <v>219.59218961485917</v>
      </c>
      <c r="K288" s="102">
        <f t="shared" si="48"/>
        <v>112.81415965356646</v>
      </c>
      <c r="L288" s="102">
        <f t="shared" si="48"/>
        <v>163.10761260638844</v>
      </c>
      <c r="M288" s="102">
        <f t="shared" si="48"/>
        <v>192.93961910607922</v>
      </c>
      <c r="N288" s="102">
        <f t="shared" si="48"/>
        <v>131.04728978449191</v>
      </c>
      <c r="O288" s="102">
        <f t="shared" si="48"/>
        <v>118.31625315528846</v>
      </c>
      <c r="P288" s="102">
        <f t="shared" si="48"/>
        <v>76.484266530101294</v>
      </c>
      <c r="Q288" s="102">
        <f t="shared" si="48"/>
        <v>137.87925430883075</v>
      </c>
      <c r="R288" s="102">
        <f t="shared" si="48"/>
        <v>183.20833341077676</v>
      </c>
      <c r="S288" s="102">
        <f t="shared" si="48"/>
        <v>99.969408376763795</v>
      </c>
      <c r="T288" s="122"/>
      <c r="U288" s="121" t="s">
        <v>171</v>
      </c>
    </row>
    <row r="289" spans="1:21" s="118" customFormat="1" hidden="1">
      <c r="A289" s="118" t="s">
        <v>170</v>
      </c>
      <c r="T289" s="130"/>
      <c r="U289" s="119"/>
    </row>
    <row r="290" spans="1:21" hidden="1">
      <c r="A290" s="118" t="s">
        <v>181</v>
      </c>
      <c r="B290" s="131" t="e">
        <f>B282/#REF!-1</f>
        <v>#REF!</v>
      </c>
      <c r="C290" s="131" t="e">
        <f>C282/#REF!-1</f>
        <v>#REF!</v>
      </c>
      <c r="D290" s="131" t="e">
        <f>D282/#REF!-1</f>
        <v>#REF!</v>
      </c>
      <c r="E290" s="131" t="e">
        <f>E282/#REF!-1</f>
        <v>#REF!</v>
      </c>
      <c r="F290" s="131" t="e">
        <f>F282/#REF!-1</f>
        <v>#REF!</v>
      </c>
      <c r="G290" s="131" t="e">
        <f>G282/#REF!-1</f>
        <v>#REF!</v>
      </c>
      <c r="H290" s="131" t="e">
        <f>H282/#REF!-1</f>
        <v>#REF!</v>
      </c>
      <c r="I290" s="131" t="e">
        <f>I282/#REF!-1</f>
        <v>#REF!</v>
      </c>
      <c r="J290" s="131" t="e">
        <f>J282/#REF!-1</f>
        <v>#REF!</v>
      </c>
      <c r="K290" s="131" t="e">
        <f>K282/#REF!-1</f>
        <v>#REF!</v>
      </c>
      <c r="L290" s="131" t="e">
        <f>L282/#REF!-1</f>
        <v>#REF!</v>
      </c>
      <c r="M290" s="131" t="e">
        <f>M282/#REF!-1</f>
        <v>#REF!</v>
      </c>
      <c r="N290" s="131" t="e">
        <f>N282/#REF!-1</f>
        <v>#REF!</v>
      </c>
      <c r="O290" s="131" t="e">
        <f>O282/#REF!-1</f>
        <v>#REF!</v>
      </c>
      <c r="P290" s="131" t="e">
        <f>P282/#REF!-1</f>
        <v>#REF!</v>
      </c>
      <c r="Q290" s="131" t="e">
        <f>Q282/#REF!-1</f>
        <v>#REF!</v>
      </c>
      <c r="R290" s="131" t="e">
        <f>R282/#REF!-1</f>
        <v>#REF!</v>
      </c>
      <c r="S290" s="131" t="e">
        <f>S282/#REF!-1</f>
        <v>#REF!</v>
      </c>
      <c r="T290" s="122"/>
      <c r="U290" s="104"/>
    </row>
    <row r="291" spans="1:21" hidden="1">
      <c r="A291" s="118" t="s">
        <v>182</v>
      </c>
      <c r="B291" s="131" t="e">
        <f>B282/#REF!-1</f>
        <v>#REF!</v>
      </c>
      <c r="C291" s="131" t="e">
        <f>C282/#REF!-1</f>
        <v>#REF!</v>
      </c>
      <c r="D291" s="131" t="e">
        <f>D282/#REF!-1</f>
        <v>#REF!</v>
      </c>
      <c r="E291" s="131" t="e">
        <f>E282/#REF!-1</f>
        <v>#REF!</v>
      </c>
      <c r="F291" s="131" t="e">
        <f>F282/#REF!-1</f>
        <v>#REF!</v>
      </c>
      <c r="G291" s="131" t="e">
        <f>G282/#REF!-1</f>
        <v>#REF!</v>
      </c>
      <c r="H291" s="131" t="e">
        <f>H282/#REF!-1</f>
        <v>#REF!</v>
      </c>
      <c r="I291" s="131" t="e">
        <f>I282/#REF!-1</f>
        <v>#REF!</v>
      </c>
      <c r="J291" s="131" t="e">
        <f>J282/#REF!-1</f>
        <v>#REF!</v>
      </c>
      <c r="K291" s="131" t="e">
        <f>K282/#REF!-1</f>
        <v>#REF!</v>
      </c>
      <c r="L291" s="131" t="e">
        <f>L282/#REF!-1</f>
        <v>#REF!</v>
      </c>
      <c r="M291" s="131" t="e">
        <f>M282/#REF!-1</f>
        <v>#REF!</v>
      </c>
      <c r="N291" s="131" t="e">
        <f>N282/#REF!-1</f>
        <v>#REF!</v>
      </c>
      <c r="O291" s="131" t="e">
        <f>O282/#REF!-1</f>
        <v>#REF!</v>
      </c>
      <c r="P291" s="131" t="e">
        <f>P282/#REF!-1</f>
        <v>#REF!</v>
      </c>
      <c r="Q291" s="131" t="e">
        <f>Q282/#REF!-1</f>
        <v>#REF!</v>
      </c>
      <c r="R291" s="131" t="e">
        <f>R282/#REF!-1</f>
        <v>#REF!</v>
      </c>
      <c r="S291" s="131" t="e">
        <f>S282/#REF!-1</f>
        <v>#REF!</v>
      </c>
      <c r="T291" s="122"/>
      <c r="U291" s="104"/>
    </row>
    <row r="292" spans="1:21" hidden="1">
      <c r="A292" s="118" t="s">
        <v>183</v>
      </c>
      <c r="B292" s="131" t="e">
        <f>B282/#REF!-1</f>
        <v>#REF!</v>
      </c>
      <c r="C292" s="131" t="e">
        <f>C282/#REF!-1</f>
        <v>#REF!</v>
      </c>
      <c r="D292" s="131" t="e">
        <f>D282/#REF!-1</f>
        <v>#REF!</v>
      </c>
      <c r="E292" s="131" t="e">
        <f>E282/#REF!-1</f>
        <v>#REF!</v>
      </c>
      <c r="F292" s="131" t="e">
        <f>F282/#REF!-1</f>
        <v>#REF!</v>
      </c>
      <c r="G292" s="131" t="e">
        <f>G282/#REF!-1</f>
        <v>#REF!</v>
      </c>
      <c r="H292" s="131" t="e">
        <f>H282/#REF!-1</f>
        <v>#REF!</v>
      </c>
      <c r="I292" s="131" t="e">
        <f>I282/#REF!-1</f>
        <v>#REF!</v>
      </c>
      <c r="J292" s="131" t="e">
        <f>J282/#REF!-1</f>
        <v>#REF!</v>
      </c>
      <c r="K292" s="131" t="e">
        <f>K282/#REF!-1</f>
        <v>#REF!</v>
      </c>
      <c r="L292" s="131" t="e">
        <f>L282/#REF!-1</f>
        <v>#REF!</v>
      </c>
      <c r="M292" s="131" t="e">
        <f>M282/#REF!-1</f>
        <v>#REF!</v>
      </c>
      <c r="N292" s="131" t="e">
        <f>N282/#REF!-1</f>
        <v>#REF!</v>
      </c>
      <c r="O292" s="131" t="e">
        <f>O282/#REF!-1</f>
        <v>#REF!</v>
      </c>
      <c r="P292" s="131" t="e">
        <f>P282/#REF!-1</f>
        <v>#REF!</v>
      </c>
      <c r="Q292" s="131" t="e">
        <f>Q282/#REF!-1</f>
        <v>#REF!</v>
      </c>
      <c r="R292" s="131" t="e">
        <f>R282/#REF!-1</f>
        <v>#REF!</v>
      </c>
      <c r="S292" s="131" t="e">
        <f>S282/#REF!-1</f>
        <v>#REF!</v>
      </c>
      <c r="T292" s="122"/>
      <c r="U292" s="104"/>
    </row>
    <row r="293" spans="1:21" hidden="1">
      <c r="A293" s="118" t="s">
        <v>184</v>
      </c>
      <c r="B293" s="131" t="e">
        <f>B282/#REF!-1</f>
        <v>#REF!</v>
      </c>
      <c r="C293" s="131" t="e">
        <f>C282/#REF!-1</f>
        <v>#REF!</v>
      </c>
      <c r="D293" s="131" t="e">
        <f>D282/#REF!-1</f>
        <v>#REF!</v>
      </c>
      <c r="E293" s="131" t="e">
        <f>E282/#REF!-1</f>
        <v>#REF!</v>
      </c>
      <c r="F293" s="131" t="e">
        <f>F282/#REF!-1</f>
        <v>#REF!</v>
      </c>
      <c r="G293" s="131" t="e">
        <f>G282/#REF!-1</f>
        <v>#REF!</v>
      </c>
      <c r="H293" s="131" t="e">
        <f>H282/#REF!-1</f>
        <v>#REF!</v>
      </c>
      <c r="I293" s="131" t="e">
        <f>I282/#REF!-1</f>
        <v>#REF!</v>
      </c>
      <c r="J293" s="131" t="e">
        <f>J282/#REF!-1</f>
        <v>#REF!</v>
      </c>
      <c r="K293" s="131" t="e">
        <f>K282/#REF!-1</f>
        <v>#REF!</v>
      </c>
      <c r="L293" s="131" t="e">
        <f>L282/#REF!-1</f>
        <v>#REF!</v>
      </c>
      <c r="M293" s="131" t="e">
        <f>M282/#REF!-1</f>
        <v>#REF!</v>
      </c>
      <c r="N293" s="131" t="e">
        <f>N282/#REF!-1</f>
        <v>#REF!</v>
      </c>
      <c r="O293" s="131" t="e">
        <f>O282/#REF!-1</f>
        <v>#REF!</v>
      </c>
      <c r="P293" s="131" t="e">
        <f>P282/#REF!-1</f>
        <v>#REF!</v>
      </c>
      <c r="Q293" s="131" t="e">
        <f>Q282/#REF!-1</f>
        <v>#REF!</v>
      </c>
      <c r="R293" s="131" t="e">
        <f>R282/#REF!-1</f>
        <v>#REF!</v>
      </c>
      <c r="S293" s="131" t="e">
        <f>S282/#REF!-1</f>
        <v>#REF!</v>
      </c>
      <c r="T293" s="122"/>
      <c r="U293" s="104"/>
    </row>
    <row r="294" spans="1:21" hidden="1">
      <c r="A294" s="118" t="s">
        <v>185</v>
      </c>
      <c r="B294" s="131" t="e">
        <f>B282/#REF!-1</f>
        <v>#REF!</v>
      </c>
      <c r="C294" s="131" t="e">
        <f>C282/#REF!-1</f>
        <v>#REF!</v>
      </c>
      <c r="D294" s="131" t="e">
        <f>D282/#REF!-1</f>
        <v>#REF!</v>
      </c>
      <c r="E294" s="131" t="e">
        <f>E282/#REF!-1</f>
        <v>#REF!</v>
      </c>
      <c r="F294" s="131" t="e">
        <f>F282/#REF!-1</f>
        <v>#REF!</v>
      </c>
      <c r="G294" s="131" t="e">
        <f>G282/#REF!-1</f>
        <v>#REF!</v>
      </c>
      <c r="H294" s="131" t="e">
        <f>H282/#REF!-1</f>
        <v>#REF!</v>
      </c>
      <c r="I294" s="131" t="e">
        <f>I282/#REF!-1</f>
        <v>#REF!</v>
      </c>
      <c r="J294" s="131" t="e">
        <f>J282/#REF!-1</f>
        <v>#REF!</v>
      </c>
      <c r="K294" s="131" t="e">
        <f>K282/#REF!-1</f>
        <v>#REF!</v>
      </c>
      <c r="L294" s="131" t="e">
        <f>L282/#REF!-1</f>
        <v>#REF!</v>
      </c>
      <c r="M294" s="131" t="e">
        <f>M282/#REF!-1</f>
        <v>#REF!</v>
      </c>
      <c r="N294" s="131" t="e">
        <f>N282/#REF!-1</f>
        <v>#REF!</v>
      </c>
      <c r="O294" s="131" t="e">
        <f>O282/#REF!-1</f>
        <v>#REF!</v>
      </c>
      <c r="P294" s="131" t="e">
        <f>P282/#REF!-1</f>
        <v>#REF!</v>
      </c>
      <c r="Q294" s="131" t="e">
        <f>Q282/#REF!-1</f>
        <v>#REF!</v>
      </c>
      <c r="R294" s="131" t="e">
        <f>R282/#REF!-1</f>
        <v>#REF!</v>
      </c>
      <c r="S294" s="131" t="e">
        <f>S282/#REF!-1</f>
        <v>#REF!</v>
      </c>
      <c r="T294" s="122"/>
      <c r="U294" s="104"/>
    </row>
    <row r="295" spans="1:21" hidden="1">
      <c r="A295" s="118" t="s">
        <v>186</v>
      </c>
      <c r="B295" s="131" t="e">
        <f>B282/#REF!-1</f>
        <v>#REF!</v>
      </c>
      <c r="C295" s="131" t="e">
        <f>C282/#REF!-1</f>
        <v>#REF!</v>
      </c>
      <c r="D295" s="131" t="e">
        <f>D282/#REF!-1</f>
        <v>#REF!</v>
      </c>
      <c r="E295" s="131" t="e">
        <f>E282/#REF!-1</f>
        <v>#REF!</v>
      </c>
      <c r="F295" s="131" t="e">
        <f>F282/#REF!-1</f>
        <v>#REF!</v>
      </c>
      <c r="G295" s="131" t="e">
        <f>G282/#REF!-1</f>
        <v>#REF!</v>
      </c>
      <c r="H295" s="131" t="e">
        <f>H282/#REF!-1</f>
        <v>#REF!</v>
      </c>
      <c r="I295" s="131" t="e">
        <f>I282/#REF!-1</f>
        <v>#REF!</v>
      </c>
      <c r="J295" s="131" t="e">
        <f>J282/#REF!-1</f>
        <v>#REF!</v>
      </c>
      <c r="K295" s="131" t="e">
        <f>K282/#REF!-1</f>
        <v>#REF!</v>
      </c>
      <c r="L295" s="131" t="e">
        <f>L282/#REF!-1</f>
        <v>#REF!</v>
      </c>
      <c r="M295" s="131" t="e">
        <f>M282/#REF!-1</f>
        <v>#REF!</v>
      </c>
      <c r="N295" s="131" t="e">
        <f>N282/#REF!-1</f>
        <v>#REF!</v>
      </c>
      <c r="O295" s="131" t="e">
        <f>O282/#REF!-1</f>
        <v>#REF!</v>
      </c>
      <c r="P295" s="131" t="e">
        <f>P282/#REF!-1</f>
        <v>#REF!</v>
      </c>
      <c r="Q295" s="131" t="e">
        <f>Q282/#REF!-1</f>
        <v>#REF!</v>
      </c>
      <c r="R295" s="131" t="e">
        <f>R282/#REF!-1</f>
        <v>#REF!</v>
      </c>
      <c r="S295" s="131" t="e">
        <f>S282/#REF!-1</f>
        <v>#REF!</v>
      </c>
      <c r="T295" s="122"/>
      <c r="U295" s="104"/>
    </row>
    <row r="296" spans="1:21" hidden="1">
      <c r="A296" s="118" t="s">
        <v>187</v>
      </c>
      <c r="B296" s="131" t="e">
        <f>B282/#REF!-1</f>
        <v>#REF!</v>
      </c>
      <c r="C296" s="131" t="e">
        <f>C282/#REF!-1</f>
        <v>#REF!</v>
      </c>
      <c r="D296" s="131" t="e">
        <f>D282/#REF!-1</f>
        <v>#REF!</v>
      </c>
      <c r="E296" s="131" t="e">
        <f>E282/#REF!-1</f>
        <v>#REF!</v>
      </c>
      <c r="F296" s="131" t="e">
        <f>F282/#REF!-1</f>
        <v>#REF!</v>
      </c>
      <c r="G296" s="131" t="e">
        <f>G282/#REF!-1</f>
        <v>#REF!</v>
      </c>
      <c r="H296" s="131" t="e">
        <f>H282/#REF!-1</f>
        <v>#REF!</v>
      </c>
      <c r="I296" s="131" t="e">
        <f>I282/#REF!-1</f>
        <v>#REF!</v>
      </c>
      <c r="J296" s="131" t="e">
        <f>J282/#REF!-1</f>
        <v>#REF!</v>
      </c>
      <c r="K296" s="131" t="e">
        <f>K282/#REF!-1</f>
        <v>#REF!</v>
      </c>
      <c r="L296" s="131" t="e">
        <f>L282/#REF!-1</f>
        <v>#REF!</v>
      </c>
      <c r="M296" s="131" t="e">
        <f>M282/#REF!-1</f>
        <v>#REF!</v>
      </c>
      <c r="N296" s="131" t="e">
        <f>N282/#REF!-1</f>
        <v>#REF!</v>
      </c>
      <c r="O296" s="131" t="e">
        <f>O282/#REF!-1</f>
        <v>#REF!</v>
      </c>
      <c r="P296" s="131" t="e">
        <f>P282/#REF!-1</f>
        <v>#REF!</v>
      </c>
      <c r="Q296" s="131" t="e">
        <f>Q282/#REF!-1</f>
        <v>#REF!</v>
      </c>
      <c r="R296" s="131" t="e">
        <f>R282/#REF!-1</f>
        <v>#REF!</v>
      </c>
      <c r="S296" s="131" t="e">
        <f>S282/#REF!-1</f>
        <v>#REF!</v>
      </c>
      <c r="T296" s="122"/>
      <c r="U296" s="104"/>
    </row>
    <row r="297" spans="1:21" hidden="1">
      <c r="A297" s="118" t="s">
        <v>188</v>
      </c>
      <c r="B297" s="131" t="e">
        <f>B282/#REF!-1</f>
        <v>#REF!</v>
      </c>
      <c r="C297" s="131" t="e">
        <f>C282/#REF!-1</f>
        <v>#REF!</v>
      </c>
      <c r="D297" s="131" t="e">
        <f>D282/#REF!-1</f>
        <v>#REF!</v>
      </c>
      <c r="E297" s="131" t="e">
        <f>E282/#REF!-1</f>
        <v>#REF!</v>
      </c>
      <c r="F297" s="131" t="e">
        <f>F282/#REF!-1</f>
        <v>#REF!</v>
      </c>
      <c r="G297" s="131" t="e">
        <f>G282/#REF!-1</f>
        <v>#REF!</v>
      </c>
      <c r="H297" s="131" t="e">
        <f>H282/#REF!-1</f>
        <v>#REF!</v>
      </c>
      <c r="I297" s="131" t="e">
        <f>I282/#REF!-1</f>
        <v>#REF!</v>
      </c>
      <c r="J297" s="131" t="e">
        <f>J282/#REF!-1</f>
        <v>#REF!</v>
      </c>
      <c r="K297" s="131" t="e">
        <f>K282/#REF!-1</f>
        <v>#REF!</v>
      </c>
      <c r="L297" s="131" t="e">
        <f>L282/#REF!-1</f>
        <v>#REF!</v>
      </c>
      <c r="M297" s="131" t="e">
        <f>M282/#REF!-1</f>
        <v>#REF!</v>
      </c>
      <c r="N297" s="131" t="e">
        <f>N282/#REF!-1</f>
        <v>#REF!</v>
      </c>
      <c r="O297" s="131" t="e">
        <f>O282/#REF!-1</f>
        <v>#REF!</v>
      </c>
      <c r="P297" s="131" t="e">
        <f>P282/#REF!-1</f>
        <v>#REF!</v>
      </c>
      <c r="Q297" s="131" t="e">
        <f>Q282/#REF!-1</f>
        <v>#REF!</v>
      </c>
      <c r="R297" s="131" t="e">
        <f>R282/#REF!-1</f>
        <v>#REF!</v>
      </c>
      <c r="S297" s="131" t="e">
        <f>S282/#REF!-1</f>
        <v>#REF!</v>
      </c>
      <c r="T297" s="122"/>
      <c r="U297" s="104"/>
    </row>
    <row r="298" spans="1:21" hidden="1">
      <c r="A298" s="118" t="s">
        <v>189</v>
      </c>
      <c r="B298" s="131" t="e">
        <f>B282/#REF!-1</f>
        <v>#REF!</v>
      </c>
      <c r="C298" s="131" t="e">
        <f>C282/#REF!-1</f>
        <v>#REF!</v>
      </c>
      <c r="D298" s="131" t="e">
        <f>D282/#REF!-1</f>
        <v>#REF!</v>
      </c>
      <c r="E298" s="131" t="e">
        <f>E282/#REF!-1</f>
        <v>#REF!</v>
      </c>
      <c r="F298" s="131" t="e">
        <f>F282/#REF!-1</f>
        <v>#REF!</v>
      </c>
      <c r="G298" s="131" t="e">
        <f>G282/#REF!-1</f>
        <v>#REF!</v>
      </c>
      <c r="H298" s="131" t="e">
        <f>H282/#REF!-1</f>
        <v>#REF!</v>
      </c>
      <c r="I298" s="131" t="e">
        <f>I282/#REF!-1</f>
        <v>#REF!</v>
      </c>
      <c r="J298" s="131" t="e">
        <f>J282/#REF!-1</f>
        <v>#REF!</v>
      </c>
      <c r="K298" s="131" t="e">
        <f>K282/#REF!-1</f>
        <v>#REF!</v>
      </c>
      <c r="L298" s="131" t="e">
        <f>L282/#REF!-1</f>
        <v>#REF!</v>
      </c>
      <c r="M298" s="131" t="e">
        <f>M282/#REF!-1</f>
        <v>#REF!</v>
      </c>
      <c r="N298" s="131" t="e">
        <f>N282/#REF!-1</f>
        <v>#REF!</v>
      </c>
      <c r="O298" s="131" t="e">
        <f>O282/#REF!-1</f>
        <v>#REF!</v>
      </c>
      <c r="P298" s="131" t="e">
        <f>P282/#REF!-1</f>
        <v>#REF!</v>
      </c>
      <c r="Q298" s="131" t="e">
        <f>Q282/#REF!-1</f>
        <v>#REF!</v>
      </c>
      <c r="R298" s="131" t="e">
        <f>R282/#REF!-1</f>
        <v>#REF!</v>
      </c>
      <c r="S298" s="131" t="e">
        <f>S282/#REF!-1</f>
        <v>#REF!</v>
      </c>
      <c r="T298" s="122"/>
      <c r="U298" s="104"/>
    </row>
    <row r="299" spans="1:21" hidden="1">
      <c r="F299" s="141"/>
      <c r="T299" s="122"/>
      <c r="U299" s="104"/>
    </row>
    <row r="300" spans="1:21" hidden="1">
      <c r="A300" s="133" t="s">
        <v>190</v>
      </c>
      <c r="B300" s="137">
        <f t="shared" ref="B300:S300" si="49">AVERAGE(B283:B285)</f>
        <v>877903.68837949855</v>
      </c>
      <c r="C300" s="137">
        <f t="shared" si="49"/>
        <v>245816.96333333335</v>
      </c>
      <c r="D300" s="139">
        <f t="shared" si="49"/>
        <v>152681.73666666666</v>
      </c>
      <c r="E300" s="142">
        <f t="shared" si="49"/>
        <v>8744.3233333333337</v>
      </c>
      <c r="F300" s="139">
        <f t="shared" si="49"/>
        <v>93134.893333333326</v>
      </c>
      <c r="G300" s="142">
        <f t="shared" si="49"/>
        <v>31520.713333333333</v>
      </c>
      <c r="H300" s="142">
        <f t="shared" si="49"/>
        <v>61614.179999999993</v>
      </c>
      <c r="I300" s="137">
        <f t="shared" si="49"/>
        <v>632087.05837949843</v>
      </c>
      <c r="J300" s="139">
        <f t="shared" si="49"/>
        <v>124812.27767364529</v>
      </c>
      <c r="K300" s="142">
        <f t="shared" si="49"/>
        <v>34552.853333333333</v>
      </c>
      <c r="L300" s="139">
        <f t="shared" si="49"/>
        <v>507274.44737251988</v>
      </c>
      <c r="M300" s="142">
        <f t="shared" si="49"/>
        <v>285321.14903341146</v>
      </c>
      <c r="N300" s="142">
        <f t="shared" si="49"/>
        <v>221952.96500577507</v>
      </c>
      <c r="O300" s="137">
        <f t="shared" si="49"/>
        <v>277494.70731725713</v>
      </c>
      <c r="P300" s="134">
        <f t="shared" si="49"/>
        <v>43297.619999999995</v>
      </c>
      <c r="Q300" s="137">
        <f t="shared" si="49"/>
        <v>600409.21885349089</v>
      </c>
      <c r="R300" s="134">
        <f t="shared" si="49"/>
        <v>316842.13398285251</v>
      </c>
      <c r="S300" s="134">
        <f t="shared" si="49"/>
        <v>283567.08487063838</v>
      </c>
      <c r="T300" s="122"/>
      <c r="U300" s="104"/>
    </row>
    <row r="301" spans="1:21" hidden="1">
      <c r="A301" s="135" t="s">
        <v>191</v>
      </c>
      <c r="B301" s="138">
        <f t="shared" ref="B301:S301" si="50">B282/B300-1</f>
        <v>0.20873201369895145</v>
      </c>
      <c r="C301" s="138">
        <f t="shared" si="50"/>
        <v>0.14210450000270525</v>
      </c>
      <c r="D301" s="140">
        <f t="shared" si="50"/>
        <v>0.22026657586922482</v>
      </c>
      <c r="E301" s="143">
        <f t="shared" si="50"/>
        <v>0.13697076617706649</v>
      </c>
      <c r="F301" s="140">
        <f t="shared" si="50"/>
        <v>1.3961970858898942E-2</v>
      </c>
      <c r="G301" s="143">
        <f t="shared" si="50"/>
        <v>-6.1741411520509049E-2</v>
      </c>
      <c r="H301" s="143">
        <f t="shared" si="50"/>
        <v>5.2690468330504725E-2</v>
      </c>
      <c r="I301" s="138">
        <f t="shared" si="50"/>
        <v>0.23464580193974194</v>
      </c>
      <c r="J301" s="140">
        <f t="shared" si="50"/>
        <v>0.23765776676440131</v>
      </c>
      <c r="K301" s="143">
        <f t="shared" si="50"/>
        <v>0.5076222359253304</v>
      </c>
      <c r="L301" s="140">
        <f t="shared" si="50"/>
        <v>0.23390356340715179</v>
      </c>
      <c r="M301" s="143">
        <f t="shared" si="50"/>
        <v>0.26529652082631139</v>
      </c>
      <c r="N301" s="143">
        <f t="shared" si="50"/>
        <v>0.19354968311106857</v>
      </c>
      <c r="O301" s="138">
        <f t="shared" si="50"/>
        <v>0.22808578277034752</v>
      </c>
      <c r="P301" s="136">
        <f t="shared" si="50"/>
        <v>0.43265819229786784</v>
      </c>
      <c r="Q301" s="138">
        <f t="shared" si="50"/>
        <v>0.19979001923707318</v>
      </c>
      <c r="R301" s="136">
        <f t="shared" si="50"/>
        <v>0.23276671659861958</v>
      </c>
      <c r="S301" s="136">
        <f t="shared" si="50"/>
        <v>0.16294015999298628</v>
      </c>
      <c r="T301" s="122"/>
      <c r="U301" s="104"/>
    </row>
    <row r="302" spans="1:21" hidden="1">
      <c r="T302" s="122"/>
      <c r="U302" s="104"/>
    </row>
    <row r="303" spans="1:21" hidden="1">
      <c r="T303" s="122"/>
      <c r="U303" s="104"/>
    </row>
    <row r="304" spans="1:21" hidden="1">
      <c r="T304" s="122"/>
      <c r="U304" s="104"/>
    </row>
    <row r="305" spans="2:21" hidden="1">
      <c r="T305" s="122"/>
      <c r="U305" s="104"/>
    </row>
    <row r="306" spans="2:21">
      <c r="T306" s="122"/>
      <c r="U306" s="104"/>
    </row>
    <row r="307" spans="2:21">
      <c r="D307" s="144"/>
      <c r="E307" s="144"/>
      <c r="F307" s="144"/>
      <c r="G307" s="144"/>
      <c r="H307" s="144"/>
      <c r="T307" s="122"/>
      <c r="U307" s="104"/>
    </row>
    <row r="308" spans="2:21">
      <c r="B308" s="412"/>
      <c r="C308" s="412"/>
      <c r="D308" s="412"/>
      <c r="E308" s="412"/>
      <c r="F308" s="412"/>
      <c r="G308" s="412"/>
      <c r="H308" s="412"/>
      <c r="T308" s="122"/>
      <c r="U308" s="104"/>
    </row>
    <row r="309" spans="2:21">
      <c r="G309" s="146"/>
      <c r="H309" s="146"/>
      <c r="I309" s="146"/>
      <c r="J309" s="146"/>
      <c r="K309" s="146"/>
      <c r="L309" s="146"/>
      <c r="M309" s="146"/>
      <c r="N309" s="146"/>
      <c r="O309" s="146"/>
      <c r="P309" s="146"/>
      <c r="Q309" s="146"/>
      <c r="T309" s="122"/>
      <c r="U309" s="104"/>
    </row>
    <row r="310" spans="2:21">
      <c r="B310" s="412"/>
      <c r="G310" s="146"/>
      <c r="H310" s="146"/>
      <c r="I310" s="146"/>
      <c r="J310" s="146"/>
      <c r="K310" s="146"/>
      <c r="L310" s="146"/>
      <c r="M310" s="146"/>
      <c r="N310" s="146"/>
      <c r="O310" s="146"/>
      <c r="P310" s="146"/>
      <c r="Q310" s="146"/>
      <c r="T310" s="122"/>
      <c r="U310" s="104"/>
    </row>
    <row r="311" spans="2:21">
      <c r="B311" s="412"/>
      <c r="G311" s="145"/>
      <c r="H311" s="145"/>
      <c r="I311" s="145"/>
      <c r="J311" s="145"/>
      <c r="K311" s="145"/>
      <c r="L311" s="145"/>
      <c r="M311" s="145"/>
      <c r="N311" s="145"/>
      <c r="O311" s="145"/>
      <c r="P311" s="145"/>
      <c r="Q311" s="145"/>
      <c r="T311" s="122"/>
      <c r="U311" s="104"/>
    </row>
    <row r="312" spans="2:21">
      <c r="B312" s="412"/>
      <c r="G312" s="145"/>
      <c r="H312" s="145"/>
      <c r="I312" s="145"/>
      <c r="J312" s="145"/>
      <c r="K312" s="145"/>
      <c r="L312" s="145"/>
      <c r="M312" s="145"/>
      <c r="N312" s="145"/>
      <c r="O312" s="145"/>
      <c r="P312" s="145"/>
      <c r="Q312" s="145"/>
      <c r="T312" s="122"/>
      <c r="U312" s="104"/>
    </row>
    <row r="313" spans="2:21">
      <c r="B313" s="412"/>
      <c r="G313" s="145"/>
      <c r="H313" s="145"/>
      <c r="I313" s="145"/>
      <c r="J313" s="145"/>
      <c r="K313" s="145"/>
      <c r="L313" s="145"/>
      <c r="M313" s="145"/>
      <c r="N313" s="145"/>
      <c r="O313" s="145"/>
      <c r="P313" s="145"/>
      <c r="Q313" s="145"/>
      <c r="T313" s="122"/>
      <c r="U313" s="104"/>
    </row>
    <row r="314" spans="2:21">
      <c r="B314" s="412"/>
      <c r="G314" s="146"/>
      <c r="H314" s="146"/>
      <c r="I314" s="146"/>
      <c r="J314" s="146"/>
      <c r="K314" s="146"/>
      <c r="L314" s="146"/>
      <c r="M314" s="146"/>
      <c r="N314" s="146"/>
      <c r="O314" s="146"/>
      <c r="P314" s="146"/>
      <c r="Q314" s="146"/>
      <c r="T314" s="122"/>
      <c r="U314" s="104"/>
    </row>
    <row r="315" spans="2:21">
      <c r="B315" s="412"/>
      <c r="G315" s="146"/>
      <c r="H315" s="146"/>
      <c r="I315" s="146"/>
      <c r="J315" s="146"/>
      <c r="K315" s="146"/>
      <c r="L315" s="146"/>
      <c r="M315" s="146"/>
      <c r="N315" s="146"/>
      <c r="O315" s="146"/>
      <c r="P315" s="146"/>
      <c r="Q315" s="146"/>
      <c r="T315" s="122"/>
      <c r="U315" s="104"/>
    </row>
    <row r="316" spans="2:21">
      <c r="B316" s="412"/>
      <c r="T316" s="122"/>
      <c r="U316" s="104"/>
    </row>
    <row r="317" spans="2:21">
      <c r="B317" s="412"/>
      <c r="T317" s="122"/>
      <c r="U317" s="104"/>
    </row>
    <row r="318" spans="2:21">
      <c r="T318" s="122"/>
      <c r="U318" s="104"/>
    </row>
    <row r="319" spans="2:21">
      <c r="T319" s="122"/>
      <c r="U319" s="104"/>
    </row>
    <row r="320" spans="2:21">
      <c r="T320" s="122"/>
      <c r="U320" s="104"/>
    </row>
    <row r="321" spans="6:21">
      <c r="T321" s="122"/>
      <c r="U321" s="104"/>
    </row>
    <row r="322" spans="6:21">
      <c r="T322" s="122"/>
      <c r="U322" s="104"/>
    </row>
    <row r="323" spans="6:21">
      <c r="F323" s="145"/>
      <c r="G323" s="145"/>
      <c r="H323" s="146"/>
      <c r="I323" s="145"/>
      <c r="J323" s="146"/>
      <c r="K323" s="145"/>
      <c r="L323" s="145"/>
      <c r="M323" s="146"/>
      <c r="T323" s="122"/>
      <c r="U323" s="104"/>
    </row>
    <row r="324" spans="6:21">
      <c r="F324" s="145"/>
      <c r="G324" s="145"/>
      <c r="H324" s="146"/>
      <c r="I324" s="145"/>
      <c r="J324" s="146"/>
      <c r="K324" s="145"/>
      <c r="L324" s="145"/>
      <c r="M324" s="146"/>
      <c r="T324" s="122"/>
      <c r="U324" s="104"/>
    </row>
    <row r="325" spans="6:21">
      <c r="F325" s="145"/>
      <c r="G325" s="145"/>
      <c r="H325" s="146"/>
      <c r="I325" s="145"/>
      <c r="J325" s="146"/>
      <c r="K325" s="145"/>
      <c r="L325" s="145"/>
      <c r="M325" s="146"/>
      <c r="T325" s="122"/>
      <c r="U325" s="104"/>
    </row>
    <row r="326" spans="6:21">
      <c r="F326" s="145"/>
      <c r="G326" s="145"/>
      <c r="H326" s="146"/>
      <c r="I326" s="145"/>
      <c r="J326" s="146"/>
      <c r="K326" s="145"/>
      <c r="L326" s="145"/>
      <c r="M326" s="146"/>
      <c r="T326" s="122"/>
      <c r="U326" s="104"/>
    </row>
    <row r="327" spans="6:21">
      <c r="F327" s="145"/>
      <c r="G327" s="145"/>
      <c r="H327" s="146"/>
      <c r="I327" s="145"/>
      <c r="J327" s="146"/>
      <c r="K327" s="145"/>
      <c r="L327" s="145"/>
      <c r="M327" s="146"/>
      <c r="T327" s="122"/>
      <c r="U327" s="104"/>
    </row>
    <row r="328" spans="6:21">
      <c r="F328" s="145"/>
      <c r="G328" s="145"/>
      <c r="H328" s="146"/>
      <c r="I328" s="145"/>
      <c r="J328" s="146"/>
      <c r="K328" s="145"/>
      <c r="L328" s="145"/>
      <c r="M328" s="146"/>
      <c r="T328" s="122"/>
      <c r="U328" s="104"/>
    </row>
    <row r="329" spans="6:21">
      <c r="F329" s="145"/>
      <c r="G329" s="145"/>
      <c r="H329" s="146"/>
      <c r="I329" s="145"/>
      <c r="J329" s="146"/>
      <c r="K329" s="145"/>
      <c r="L329" s="145"/>
      <c r="M329" s="146"/>
      <c r="T329" s="122"/>
      <c r="U329" s="104"/>
    </row>
    <row r="330" spans="6:21">
      <c r="T330" s="122"/>
      <c r="U330" s="104"/>
    </row>
    <row r="331" spans="6:21">
      <c r="T331" s="122"/>
      <c r="U331" s="104"/>
    </row>
    <row r="332" spans="6:21">
      <c r="T332" s="122"/>
      <c r="U332" s="104"/>
    </row>
    <row r="333" spans="6:21">
      <c r="T333" s="122"/>
      <c r="U333" s="104"/>
    </row>
    <row r="334" spans="6:21">
      <c r="F334" s="145"/>
      <c r="G334" s="145"/>
      <c r="H334" s="146"/>
      <c r="I334" s="145"/>
      <c r="T334" s="122"/>
      <c r="U334" s="104"/>
    </row>
    <row r="335" spans="6:21">
      <c r="F335" s="145"/>
      <c r="G335" s="145"/>
      <c r="H335" s="146"/>
      <c r="I335" s="145"/>
      <c r="T335" s="122"/>
      <c r="U335" s="104"/>
    </row>
    <row r="336" spans="6:21">
      <c r="F336" s="145"/>
      <c r="G336" s="145"/>
      <c r="H336" s="146"/>
      <c r="I336" s="145"/>
      <c r="T336" s="122"/>
      <c r="U336" s="104"/>
    </row>
    <row r="337" spans="6:21">
      <c r="F337" s="145"/>
      <c r="G337" s="145"/>
      <c r="H337" s="146"/>
      <c r="I337" s="145"/>
      <c r="T337" s="122"/>
      <c r="U337" s="104"/>
    </row>
    <row r="338" spans="6:21">
      <c r="F338" s="145"/>
      <c r="G338" s="145"/>
      <c r="H338" s="146"/>
      <c r="I338" s="145"/>
      <c r="T338" s="122"/>
      <c r="U338" s="104"/>
    </row>
    <row r="339" spans="6:21">
      <c r="F339" s="145"/>
      <c r="G339" s="145"/>
      <c r="H339" s="146"/>
      <c r="I339" s="145"/>
      <c r="T339" s="122"/>
      <c r="U339" s="104"/>
    </row>
    <row r="340" spans="6:21">
      <c r="F340" s="145"/>
      <c r="G340" s="145"/>
      <c r="H340" s="146"/>
      <c r="I340" s="145"/>
      <c r="J340" s="146"/>
      <c r="T340" s="122"/>
      <c r="U340" s="104"/>
    </row>
    <row r="341" spans="6:21">
      <c r="F341" s="145"/>
      <c r="G341" s="145"/>
      <c r="H341" s="146"/>
      <c r="I341" s="145"/>
      <c r="J341" s="146"/>
      <c r="T341" s="122"/>
      <c r="U341" s="104"/>
    </row>
    <row r="342" spans="6:21">
      <c r="F342" s="145"/>
      <c r="G342" s="145"/>
      <c r="H342" s="146"/>
      <c r="I342" s="145"/>
      <c r="J342" s="146"/>
      <c r="T342" s="122"/>
      <c r="U342" s="104"/>
    </row>
    <row r="343" spans="6:21">
      <c r="F343" s="145"/>
      <c r="G343" s="145"/>
      <c r="H343" s="146"/>
      <c r="I343" s="145"/>
      <c r="J343" s="146"/>
      <c r="T343" s="122"/>
      <c r="U343" s="104"/>
    </row>
    <row r="344" spans="6:21">
      <c r="T344" s="122"/>
      <c r="U344" s="104"/>
    </row>
    <row r="345" spans="6:21">
      <c r="T345" s="122"/>
      <c r="U345" s="104"/>
    </row>
    <row r="346" spans="6:21">
      <c r="T346" s="122"/>
      <c r="U346" s="104"/>
    </row>
    <row r="347" spans="6:21">
      <c r="T347" s="122"/>
      <c r="U347" s="104"/>
    </row>
    <row r="348" spans="6:21">
      <c r="T348" s="122"/>
      <c r="U348" s="104"/>
    </row>
    <row r="349" spans="6:21">
      <c r="T349" s="122"/>
      <c r="U349" s="104"/>
    </row>
    <row r="350" spans="6:21">
      <c r="T350" s="122"/>
      <c r="U350" s="104"/>
    </row>
    <row r="351" spans="6:21">
      <c r="T351" s="122"/>
      <c r="U351" s="104"/>
    </row>
    <row r="352" spans="6:21">
      <c r="T352" s="122"/>
      <c r="U352" s="104"/>
    </row>
    <row r="353" spans="20:21">
      <c r="T353" s="122"/>
      <c r="U353" s="104"/>
    </row>
  </sheetData>
  <mergeCells count="3">
    <mergeCell ref="A1:U1"/>
    <mergeCell ref="U3:U5"/>
    <mergeCell ref="A278:S278"/>
  </mergeCells>
  <phoneticPr fontId="12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수주통계</vt:lpstr>
      <vt:lpstr>분기</vt:lpstr>
      <vt:lpstr>분기!Print_Area</vt:lpstr>
      <vt:lpstr>수주통계!Print_Area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조인숙</cp:lastModifiedBy>
  <cp:lastPrinted>2023-03-02T05:43:54Z</cp:lastPrinted>
  <dcterms:created xsi:type="dcterms:W3CDTF">2015-03-05T07:20:42Z</dcterms:created>
  <dcterms:modified xsi:type="dcterms:W3CDTF">2023-03-02T06:24:09Z</dcterms:modified>
</cp:coreProperties>
</file>