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90" yWindow="765" windowWidth="31185" windowHeight="11925"/>
  </bookViews>
  <sheets>
    <sheet name="수주통계" sheetId="3" r:id="rId1"/>
    <sheet name="분기" sheetId="5" r:id="rId2"/>
  </sheets>
  <definedNames>
    <definedName name="_xlnm.Print_Area" localSheetId="0">수주통계!$A$1:$U$268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47" i="3" l="1"/>
  <c r="D247" i="3"/>
  <c r="E247" i="3"/>
  <c r="F247" i="3"/>
  <c r="G247" i="3"/>
  <c r="H247" i="3"/>
  <c r="I247" i="3"/>
  <c r="J247" i="3"/>
  <c r="K247" i="3"/>
  <c r="L247" i="3"/>
  <c r="M247" i="3"/>
  <c r="N247" i="3"/>
  <c r="O247" i="3"/>
  <c r="P247" i="3"/>
  <c r="Q247" i="3"/>
  <c r="R247" i="3"/>
  <c r="S247" i="3"/>
  <c r="T247" i="3"/>
  <c r="U247" i="3"/>
  <c r="C248" i="3"/>
  <c r="D248" i="3"/>
  <c r="E248" i="3"/>
  <c r="F248" i="3"/>
  <c r="G248" i="3"/>
  <c r="H248" i="3"/>
  <c r="I248" i="3"/>
  <c r="J248" i="3"/>
  <c r="K248" i="3"/>
  <c r="L248" i="3"/>
  <c r="M248" i="3"/>
  <c r="N248" i="3"/>
  <c r="O248" i="3"/>
  <c r="P248" i="3"/>
  <c r="Q248" i="3"/>
  <c r="R248" i="3"/>
  <c r="S248" i="3"/>
  <c r="T248" i="3"/>
  <c r="U248" i="3"/>
  <c r="C249" i="3"/>
  <c r="D249" i="3"/>
  <c r="E249" i="3"/>
  <c r="F249" i="3"/>
  <c r="G249" i="3"/>
  <c r="H249" i="3"/>
  <c r="I249" i="3"/>
  <c r="J249" i="3"/>
  <c r="K249" i="3"/>
  <c r="L249" i="3"/>
  <c r="M249" i="3"/>
  <c r="N249" i="3"/>
  <c r="O249" i="3"/>
  <c r="P249" i="3"/>
  <c r="Q249" i="3"/>
  <c r="R249" i="3"/>
  <c r="S249" i="3"/>
  <c r="T249" i="3"/>
  <c r="U249" i="3"/>
  <c r="B249" i="3"/>
  <c r="B248" i="3"/>
  <c r="B247" i="3"/>
  <c r="Q239" i="3"/>
  <c r="R239" i="3"/>
  <c r="S239" i="3"/>
  <c r="Q240" i="3"/>
  <c r="R240" i="3"/>
  <c r="S240" i="3"/>
  <c r="Q241" i="3"/>
  <c r="R241" i="3"/>
  <c r="S241" i="3"/>
  <c r="C239" i="3"/>
  <c r="D239" i="3"/>
  <c r="E239" i="3"/>
  <c r="F239" i="3"/>
  <c r="G239" i="3"/>
  <c r="H239" i="3"/>
  <c r="I239" i="3"/>
  <c r="J239" i="3"/>
  <c r="K239" i="3"/>
  <c r="L239" i="3"/>
  <c r="M239" i="3"/>
  <c r="N239" i="3"/>
  <c r="O239" i="3"/>
  <c r="P239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C241" i="3"/>
  <c r="D241" i="3"/>
  <c r="E241" i="3"/>
  <c r="F241" i="3"/>
  <c r="G241" i="3"/>
  <c r="H241" i="3"/>
  <c r="I241" i="3"/>
  <c r="J241" i="3"/>
  <c r="K241" i="3"/>
  <c r="L241" i="3"/>
  <c r="M241" i="3"/>
  <c r="N241" i="3"/>
  <c r="O241" i="3"/>
  <c r="P241" i="3"/>
  <c r="B241" i="3"/>
  <c r="B240" i="3"/>
  <c r="B239" i="3"/>
  <c r="C254" i="5" l="1"/>
  <c r="D254" i="5"/>
  <c r="E254" i="5"/>
  <c r="F254" i="5"/>
  <c r="G254" i="5"/>
  <c r="H254" i="5"/>
  <c r="I254" i="5"/>
  <c r="J254" i="5"/>
  <c r="K254" i="5"/>
  <c r="L254" i="5"/>
  <c r="M254" i="5"/>
  <c r="N254" i="5"/>
  <c r="O254" i="5"/>
  <c r="P254" i="5"/>
  <c r="Q254" i="5"/>
  <c r="R254" i="5"/>
  <c r="S254" i="5"/>
  <c r="C255" i="5"/>
  <c r="D255" i="5"/>
  <c r="E255" i="5"/>
  <c r="F255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S255" i="5"/>
  <c r="B255" i="5"/>
  <c r="B254" i="5"/>
  <c r="C253" i="5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T239" i="3"/>
  <c r="U239" i="3"/>
  <c r="T240" i="3"/>
  <c r="U240" i="3"/>
  <c r="T241" i="3"/>
  <c r="U241" i="3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T254" i="5" l="1"/>
  <c r="U254" i="5"/>
  <c r="T255" i="5"/>
  <c r="U255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51" i="3" l="1"/>
  <c r="I252" i="3" l="1"/>
  <c r="C251" i="3"/>
  <c r="D251" i="3"/>
  <c r="E251" i="3"/>
  <c r="F251" i="3"/>
  <c r="G251" i="3"/>
  <c r="H251" i="3"/>
  <c r="I251" i="3"/>
  <c r="J251" i="3"/>
  <c r="K251" i="3"/>
  <c r="L251" i="3"/>
  <c r="M251" i="3"/>
  <c r="N251" i="3"/>
  <c r="P251" i="3"/>
  <c r="Q251" i="3"/>
  <c r="R251" i="3"/>
  <c r="S251" i="3"/>
  <c r="G252" i="3"/>
  <c r="H252" i="3"/>
  <c r="M252" i="3"/>
  <c r="N252" i="3"/>
  <c r="L252" i="3" l="1"/>
  <c r="F252" i="3"/>
  <c r="K252" i="3"/>
  <c r="E252" i="3"/>
  <c r="O251" i="3"/>
  <c r="J252" i="3"/>
  <c r="D252" i="3"/>
  <c r="C252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56" i="5" s="1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T256" i="5" s="1"/>
  <c r="U204" i="5"/>
  <c r="U256" i="5" s="1"/>
  <c r="C221" i="5"/>
  <c r="C256" i="5" s="1"/>
  <c r="D221" i="5"/>
  <c r="D256" i="5" s="1"/>
  <c r="E221" i="5"/>
  <c r="E256" i="5" s="1"/>
  <c r="F221" i="5"/>
  <c r="F256" i="5" s="1"/>
  <c r="G221" i="5"/>
  <c r="G256" i="5" s="1"/>
  <c r="H221" i="5"/>
  <c r="H256" i="5" s="1"/>
  <c r="I221" i="5"/>
  <c r="I256" i="5" s="1"/>
  <c r="J221" i="5"/>
  <c r="J256" i="5" s="1"/>
  <c r="K221" i="5"/>
  <c r="K256" i="5" s="1"/>
  <c r="L221" i="5"/>
  <c r="L256" i="5" s="1"/>
  <c r="M221" i="5"/>
  <c r="M256" i="5" s="1"/>
  <c r="N221" i="5"/>
  <c r="N256" i="5" s="1"/>
  <c r="O221" i="5"/>
  <c r="O256" i="5" s="1"/>
  <c r="P221" i="5"/>
  <c r="P256" i="5" s="1"/>
  <c r="Q221" i="5"/>
  <c r="Q256" i="5" s="1"/>
  <c r="R221" i="5"/>
  <c r="R256" i="5" s="1"/>
  <c r="S221" i="5"/>
  <c r="S256" i="5" s="1"/>
  <c r="S265" i="5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U264" i="5"/>
  <c r="T264" i="5"/>
  <c r="U262" i="5"/>
  <c r="T262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63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6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64" i="5" s="1"/>
  <c r="R179" i="5"/>
  <c r="R264" i="5" s="1"/>
  <c r="Q179" i="5"/>
  <c r="Q264" i="5" s="1"/>
  <c r="P179" i="5"/>
  <c r="P264" i="5" s="1"/>
  <c r="O179" i="5"/>
  <c r="O264" i="5" s="1"/>
  <c r="N179" i="5"/>
  <c r="M179" i="5"/>
  <c r="M264" i="5" s="1"/>
  <c r="L179" i="5"/>
  <c r="L264" i="5" s="1"/>
  <c r="K179" i="5"/>
  <c r="K264" i="5" s="1"/>
  <c r="J179" i="5"/>
  <c r="J264" i="5" s="1"/>
  <c r="I179" i="5"/>
  <c r="I264" i="5" s="1"/>
  <c r="H179" i="5"/>
  <c r="G179" i="5"/>
  <c r="G264" i="5" s="1"/>
  <c r="F179" i="5"/>
  <c r="F264" i="5" s="1"/>
  <c r="E179" i="5"/>
  <c r="E264" i="5" s="1"/>
  <c r="D179" i="5"/>
  <c r="D264" i="5" s="1"/>
  <c r="C179" i="5"/>
  <c r="C264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63" i="5" s="1"/>
  <c r="G263" i="5"/>
  <c r="G280" i="5" s="1"/>
  <c r="M263" i="5"/>
  <c r="M280" i="5" s="1"/>
  <c r="H262" i="5"/>
  <c r="N262" i="5"/>
  <c r="N275" i="5" s="1"/>
  <c r="H263" i="5"/>
  <c r="N263" i="5"/>
  <c r="N266" i="5" s="1"/>
  <c r="I262" i="5"/>
  <c r="I273" i="5" s="1"/>
  <c r="O262" i="5"/>
  <c r="O278" i="5" s="1"/>
  <c r="P262" i="5"/>
  <c r="P273" i="5" s="1"/>
  <c r="E262" i="5"/>
  <c r="E275" i="5" s="1"/>
  <c r="K262" i="5"/>
  <c r="K274" i="5" s="1"/>
  <c r="Q262" i="5"/>
  <c r="Q275" i="5" s="1"/>
  <c r="D262" i="5"/>
  <c r="D273" i="5" s="1"/>
  <c r="E263" i="5"/>
  <c r="E266" i="5" s="1"/>
  <c r="K263" i="5"/>
  <c r="K280" i="5" s="1"/>
  <c r="F262" i="5"/>
  <c r="F277" i="5" s="1"/>
  <c r="L262" i="5"/>
  <c r="L273" i="5" s="1"/>
  <c r="R262" i="5"/>
  <c r="R278" i="5" s="1"/>
  <c r="J262" i="5"/>
  <c r="J278" i="5" s="1"/>
  <c r="F263" i="5"/>
  <c r="F280" i="5" s="1"/>
  <c r="F281" i="5" s="1"/>
  <c r="L263" i="5"/>
  <c r="L280" i="5" s="1"/>
  <c r="G262" i="5"/>
  <c r="G277" i="5" s="1"/>
  <c r="M262" i="5"/>
  <c r="M277" i="5" s="1"/>
  <c r="S262" i="5"/>
  <c r="S274" i="5" s="1"/>
  <c r="Q192" i="5"/>
  <c r="E192" i="5"/>
  <c r="B192" i="5"/>
  <c r="N192" i="5"/>
  <c r="R263" i="5"/>
  <c r="S263" i="5"/>
  <c r="B209" i="5"/>
  <c r="G209" i="5"/>
  <c r="W217" i="5"/>
  <c r="C262" i="5"/>
  <c r="C272" i="5" s="1"/>
  <c r="W213" i="5"/>
  <c r="Q263" i="5"/>
  <c r="H192" i="5"/>
  <c r="M209" i="5"/>
  <c r="R123" i="5"/>
  <c r="P123" i="5"/>
  <c r="Q209" i="5"/>
  <c r="E209" i="5"/>
  <c r="K209" i="5"/>
  <c r="T267" i="5"/>
  <c r="C209" i="5"/>
  <c r="I209" i="5"/>
  <c r="U267" i="5"/>
  <c r="B123" i="5"/>
  <c r="U123" i="5" s="1"/>
  <c r="Q280" i="5"/>
  <c r="D209" i="5"/>
  <c r="J209" i="5"/>
  <c r="P209" i="5"/>
  <c r="O123" i="5"/>
  <c r="S123" i="5"/>
  <c r="G278" i="5"/>
  <c r="G276" i="5"/>
  <c r="G274" i="5"/>
  <c r="G272" i="5"/>
  <c r="G270" i="5"/>
  <c r="G267" i="5"/>
  <c r="G273" i="5"/>
  <c r="G271" i="5"/>
  <c r="G268" i="5"/>
  <c r="G266" i="5"/>
  <c r="M278" i="5"/>
  <c r="M275" i="5"/>
  <c r="M273" i="5"/>
  <c r="M271" i="5"/>
  <c r="M268" i="5"/>
  <c r="M272" i="5"/>
  <c r="M270" i="5"/>
  <c r="M267" i="5"/>
  <c r="S276" i="5"/>
  <c r="I276" i="5"/>
  <c r="I275" i="5"/>
  <c r="I272" i="5"/>
  <c r="I270" i="5"/>
  <c r="O270" i="5"/>
  <c r="S209" i="5"/>
  <c r="U121" i="5"/>
  <c r="M192" i="5"/>
  <c r="K267" i="5"/>
  <c r="G192" i="5"/>
  <c r="S192" i="5"/>
  <c r="D275" i="5"/>
  <c r="D274" i="5"/>
  <c r="D268" i="5"/>
  <c r="D267" i="5"/>
  <c r="J274" i="5"/>
  <c r="J273" i="5"/>
  <c r="J267" i="5"/>
  <c r="P275" i="5"/>
  <c r="P268" i="5"/>
  <c r="C263" i="5"/>
  <c r="C280" i="5" s="1"/>
  <c r="O263" i="5"/>
  <c r="O280" i="5" s="1"/>
  <c r="U266" i="5"/>
  <c r="E268" i="5"/>
  <c r="Q268" i="5"/>
  <c r="E271" i="5"/>
  <c r="K272" i="5"/>
  <c r="E273" i="5"/>
  <c r="Q273" i="5"/>
  <c r="F278" i="5"/>
  <c r="F276" i="5"/>
  <c r="F275" i="5"/>
  <c r="F274" i="5"/>
  <c r="F273" i="5"/>
  <c r="F272" i="5"/>
  <c r="F270" i="5"/>
  <c r="F268" i="5"/>
  <c r="F267" i="5"/>
  <c r="R274" i="5"/>
  <c r="K277" i="5"/>
  <c r="K276" i="5"/>
  <c r="I192" i="5"/>
  <c r="O200" i="5"/>
  <c r="O209" i="5" s="1"/>
  <c r="L277" i="5"/>
  <c r="L276" i="5"/>
  <c r="L275" i="5"/>
  <c r="L274" i="5"/>
  <c r="L271" i="5"/>
  <c r="L270" i="5"/>
  <c r="L268" i="5"/>
  <c r="L267" i="5"/>
  <c r="E277" i="5"/>
  <c r="S280" i="5"/>
  <c r="E267" i="5"/>
  <c r="I263" i="5"/>
  <c r="I280" i="5" s="1"/>
  <c r="K268" i="5"/>
  <c r="E270" i="5"/>
  <c r="K271" i="5"/>
  <c r="E272" i="5"/>
  <c r="E274" i="5"/>
  <c r="K275" i="5"/>
  <c r="Q123" i="5"/>
  <c r="C192" i="5"/>
  <c r="O192" i="5"/>
  <c r="H275" i="5"/>
  <c r="H268" i="5"/>
  <c r="N278" i="5"/>
  <c r="N277" i="5"/>
  <c r="N276" i="5"/>
  <c r="N274" i="5"/>
  <c r="N273" i="5"/>
  <c r="N272" i="5"/>
  <c r="N271" i="5"/>
  <c r="N270" i="5"/>
  <c r="D192" i="5"/>
  <c r="J192" i="5"/>
  <c r="P192" i="5"/>
  <c r="F209" i="5"/>
  <c r="L209" i="5"/>
  <c r="R209" i="5"/>
  <c r="D263" i="5"/>
  <c r="D280" i="5" s="1"/>
  <c r="J263" i="5"/>
  <c r="J280" i="5" s="1"/>
  <c r="P263" i="5"/>
  <c r="P280" i="5" s="1"/>
  <c r="B264" i="5"/>
  <c r="H264" i="5"/>
  <c r="H267" i="5" s="1"/>
  <c r="N264" i="5"/>
  <c r="N267" i="5" s="1"/>
  <c r="F192" i="5"/>
  <c r="L192" i="5"/>
  <c r="R192" i="5"/>
  <c r="H209" i="5"/>
  <c r="N209" i="5"/>
  <c r="T266" i="5"/>
  <c r="M281" i="5" l="1"/>
  <c r="G281" i="5"/>
  <c r="K266" i="5"/>
  <c r="J268" i="5"/>
  <c r="D270" i="5"/>
  <c r="O271" i="5"/>
  <c r="F266" i="5"/>
  <c r="O268" i="5"/>
  <c r="O272" i="5"/>
  <c r="J281" i="5"/>
  <c r="J275" i="5"/>
  <c r="D276" i="5"/>
  <c r="O274" i="5"/>
  <c r="I274" i="5"/>
  <c r="I267" i="5"/>
  <c r="D281" i="5"/>
  <c r="Q276" i="5"/>
  <c r="O281" i="5"/>
  <c r="J270" i="5"/>
  <c r="J276" i="5"/>
  <c r="D271" i="5"/>
  <c r="D277" i="5"/>
  <c r="O273" i="5"/>
  <c r="O276" i="5"/>
  <c r="I268" i="5"/>
  <c r="I277" i="5"/>
  <c r="E280" i="5"/>
  <c r="E281" i="5" s="1"/>
  <c r="R266" i="5"/>
  <c r="K273" i="5"/>
  <c r="I281" i="5"/>
  <c r="L272" i="5"/>
  <c r="L278" i="5"/>
  <c r="K278" i="5"/>
  <c r="J271" i="5"/>
  <c r="J277" i="5"/>
  <c r="D272" i="5"/>
  <c r="D278" i="5"/>
  <c r="O275" i="5"/>
  <c r="O277" i="5"/>
  <c r="I271" i="5"/>
  <c r="I278" i="5"/>
  <c r="M274" i="5"/>
  <c r="M276" i="5"/>
  <c r="N268" i="5"/>
  <c r="Q272" i="5"/>
  <c r="E276" i="5"/>
  <c r="E278" i="5"/>
  <c r="R267" i="5"/>
  <c r="F271" i="5"/>
  <c r="K270" i="5"/>
  <c r="J272" i="5"/>
  <c r="O267" i="5"/>
  <c r="S273" i="5"/>
  <c r="M266" i="5"/>
  <c r="G275" i="5"/>
  <c r="L281" i="5"/>
  <c r="K281" i="5"/>
  <c r="H266" i="5"/>
  <c r="R268" i="5"/>
  <c r="P270" i="5"/>
  <c r="H272" i="5"/>
  <c r="P278" i="5"/>
  <c r="Q266" i="5"/>
  <c r="H274" i="5"/>
  <c r="L266" i="5"/>
  <c r="R273" i="5"/>
  <c r="P267" i="5"/>
  <c r="P274" i="5"/>
  <c r="S271" i="5"/>
  <c r="S275" i="5"/>
  <c r="H270" i="5"/>
  <c r="Q277" i="5"/>
  <c r="R275" i="5"/>
  <c r="S267" i="5"/>
  <c r="S277" i="5"/>
  <c r="P281" i="5"/>
  <c r="H271" i="5"/>
  <c r="H277" i="5"/>
  <c r="Q267" i="5"/>
  <c r="Q278" i="5"/>
  <c r="R270" i="5"/>
  <c r="R276" i="5"/>
  <c r="P271" i="5"/>
  <c r="P277" i="5"/>
  <c r="C274" i="5"/>
  <c r="S270" i="5"/>
  <c r="S278" i="5"/>
  <c r="Q281" i="5"/>
  <c r="Q274" i="5"/>
  <c r="R277" i="5"/>
  <c r="P272" i="5"/>
  <c r="S266" i="5"/>
  <c r="S272" i="5"/>
  <c r="H276" i="5"/>
  <c r="P276" i="5"/>
  <c r="H278" i="5"/>
  <c r="Q270" i="5"/>
  <c r="R271" i="5"/>
  <c r="Q271" i="5"/>
  <c r="H273" i="5"/>
  <c r="S281" i="5"/>
  <c r="R272" i="5"/>
  <c r="S268" i="5"/>
  <c r="C273" i="5"/>
  <c r="C275" i="5"/>
  <c r="C277" i="5"/>
  <c r="R280" i="5"/>
  <c r="R281" i="5" s="1"/>
  <c r="C267" i="5"/>
  <c r="C278" i="5"/>
  <c r="C276" i="5"/>
  <c r="C268" i="5"/>
  <c r="C270" i="5"/>
  <c r="C281" i="5"/>
  <c r="C271" i="5"/>
  <c r="N280" i="5"/>
  <c r="N281" i="5" s="1"/>
  <c r="O266" i="5"/>
  <c r="B280" i="5"/>
  <c r="H280" i="5"/>
  <c r="H281" i="5" s="1"/>
  <c r="I266" i="5"/>
  <c r="D266" i="5"/>
  <c r="P266" i="5"/>
  <c r="C266" i="5"/>
  <c r="J266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52" i="3"/>
  <c r="R201" i="3"/>
  <c r="R252" i="3"/>
  <c r="S201" i="3"/>
  <c r="S252" i="3"/>
  <c r="P201" i="3"/>
  <c r="P252" i="3"/>
  <c r="Q201" i="3"/>
  <c r="Q252" i="3"/>
  <c r="U194" i="3"/>
  <c r="B194" i="3"/>
  <c r="B201" i="3" l="1"/>
  <c r="B252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62" i="5" l="1"/>
  <c r="C175" i="3"/>
  <c r="C250" i="3"/>
  <c r="B277" i="5" l="1"/>
  <c r="B271" i="5"/>
  <c r="B276" i="5"/>
  <c r="B270" i="5"/>
  <c r="B275" i="5"/>
  <c r="B268" i="5"/>
  <c r="B274" i="5"/>
  <c r="B266" i="5"/>
  <c r="B273" i="5"/>
  <c r="B278" i="5"/>
  <c r="B272" i="5"/>
  <c r="B267" i="5"/>
  <c r="B281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50" i="3" l="1"/>
  <c r="S253" i="3" s="1"/>
  <c r="R250" i="3"/>
  <c r="R253" i="3" s="1"/>
  <c r="Q250" i="3"/>
  <c r="Q253" i="3" s="1"/>
  <c r="P250" i="3"/>
  <c r="P253" i="3" s="1"/>
  <c r="O250" i="3"/>
  <c r="O253" i="3" s="1"/>
  <c r="N250" i="3"/>
  <c r="N253" i="3" s="1"/>
  <c r="M250" i="3"/>
  <c r="M253" i="3" s="1"/>
  <c r="L250" i="3"/>
  <c r="L253" i="3" s="1"/>
  <c r="K250" i="3"/>
  <c r="K253" i="3" s="1"/>
  <c r="J250" i="3"/>
  <c r="J253" i="3" s="1"/>
  <c r="I250" i="3"/>
  <c r="I253" i="3" s="1"/>
  <c r="H250" i="3"/>
  <c r="H253" i="3" s="1"/>
  <c r="G250" i="3"/>
  <c r="G253" i="3" s="1"/>
  <c r="F250" i="3"/>
  <c r="F253" i="3" s="1"/>
  <c r="E250" i="3"/>
  <c r="E253" i="3" s="1"/>
  <c r="D250" i="3"/>
  <c r="D253" i="3" s="1"/>
  <c r="C253" i="3"/>
  <c r="B250" i="3"/>
  <c r="B253" i="3" s="1"/>
  <c r="S263" i="3" l="1"/>
  <c r="R263" i="3"/>
  <c r="Q263" i="3"/>
  <c r="P263" i="3"/>
  <c r="O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B263" i="3"/>
  <c r="B265" i="3" l="1"/>
  <c r="B266" i="3" s="1"/>
  <c r="D265" i="3"/>
  <c r="D266" i="3" s="1"/>
  <c r="F265" i="3"/>
  <c r="F266" i="3" s="1"/>
  <c r="H265" i="3"/>
  <c r="H266" i="3" s="1"/>
  <c r="J265" i="3"/>
  <c r="J266" i="3" s="1"/>
  <c r="L265" i="3"/>
  <c r="L266" i="3" s="1"/>
  <c r="N265" i="3"/>
  <c r="N266" i="3" s="1"/>
  <c r="P265" i="3"/>
  <c r="P266" i="3" s="1"/>
  <c r="R265" i="3"/>
  <c r="R266" i="3" s="1"/>
  <c r="E259" i="3"/>
  <c r="E262" i="3"/>
  <c r="E261" i="3"/>
  <c r="E260" i="3"/>
  <c r="E258" i="3"/>
  <c r="E257" i="3"/>
  <c r="E256" i="3"/>
  <c r="E255" i="3"/>
  <c r="G259" i="3"/>
  <c r="G262" i="3"/>
  <c r="G261" i="3"/>
  <c r="G260" i="3"/>
  <c r="G258" i="3"/>
  <c r="G257" i="3"/>
  <c r="G256" i="3"/>
  <c r="G255" i="3"/>
  <c r="K259" i="3"/>
  <c r="K262" i="3"/>
  <c r="K261" i="3"/>
  <c r="K260" i="3"/>
  <c r="K258" i="3"/>
  <c r="K257" i="3"/>
  <c r="K256" i="3"/>
  <c r="K255" i="3"/>
  <c r="M259" i="3"/>
  <c r="M262" i="3"/>
  <c r="M261" i="3"/>
  <c r="M260" i="3"/>
  <c r="M258" i="3"/>
  <c r="M257" i="3"/>
  <c r="M256" i="3"/>
  <c r="M255" i="3"/>
  <c r="Q259" i="3"/>
  <c r="Q262" i="3"/>
  <c r="Q261" i="3"/>
  <c r="Q260" i="3"/>
  <c r="Q258" i="3"/>
  <c r="Q257" i="3"/>
  <c r="Q256" i="3"/>
  <c r="Q255" i="3"/>
  <c r="S259" i="3"/>
  <c r="S262" i="3"/>
  <c r="S261" i="3"/>
  <c r="S260" i="3"/>
  <c r="S258" i="3"/>
  <c r="S257" i="3"/>
  <c r="S256" i="3"/>
  <c r="S255" i="3"/>
  <c r="B259" i="3"/>
  <c r="B262" i="3"/>
  <c r="B261" i="3"/>
  <c r="B260" i="3"/>
  <c r="B258" i="3"/>
  <c r="B257" i="3"/>
  <c r="B256" i="3"/>
  <c r="B255" i="3"/>
  <c r="D259" i="3"/>
  <c r="D262" i="3"/>
  <c r="D261" i="3"/>
  <c r="D260" i="3"/>
  <c r="D258" i="3"/>
  <c r="D257" i="3"/>
  <c r="D256" i="3"/>
  <c r="D255" i="3"/>
  <c r="F259" i="3"/>
  <c r="F262" i="3"/>
  <c r="F261" i="3"/>
  <c r="F260" i="3"/>
  <c r="F258" i="3"/>
  <c r="F257" i="3"/>
  <c r="F256" i="3"/>
  <c r="F255" i="3"/>
  <c r="H259" i="3"/>
  <c r="H262" i="3"/>
  <c r="H261" i="3"/>
  <c r="H260" i="3"/>
  <c r="H258" i="3"/>
  <c r="H257" i="3"/>
  <c r="H256" i="3"/>
  <c r="H255" i="3"/>
  <c r="J259" i="3"/>
  <c r="J262" i="3"/>
  <c r="J261" i="3"/>
  <c r="J260" i="3"/>
  <c r="J258" i="3"/>
  <c r="J257" i="3"/>
  <c r="J256" i="3"/>
  <c r="J255" i="3"/>
  <c r="L259" i="3"/>
  <c r="L262" i="3"/>
  <c r="L261" i="3"/>
  <c r="L260" i="3"/>
  <c r="L258" i="3"/>
  <c r="L257" i="3"/>
  <c r="L256" i="3"/>
  <c r="L255" i="3"/>
  <c r="N259" i="3"/>
  <c r="N262" i="3"/>
  <c r="N261" i="3"/>
  <c r="N260" i="3"/>
  <c r="N258" i="3"/>
  <c r="N257" i="3"/>
  <c r="N256" i="3"/>
  <c r="N255" i="3"/>
  <c r="P259" i="3"/>
  <c r="P262" i="3"/>
  <c r="P261" i="3"/>
  <c r="P260" i="3"/>
  <c r="P258" i="3"/>
  <c r="P257" i="3"/>
  <c r="P256" i="3"/>
  <c r="P255" i="3"/>
  <c r="R259" i="3"/>
  <c r="R262" i="3"/>
  <c r="R261" i="3"/>
  <c r="R260" i="3"/>
  <c r="R258" i="3"/>
  <c r="R257" i="3"/>
  <c r="R256" i="3"/>
  <c r="R255" i="3"/>
  <c r="C265" i="3"/>
  <c r="C266" i="3" s="1"/>
  <c r="E265" i="3"/>
  <c r="E266" i="3" s="1"/>
  <c r="G265" i="3"/>
  <c r="G266" i="3" s="1"/>
  <c r="I265" i="3"/>
  <c r="I266" i="3" s="1"/>
  <c r="K265" i="3"/>
  <c r="K266" i="3" s="1"/>
  <c r="M265" i="3"/>
  <c r="M266" i="3" s="1"/>
  <c r="O265" i="3"/>
  <c r="O266" i="3" s="1"/>
  <c r="Q265" i="3"/>
  <c r="Q266" i="3" s="1"/>
  <c r="S265" i="3"/>
  <c r="S266" i="3" s="1"/>
  <c r="C259" i="3"/>
  <c r="C262" i="3"/>
  <c r="C261" i="3"/>
  <c r="C260" i="3"/>
  <c r="C258" i="3"/>
  <c r="C257" i="3"/>
  <c r="C256" i="3"/>
  <c r="C255" i="3"/>
  <c r="I259" i="3"/>
  <c r="I262" i="3"/>
  <c r="I261" i="3"/>
  <c r="I260" i="3"/>
  <c r="I258" i="3"/>
  <c r="I257" i="3"/>
  <c r="I256" i="3"/>
  <c r="I255" i="3"/>
  <c r="O259" i="3"/>
  <c r="O262" i="3"/>
  <c r="O261" i="3"/>
  <c r="O260" i="3"/>
  <c r="O258" i="3"/>
  <c r="O257" i="3"/>
  <c r="O256" i="3"/>
  <c r="O255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51" i="3" l="1"/>
  <c r="T252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2" i="3" l="1"/>
  <c r="U251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<sst xmlns="http://schemas.openxmlformats.org/spreadsheetml/2006/main" count="677" uniqueCount="338">
  <si>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</si>
  <si>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</si>
  <si>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</si>
  <si>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</si>
  <si>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</si>
  <si>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</si>
  <si>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</si>
  <si>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</si>
  <si>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</si>
  <si>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</si>
  <si>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</si>
  <si>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</si>
  <si>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</si>
  <si>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</si>
  <si>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</si>
  <si>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</si>
  <si>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</si>
  <si>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</si>
  <si>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</si>
  <si>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</si>
  <si>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</si>
  <si>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</si>
  <si>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</si>
  <si>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</si>
  <si>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</si>
  <si>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</si>
  <si>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</si>
  <si>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</si>
  <si>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</si>
  <si>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</si>
  <si>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</si>
  <si>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</si>
  <si>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</si>
  <si>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</si>
  <si>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</si>
  <si>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</si>
  <si>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</si>
  <si>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</si>
  <si>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</si>
  <si>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</si>
  <si>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</si>
  <si>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</si>
  <si>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</si>
  <si>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</si>
  <si>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</si>
  <si>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</si>
  <si>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</si>
  <si>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</si>
  <si>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</si>
  <si>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</si>
  <si>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</si>
  <si>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</si>
  <si>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</si>
  <si>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</si>
  <si>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</si>
  <si>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</si>
  <si>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</si>
  <si>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</si>
  <si>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</si>
  <si>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</si>
  <si>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</si>
  <si>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</si>
  <si>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</si>
  <si>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</si>
  <si>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</si>
  <si>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</si>
  <si>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</si>
  <si>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</si>
  <si>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</si>
  <si>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</si>
  <si>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</si>
  <si>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</si>
  <si>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</si>
  <si>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</si>
  <si>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</si>
  <si>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</si>
  <si>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</si>
  <si>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</si>
  <si>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</si>
  <si>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</si>
  <si>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</si>
  <si>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</si>
  <si>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</si>
  <si>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</si>
  <si>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</si>
  <si>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</si>
  <si>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</si>
  <si>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</si>
  <si>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</si>
  <si>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</si>
  <si>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</si>
  <si>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</si>
  <si>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</si>
  <si>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</si>
  <si>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</si>
  <si>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</si>
  <si>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</si>
  <si>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</si>
  <si>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</si>
  <si>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</si>
  <si>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</si>
  <si>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</si>
  <si>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</si>
  <si>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</si>
  <si>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</si>
  <si>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</si>
  <si>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</si>
  <si>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</si>
  <si>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</si>
  <si>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</si>
  <si>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</si>
  <si>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</si>
  <si>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</si>
  <si>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</si>
  <si>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</si>
  <si>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</si>
  <si>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</si>
  <si>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</si>
  <si>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</si>
  <si>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</si>
  <si>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</si>
  <si>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</si>
  <si>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</si>
  <si>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</si>
  <si>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</si>
  <si>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</si>
  <si>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</si>
  <si>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</si>
  <si>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</si>
  <si>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</si>
  <si>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</si>
  <si>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</si>
  <si>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</si>
  <si>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</si>
  <si>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</si>
  <si>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</si>
  <si>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</si>
  <si>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</si>
  <si>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</si>
  <si>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</si>
  <si>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</si>
  <si>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</si>
  <si>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</si>
  <si>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</si>
  <si>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</si>
  <si>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</si>
  <si>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</si>
  <si>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</si>
  <si>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</si>
  <si>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</si>
  <si>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</si>
  <si>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</si>
  <si>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</si>
  <si>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</si>
  <si>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</si>
  <si>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</si>
  <si>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</si>
  <si>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</si>
  <si>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</si>
  <si>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</si>
  <si>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</si>
  <si>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</si>
  <si>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</si>
  <si>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</si>
  <si>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</si>
  <si>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</si>
  <si>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</si>
  <si>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</si>
  <si>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</si>
  <si>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</si>
  <si>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</si>
  <si>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</si>
  <si>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</si>
  <si>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</si>
  <si>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</si>
  <si>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</si>
  <si>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</si>
  <si>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</si>
  <si>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</si>
  <si>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</si>
  <si>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</si>
  <si>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</si>
  <si>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</si>
  <si>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</si>
  <si>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</si>
  <si>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</si>
  <si>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</si>
  <si>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</si>
  <si>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</si>
  <si>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</si>
  <si>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</si>
  <si>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</si>
  <si>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</si>
  <si>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</si>
  <si>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</si>
  <si>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</si>
  <si>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</si>
  <si>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</si>
  <si>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</si>
  <si>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</si>
  <si>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</si>
  <si>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</si>
  <si>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</si>
  <si>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</si>
  <si>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</si>
  <si>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</si>
  <si>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</si>
  <si>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</si>
  <si>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</si>
  <si>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</si>
  <si>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</si>
  <si>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</si>
  <si>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</si>
  <si>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</si>
  <si>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</si>
  <si>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</si>
  <si>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</si>
  <si>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</si>
  <si>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</si>
  <si>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</si>
  <si>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</si>
  <si>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</si>
  <si>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</si>
  <si>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</si>
  <si>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</si>
  <si>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</si>
  <si>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</si>
  <si>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</si>
  <si>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</si>
  <si>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</si>
  <si>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</si>
  <si>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</si>
  <si>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</si>
  <si>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</si>
  <si>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</si>
  <si>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</si>
  <si>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</si>
  <si>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</si>
  <si>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</si>
  <si>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</si>
  <si>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</si>
  <si>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</si>
  <si>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</si>
  <si>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</si>
  <si>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</si>
  <si>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</si>
  <si>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</si>
  <si>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</si>
  <si>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</si>
  <si>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</si>
  <si>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</si>
  <si>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</si>
  <si>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</si>
  <si>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</si>
  <si>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</si>
  <si>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</si>
  <si>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</si>
  <si>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</si>
  <si>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</si>
  <si>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</si>
  <si>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</si>
  <si>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</si>
  <si>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</si>
  <si>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</si>
  <si>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</si>
  <si>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</si>
  <si>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</si>
  <si>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</si>
  <si>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</si>
  <si>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</si>
  <si>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</si>
  <si>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</si>
  <si>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</si>
  <si>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</si>
  <si>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</si>
  <si>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</si>
  <si>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</si>
  <si>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</si>
  <si>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</si>
  <si>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</si>
  <si>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</si>
  <si>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</si>
  <si>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</si>
  <si>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</si>
  <si>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</si>
  <si>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</si>
  <si>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</si>
  <si>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</si>
  <si>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</si>
  <si>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</si>
  <si>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</si>
  <si>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</si>
  <si>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</si>
  <si>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</si>
  <si>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</si>
  <si>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</si>
  <si>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</si>
  <si>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</si>
  <si>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</si>
  <si>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</si>
  <si>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</si>
  <si>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</si>
  <si>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</si>
  <si>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</si>
  <si>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</si>
  <si>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</si>
  <si>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</si>
  <si>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</si>
  <si>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</si>
  <si>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</si>
  <si>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</si>
  <si>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</si>
  <si>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19년대비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</si>
  <si>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</si>
  <si>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</si>
  <si>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</si>
  <si>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</si>
  <si>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</si>
  <si>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</si>
  <si>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20년동분기대비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</si>
  <si>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</si>
  <si>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</si>
  <si>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</si>
  <si>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</si>
  <si>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</si>
  <si>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</si>
  <si>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</si>
  <si>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</si>
  <si>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</si>
  <si>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2020년 3분기 건설수주액분석</t>
    <phoneticPr fontId="13" type="noConversion"/>
  </si>
  <si>
    <t>2021.3분기</t>
    <phoneticPr fontId="13" type="noConversion"/>
  </si>
  <si>
    <t>2021. 10</t>
  </si>
  <si>
    <t>2021년 11월 건설수주액분석</t>
    <phoneticPr fontId="13" type="noConversion"/>
  </si>
  <si>
    <t>2021. 11</t>
  </si>
  <si>
    <t>연도별 11월 누계수주액 분석</t>
    <phoneticPr fontId="13" type="noConversion"/>
  </si>
  <si>
    <t>21.11월누적</t>
    <phoneticPr fontId="12" type="noConversion"/>
  </si>
  <si>
    <t>20.11월 누적</t>
    <phoneticPr fontId="12" type="noConversion"/>
  </si>
  <si>
    <t>19.11월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</si>
</sst>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15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17" fillId="11" borderId="79" xfId="5" applyNumberFormat="1" applyFont="1" applyFill="1" applyBorder="1" applyAlignment="1">
      <alignment horizontal="right" vertical="center"/>
    </xf>
    <xf numFmtId="178" fontId="7" fillId="11" borderId="40" xfId="5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8"/>
  <sheetViews>
    <sheetView tabSelected="1" zoomScale="115" zoomScaleNormal="115" zoomScaleSheetLayoutView="70" workbookViewId="0">
      <pane ySplit="5" topLeftCell="A6" activePane="bottomLeft" state="frozen"/>
      <selection pane="bottomLeft" activeCell="A6" sqref="A6:XFD200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13" t="s">
        <v>332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10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11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12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4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4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4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4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4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4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4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X135" s="89"/>
    </row>
    <row r="136" spans="1:24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4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4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4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4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4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4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4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4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4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4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4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4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X148" s="89"/>
    </row>
    <row r="149" spans="1:24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X175" s="163"/>
    </row>
    <row r="176" spans="1:24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X184" s="163"/>
    </row>
    <row r="185" spans="1:24" s="149" customFormat="1" ht="18" hidden="1" customHeight="1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X185" s="150"/>
    </row>
    <row r="186" spans="1:24" s="452" customFormat="1" ht="18" hidden="1" customHeight="1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X186" s="453"/>
    </row>
    <row r="187" spans="1:24" s="452" customFormat="1" ht="18" hidden="1" customHeight="1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X187" s="453"/>
    </row>
    <row r="188" spans="1:24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X188" s="163"/>
    </row>
    <row r="189" spans="1:24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X199" s="163"/>
    </row>
    <row r="200" spans="1:24" s="149" customFormat="1" ht="18" hidden="1" customHeight="1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X200" s="150"/>
    </row>
    <row r="201" spans="1:24" s="354" customFormat="1" ht="18" customHeight="1" thickTop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X201" s="355"/>
    </row>
    <row r="202" spans="1:24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X202" s="163"/>
    </row>
    <row r="203" spans="1:24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X203" s="163"/>
    </row>
    <row r="204" spans="1:24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X204" s="163"/>
    </row>
    <row r="205" spans="1:24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X205" s="163"/>
    </row>
    <row r="206" spans="1:24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X206" s="163"/>
    </row>
    <row r="207" spans="1:24" s="156" customFormat="1" ht="18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X207" s="163"/>
    </row>
    <row r="208" spans="1:24" s="156" customFormat="1" ht="18" customHeight="1">
      <c r="A208" s="431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X208" s="163"/>
    </row>
    <row r="209" spans="1:24" s="156" customFormat="1" ht="18" customHeight="1">
      <c r="A209" s="431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X209" s="163"/>
    </row>
    <row r="210" spans="1:24" s="156" customFormat="1" ht="18" customHeight="1">
      <c r="A210" s="431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X210" s="163"/>
    </row>
    <row r="211" spans="1:24" s="156" customFormat="1" ht="18" customHeight="1">
      <c r="A211" s="431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X211" s="163"/>
    </row>
    <row r="212" spans="1:24" s="149" customFormat="1" ht="18" customHeight="1">
      <c r="A212" s="498" t="s">
        <v>287</v>
      </c>
      <c r="B212" s="446">
        <v>152972</v>
      </c>
      <c r="C212" s="481">
        <v>41406</v>
      </c>
      <c r="D212" s="481">
        <v>21184</v>
      </c>
      <c r="E212" s="481">
        <v>719</v>
      </c>
      <c r="F212" s="481">
        <v>20222</v>
      </c>
      <c r="G212" s="481">
        <v>9514</v>
      </c>
      <c r="H212" s="481">
        <v>10708</v>
      </c>
      <c r="I212" s="481">
        <v>111566</v>
      </c>
      <c r="J212" s="481">
        <v>19773</v>
      </c>
      <c r="K212" s="481">
        <v>13722</v>
      </c>
      <c r="L212" s="481">
        <v>91793</v>
      </c>
      <c r="M212" s="481">
        <v>48563</v>
      </c>
      <c r="N212" s="481">
        <v>43229.784235800595</v>
      </c>
      <c r="O212" s="481">
        <v>40957</v>
      </c>
      <c r="P212" s="481">
        <v>14441</v>
      </c>
      <c r="Q212" s="481">
        <v>112015</v>
      </c>
      <c r="R212" s="481">
        <v>58077</v>
      </c>
      <c r="S212" s="482">
        <v>53938</v>
      </c>
      <c r="T212" s="463"/>
      <c r="U212" s="446"/>
      <c r="X212" s="150"/>
    </row>
    <row r="213" spans="1:24" s="156" customFormat="1" ht="18" customHeight="1">
      <c r="A213" s="431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X213" s="163"/>
    </row>
    <row r="214" spans="1:24" s="156" customFormat="1" ht="18" customHeight="1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X214" s="163"/>
    </row>
    <row r="215" spans="1:24" s="156" customFormat="1" ht="18" customHeight="1">
      <c r="A215" s="431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X215" s="163"/>
    </row>
    <row r="216" spans="1:24" s="156" customFormat="1" ht="18" customHeight="1">
      <c r="A216" s="431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X216" s="163"/>
    </row>
    <row r="217" spans="1:24" s="156" customFormat="1" ht="18" customHeight="1">
      <c r="A217" s="431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X217" s="163"/>
    </row>
    <row r="218" spans="1:24" s="156" customFormat="1" ht="18" customHeight="1">
      <c r="A218" s="431" t="s">
        <v>299</v>
      </c>
      <c r="B218" s="159">
        <v>96269.756505826706</v>
      </c>
      <c r="C218" s="483">
        <v>24012.86</v>
      </c>
      <c r="D218" s="483">
        <v>15447.48</v>
      </c>
      <c r="E218" s="483">
        <v>1357.69</v>
      </c>
      <c r="F218" s="483">
        <v>8565.3799999999992</v>
      </c>
      <c r="G218" s="483">
        <v>2156.36</v>
      </c>
      <c r="H218" s="483">
        <v>6409.02</v>
      </c>
      <c r="I218" s="483">
        <v>72256.896505826706</v>
      </c>
      <c r="J218" s="483">
        <v>4197.1797522618936</v>
      </c>
      <c r="K218" s="483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X218" s="163"/>
    </row>
    <row r="219" spans="1:24" s="495" customFormat="1" ht="18" customHeight="1">
      <c r="A219" s="431" t="s">
        <v>300</v>
      </c>
      <c r="B219" s="490">
        <v>153019.22476222855</v>
      </c>
      <c r="C219" s="491">
        <v>28120.44</v>
      </c>
      <c r="D219" s="491">
        <v>18857.5</v>
      </c>
      <c r="E219" s="491">
        <v>3271.77</v>
      </c>
      <c r="F219" s="491">
        <v>9262.94</v>
      </c>
      <c r="G219" s="491">
        <v>2130.4299999999998</v>
      </c>
      <c r="H219" s="491">
        <v>7132.51</v>
      </c>
      <c r="I219" s="491">
        <v>124898.78476222856</v>
      </c>
      <c r="J219" s="491">
        <v>8766.7843607673203</v>
      </c>
      <c r="K219" s="491">
        <v>6299.64</v>
      </c>
      <c r="L219" s="492">
        <v>116132.00040146124</v>
      </c>
      <c r="M219" s="492">
        <v>88818.199825997348</v>
      </c>
      <c r="N219" s="492">
        <v>27313.80057546388</v>
      </c>
      <c r="O219" s="492">
        <v>27624.284360767324</v>
      </c>
      <c r="P219" s="492">
        <v>9571.41</v>
      </c>
      <c r="Q219" s="492">
        <v>125394.94040146124</v>
      </c>
      <c r="R219" s="492">
        <v>90948.629825997356</v>
      </c>
      <c r="S219" s="493">
        <v>34446.310575463882</v>
      </c>
      <c r="T219" s="494"/>
      <c r="U219" s="490"/>
      <c r="X219" s="496"/>
    </row>
    <row r="220" spans="1:24" s="495" customFormat="1" ht="18" customHeight="1">
      <c r="A220" s="431" t="s">
        <v>301</v>
      </c>
      <c r="B220" s="490">
        <v>214570.34888169545</v>
      </c>
      <c r="C220" s="491">
        <v>57032.15</v>
      </c>
      <c r="D220" s="491">
        <v>35430.339999999997</v>
      </c>
      <c r="E220" s="491">
        <v>1301.96</v>
      </c>
      <c r="F220" s="491">
        <v>21601.81</v>
      </c>
      <c r="G220" s="491">
        <v>3131.04</v>
      </c>
      <c r="H220" s="491">
        <v>18470.77</v>
      </c>
      <c r="I220" s="491">
        <v>157538.19888169543</v>
      </c>
      <c r="J220" s="491">
        <v>10989.82408578954</v>
      </c>
      <c r="K220" s="491">
        <v>9127.68</v>
      </c>
      <c r="L220" s="492">
        <v>146548.3747959059</v>
      </c>
      <c r="M220" s="492">
        <v>88023.824362438216</v>
      </c>
      <c r="N220" s="492">
        <v>58524.550433467703</v>
      </c>
      <c r="O220" s="492">
        <v>46420.16408578954</v>
      </c>
      <c r="P220" s="492">
        <v>10429.64</v>
      </c>
      <c r="Q220" s="492">
        <v>168150.18479590592</v>
      </c>
      <c r="R220" s="492">
        <v>91154.864362438209</v>
      </c>
      <c r="S220" s="294">
        <v>76995.320433467699</v>
      </c>
      <c r="T220" s="494"/>
      <c r="U220" s="490"/>
      <c r="X220" s="496"/>
    </row>
    <row r="221" spans="1:24" s="495" customFormat="1" ht="18" customHeight="1">
      <c r="A221" s="431" t="s">
        <v>303</v>
      </c>
      <c r="B221" s="490">
        <v>175393.0935308683</v>
      </c>
      <c r="C221" s="491">
        <v>32167.33</v>
      </c>
      <c r="D221" s="491">
        <v>23155.86</v>
      </c>
      <c r="E221" s="491">
        <v>544.76</v>
      </c>
      <c r="F221" s="491">
        <v>9011.4699999999993</v>
      </c>
      <c r="G221" s="491">
        <v>1628.2</v>
      </c>
      <c r="H221" s="491">
        <v>7383.27</v>
      </c>
      <c r="I221" s="491">
        <v>143225.76353086831</v>
      </c>
      <c r="J221" s="491">
        <v>26731.201675381395</v>
      </c>
      <c r="K221" s="491">
        <v>23894.47</v>
      </c>
      <c r="L221" s="492">
        <v>116494.56185548691</v>
      </c>
      <c r="M221" s="492">
        <v>82304.091957413344</v>
      </c>
      <c r="N221" s="492">
        <v>34190.469898073577</v>
      </c>
      <c r="O221" s="492">
        <v>49887.061675381403</v>
      </c>
      <c r="P221" s="492">
        <v>24439.23</v>
      </c>
      <c r="Q221" s="492">
        <v>125506.03185548692</v>
      </c>
      <c r="R221" s="492">
        <v>83932.291957413327</v>
      </c>
      <c r="S221" s="493">
        <v>41573.739898073574</v>
      </c>
      <c r="T221" s="494"/>
      <c r="U221" s="490"/>
      <c r="X221" s="496"/>
    </row>
    <row r="222" spans="1:24" s="495" customFormat="1" ht="18" customHeight="1">
      <c r="A222" s="431" t="s">
        <v>304</v>
      </c>
      <c r="B222" s="490">
        <v>136720.5484097545</v>
      </c>
      <c r="C222" s="491">
        <v>25059.73</v>
      </c>
      <c r="D222" s="491">
        <v>11618.12</v>
      </c>
      <c r="E222" s="491">
        <v>1017.42</v>
      </c>
      <c r="F222" s="491">
        <v>13441.61</v>
      </c>
      <c r="G222" s="491">
        <v>5719.03</v>
      </c>
      <c r="H222" s="491">
        <v>7722.58</v>
      </c>
      <c r="I222" s="491">
        <v>111660.8184097545</v>
      </c>
      <c r="J222" s="491">
        <v>6240.302173854202</v>
      </c>
      <c r="K222" s="491">
        <v>5020</v>
      </c>
      <c r="L222" s="492">
        <v>105420.5162359003</v>
      </c>
      <c r="M222" s="492">
        <v>79161.505315891089</v>
      </c>
      <c r="N222" s="492">
        <v>26259.010920009205</v>
      </c>
      <c r="O222" s="492">
        <v>17858.4221738542</v>
      </c>
      <c r="P222" s="492">
        <v>6037.42</v>
      </c>
      <c r="Q222" s="492">
        <v>118862.1262359003</v>
      </c>
      <c r="R222" s="492">
        <v>84880.535315891088</v>
      </c>
      <c r="S222" s="493">
        <v>33981.590920009206</v>
      </c>
      <c r="T222" s="494"/>
      <c r="U222" s="490"/>
      <c r="X222" s="496"/>
    </row>
    <row r="223" spans="1:24" s="495" customFormat="1" ht="18" customHeight="1">
      <c r="A223" s="431" t="s">
        <v>305</v>
      </c>
      <c r="B223" s="490">
        <v>168809.39298813083</v>
      </c>
      <c r="C223" s="491">
        <v>37401.64</v>
      </c>
      <c r="D223" s="491">
        <v>18068.919999999998</v>
      </c>
      <c r="E223" s="491">
        <v>1358.59</v>
      </c>
      <c r="F223" s="491">
        <v>19332.72</v>
      </c>
      <c r="G223" s="491">
        <v>9590.5</v>
      </c>
      <c r="H223" s="491">
        <v>9742.2199999999993</v>
      </c>
      <c r="I223" s="491">
        <v>131407.75298813084</v>
      </c>
      <c r="J223" s="491">
        <v>16686.540776930364</v>
      </c>
      <c r="K223" s="491">
        <v>10162.61</v>
      </c>
      <c r="L223" s="492">
        <v>114721.21221120049</v>
      </c>
      <c r="M223" s="492">
        <v>69155.216533085317</v>
      </c>
      <c r="N223" s="492">
        <v>45565.99567811517</v>
      </c>
      <c r="O223" s="492">
        <v>34755.460776930362</v>
      </c>
      <c r="P223" s="492">
        <v>11521.2</v>
      </c>
      <c r="Q223" s="492">
        <v>134053.93221120001</v>
      </c>
      <c r="R223" s="492">
        <v>78745.716533085317</v>
      </c>
      <c r="S223" s="493">
        <v>55308.215678115172</v>
      </c>
      <c r="T223" s="494"/>
      <c r="U223" s="490"/>
      <c r="X223" s="496"/>
    </row>
    <row r="224" spans="1:24" s="495" customFormat="1" ht="18" customHeight="1">
      <c r="A224" s="431" t="s">
        <v>307</v>
      </c>
      <c r="B224" s="490">
        <v>146783.60856964035</v>
      </c>
      <c r="C224" s="491">
        <v>32849.08</v>
      </c>
      <c r="D224" s="491">
        <v>19496.400000000001</v>
      </c>
      <c r="E224" s="491">
        <v>4872.54</v>
      </c>
      <c r="F224" s="491">
        <v>13352.68</v>
      </c>
      <c r="G224" s="491">
        <v>6078.68</v>
      </c>
      <c r="H224" s="491">
        <v>7274</v>
      </c>
      <c r="I224" s="491">
        <v>113934.52856964034</v>
      </c>
      <c r="J224" s="491">
        <v>10665.734168657676</v>
      </c>
      <c r="K224" s="491">
        <v>1782.31</v>
      </c>
      <c r="L224" s="492">
        <v>103268.79440098268</v>
      </c>
      <c r="M224" s="492">
        <v>65246.827275307391</v>
      </c>
      <c r="N224" s="492">
        <v>38021.967125675284</v>
      </c>
      <c r="O224" s="492">
        <v>30162.134168657678</v>
      </c>
      <c r="P224" s="492">
        <v>6654.85</v>
      </c>
      <c r="Q224" s="492">
        <v>116621.47440098267</v>
      </c>
      <c r="R224" s="492">
        <v>71325.507275307391</v>
      </c>
      <c r="S224" s="493">
        <v>45295.967125675284</v>
      </c>
      <c r="T224" s="494"/>
      <c r="U224" s="490"/>
      <c r="X224" s="496"/>
    </row>
    <row r="225" spans="1:24" s="506" customFormat="1" ht="18" customHeight="1">
      <c r="A225" s="498" t="s">
        <v>308</v>
      </c>
      <c r="B225" s="502">
        <v>191002.47578631446</v>
      </c>
      <c r="C225" s="503">
        <v>61314.64</v>
      </c>
      <c r="D225" s="503">
        <v>28117.15</v>
      </c>
      <c r="E225" s="503">
        <v>9137.0499999999993</v>
      </c>
      <c r="F225" s="503">
        <v>33197.49</v>
      </c>
      <c r="G225" s="503">
        <v>19310.73</v>
      </c>
      <c r="H225" s="503">
        <v>13886.76</v>
      </c>
      <c r="I225" s="503">
        <v>129687.83578631443</v>
      </c>
      <c r="J225" s="503">
        <v>22867.917872471196</v>
      </c>
      <c r="K225" s="503">
        <v>6577.91</v>
      </c>
      <c r="L225" s="504">
        <v>106819.91791384324</v>
      </c>
      <c r="M225" s="504">
        <v>67121.951623115077</v>
      </c>
      <c r="N225" s="504">
        <v>39697.966290728167</v>
      </c>
      <c r="O225" s="504">
        <v>50985.067872471198</v>
      </c>
      <c r="P225" s="504">
        <v>15714.96</v>
      </c>
      <c r="Q225" s="504">
        <v>140017.40791384326</v>
      </c>
      <c r="R225" s="504">
        <v>86432.681623115073</v>
      </c>
      <c r="S225" s="509">
        <v>53584.726290728169</v>
      </c>
      <c r="T225" s="505"/>
      <c r="U225" s="502"/>
      <c r="X225" s="507"/>
    </row>
    <row r="226" spans="1:24" s="495" customFormat="1" ht="18" customHeight="1">
      <c r="A226" s="431" t="s">
        <v>309</v>
      </c>
      <c r="B226" s="490">
        <v>294856.85925903195</v>
      </c>
      <c r="C226" s="491">
        <v>121912.92</v>
      </c>
      <c r="D226" s="491">
        <v>63951.78</v>
      </c>
      <c r="E226" s="491">
        <v>1330.4570157974167</v>
      </c>
      <c r="F226" s="491">
        <v>57961.14</v>
      </c>
      <c r="G226" s="491">
        <v>37048.35</v>
      </c>
      <c r="H226" s="491">
        <v>20912.79</v>
      </c>
      <c r="I226" s="491">
        <v>172943.93925903193</v>
      </c>
      <c r="J226" s="491">
        <v>17057.511679258714</v>
      </c>
      <c r="K226" s="491">
        <v>6979.6470157974163</v>
      </c>
      <c r="L226" s="492">
        <v>155886.42757977324</v>
      </c>
      <c r="M226" s="492">
        <v>109314.34287869184</v>
      </c>
      <c r="N226" s="492">
        <v>46572.084701081403</v>
      </c>
      <c r="O226" s="492">
        <v>81009.29167925872</v>
      </c>
      <c r="P226" s="492">
        <v>8310.1040315948339</v>
      </c>
      <c r="Q226" s="492">
        <v>213847.56757977323</v>
      </c>
      <c r="R226" s="492">
        <v>146362.69287869183</v>
      </c>
      <c r="S226" s="493">
        <v>67484.874701081397</v>
      </c>
      <c r="T226" s="494"/>
      <c r="U226" s="490"/>
      <c r="X226" s="496"/>
    </row>
    <row r="227" spans="1:24" s="156" customFormat="1" ht="18" customHeight="1">
      <c r="A227" s="295" t="s">
        <v>314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80">
        <f t="shared" si="15"/>
        <v>0</v>
      </c>
      <c r="U227" s="402">
        <f t="shared" si="15"/>
        <v>0</v>
      </c>
      <c r="X227" s="163"/>
    </row>
    <row r="228" spans="1:24" s="495" customFormat="1" ht="18" customHeight="1">
      <c r="A228" s="431" t="s">
        <v>311</v>
      </c>
      <c r="B228" s="490">
        <v>148028.12741674576</v>
      </c>
      <c r="C228" s="491">
        <v>45704.9</v>
      </c>
      <c r="D228" s="491">
        <v>34636.5</v>
      </c>
      <c r="E228" s="491">
        <v>885.42</v>
      </c>
      <c r="F228" s="491">
        <v>11068.4</v>
      </c>
      <c r="G228" s="491">
        <v>923.51</v>
      </c>
      <c r="H228" s="491">
        <v>10144.89</v>
      </c>
      <c r="I228" s="491">
        <v>102323.22741674574</v>
      </c>
      <c r="J228" s="491">
        <v>10685.449674484706</v>
      </c>
      <c r="K228" s="491">
        <v>6942.8</v>
      </c>
      <c r="L228" s="492">
        <v>91637.777742261052</v>
      </c>
      <c r="M228" s="492">
        <v>60240.894307233182</v>
      </c>
      <c r="N228" s="492">
        <v>31396.883435027863</v>
      </c>
      <c r="O228" s="492">
        <v>45321.949674484713</v>
      </c>
      <c r="P228" s="492">
        <v>7828.22</v>
      </c>
      <c r="Q228" s="492">
        <v>102706.17774226105</v>
      </c>
      <c r="R228" s="492">
        <v>61164.404307233177</v>
      </c>
      <c r="S228" s="493">
        <v>41541.773435027862</v>
      </c>
      <c r="T228" s="494"/>
      <c r="U228" s="490"/>
      <c r="X228" s="496"/>
    </row>
    <row r="229" spans="1:24" s="495" customFormat="1" ht="18" customHeight="1">
      <c r="A229" s="431" t="s">
        <v>313</v>
      </c>
      <c r="B229" s="490">
        <v>134679.85283867101</v>
      </c>
      <c r="C229" s="491">
        <v>44027.97</v>
      </c>
      <c r="D229" s="491">
        <v>26904.41</v>
      </c>
      <c r="E229" s="491">
        <v>448.31</v>
      </c>
      <c r="F229" s="491">
        <v>17123.560000000001</v>
      </c>
      <c r="G229" s="491">
        <v>1327.91</v>
      </c>
      <c r="H229" s="491">
        <v>15795.65</v>
      </c>
      <c r="I229" s="491">
        <v>90651.882838670703</v>
      </c>
      <c r="J229" s="491">
        <v>8453.608741381242</v>
      </c>
      <c r="K229" s="491">
        <v>4431.3999999999996</v>
      </c>
      <c r="L229" s="492">
        <v>82198.274097289468</v>
      </c>
      <c r="M229" s="492">
        <v>42786.422942030178</v>
      </c>
      <c r="N229" s="492">
        <v>39411.851155259283</v>
      </c>
      <c r="O229" s="492">
        <v>35358.018741381245</v>
      </c>
      <c r="P229" s="492">
        <v>4879.71</v>
      </c>
      <c r="Q229" s="492">
        <v>99321.834097289466</v>
      </c>
      <c r="R229" s="492">
        <v>44114.332942030182</v>
      </c>
      <c r="S229" s="493">
        <v>55207.501155259284</v>
      </c>
      <c r="T229" s="494"/>
      <c r="U229" s="490"/>
      <c r="X229" s="496"/>
    </row>
    <row r="230" spans="1:24" s="495" customFormat="1" ht="18" customHeight="1">
      <c r="A230" s="431" t="s">
        <v>315</v>
      </c>
      <c r="B230" s="490">
        <v>196000.37794788845</v>
      </c>
      <c r="C230" s="491">
        <v>45055.68</v>
      </c>
      <c r="D230" s="491">
        <v>32381.77</v>
      </c>
      <c r="E230" s="491">
        <v>1130.10475815464</v>
      </c>
      <c r="F230" s="491">
        <v>12673.91</v>
      </c>
      <c r="G230" s="491">
        <v>2580.4699999999998</v>
      </c>
      <c r="H230" s="491">
        <v>10093.44</v>
      </c>
      <c r="I230" s="491">
        <v>150944.69794788843</v>
      </c>
      <c r="J230" s="491">
        <v>18062.756246097044</v>
      </c>
      <c r="K230" s="491">
        <v>12154.04475815464</v>
      </c>
      <c r="L230" s="492">
        <v>132881.94170179139</v>
      </c>
      <c r="M230" s="492">
        <v>63413.676628344292</v>
      </c>
      <c r="N230" s="492">
        <v>69468.265073447095</v>
      </c>
      <c r="O230" s="492">
        <v>50444.526246097041</v>
      </c>
      <c r="P230" s="492">
        <v>13284.14951630928</v>
      </c>
      <c r="Q230" s="492">
        <v>145555.8517017914</v>
      </c>
      <c r="R230" s="492">
        <v>65994.146628344286</v>
      </c>
      <c r="S230" s="493">
        <v>79561.705073447098</v>
      </c>
      <c r="T230" s="494"/>
      <c r="U230" s="490"/>
      <c r="X230" s="496"/>
    </row>
    <row r="231" spans="1:24" s="495" customFormat="1" ht="18" customHeight="1">
      <c r="A231" s="431" t="s">
        <v>320</v>
      </c>
      <c r="B231" s="490">
        <v>188476.63056902017</v>
      </c>
      <c r="C231" s="491">
        <v>41661.360000000001</v>
      </c>
      <c r="D231" s="491">
        <v>30435.81</v>
      </c>
      <c r="E231" s="491">
        <v>768.27</v>
      </c>
      <c r="F231" s="491">
        <v>11225.55</v>
      </c>
      <c r="G231" s="491">
        <v>2133.12</v>
      </c>
      <c r="H231" s="491">
        <v>9092.43</v>
      </c>
      <c r="I231" s="491">
        <v>146815.27056902018</v>
      </c>
      <c r="J231" s="491">
        <v>12378.165718701981</v>
      </c>
      <c r="K231" s="491">
        <v>3704.11</v>
      </c>
      <c r="L231" s="492">
        <v>134437.1048503182</v>
      </c>
      <c r="M231" s="492">
        <v>75959.94459491114</v>
      </c>
      <c r="N231" s="492">
        <v>58477.160255407071</v>
      </c>
      <c r="O231" s="492">
        <v>42813.975718701986</v>
      </c>
      <c r="P231" s="492">
        <v>4472.38</v>
      </c>
      <c r="Q231" s="492">
        <v>145662.65485031821</v>
      </c>
      <c r="R231" s="492">
        <v>78093.064594911135</v>
      </c>
      <c r="S231" s="493">
        <v>67569.590255407064</v>
      </c>
      <c r="T231" s="494"/>
      <c r="U231" s="490"/>
      <c r="X231" s="496"/>
    </row>
    <row r="232" spans="1:24" s="495" customFormat="1" ht="18" customHeight="1">
      <c r="A232" s="431" t="s">
        <v>321</v>
      </c>
      <c r="B232" s="490">
        <v>164954.58904236046</v>
      </c>
      <c r="C232" s="491">
        <v>45330.68</v>
      </c>
      <c r="D232" s="491">
        <v>31395.07</v>
      </c>
      <c r="E232" s="491">
        <v>1216.1806970230787</v>
      </c>
      <c r="F232" s="491">
        <v>13935.61</v>
      </c>
      <c r="G232" s="491">
        <v>2811.05</v>
      </c>
      <c r="H232" s="491">
        <v>11124.56</v>
      </c>
      <c r="I232" s="491">
        <v>119623.90904236046</v>
      </c>
      <c r="J232" s="491">
        <v>11620.377780324678</v>
      </c>
      <c r="K232" s="491">
        <v>3974.0206970230788</v>
      </c>
      <c r="L232" s="492">
        <v>108003.53126203577</v>
      </c>
      <c r="M232" s="492">
        <v>51249.988178494532</v>
      </c>
      <c r="N232" s="492">
        <v>56753.543083541255</v>
      </c>
      <c r="O232" s="492">
        <v>43015.447780324677</v>
      </c>
      <c r="P232" s="492">
        <v>5190.2013940461575</v>
      </c>
      <c r="Q232" s="492">
        <v>121939.14126203577</v>
      </c>
      <c r="R232" s="492">
        <v>54061.038178494535</v>
      </c>
      <c r="S232" s="493">
        <v>67878.103083541238</v>
      </c>
      <c r="T232" s="494"/>
      <c r="U232" s="490"/>
      <c r="X232" s="496"/>
    </row>
    <row r="233" spans="1:24" s="495" customFormat="1" ht="18" customHeight="1">
      <c r="A233" s="431" t="s">
        <v>322</v>
      </c>
      <c r="B233" s="490">
        <v>197289.92779131504</v>
      </c>
      <c r="C233" s="491">
        <v>45780.11</v>
      </c>
      <c r="D233" s="491">
        <v>29794.68</v>
      </c>
      <c r="E233" s="491">
        <v>653.59796332342023</v>
      </c>
      <c r="F233" s="491">
        <v>15985.43</v>
      </c>
      <c r="G233" s="491">
        <v>1470.9</v>
      </c>
      <c r="H233" s="491">
        <v>14514.53</v>
      </c>
      <c r="I233" s="491">
        <v>151509.81779131506</v>
      </c>
      <c r="J233" s="491">
        <v>10572.56687334874</v>
      </c>
      <c r="K233" s="491">
        <v>6563.0479633234208</v>
      </c>
      <c r="L233" s="492">
        <v>140937.25091796633</v>
      </c>
      <c r="M233" s="492">
        <v>84216.269212573185</v>
      </c>
      <c r="N233" s="492">
        <v>56720.981705393133</v>
      </c>
      <c r="O233" s="492">
        <v>40367.24687334874</v>
      </c>
      <c r="P233" s="492">
        <v>7216.645926646841</v>
      </c>
      <c r="Q233" s="492">
        <v>156922.68091796633</v>
      </c>
      <c r="R233" s="492">
        <v>85687.169212573193</v>
      </c>
      <c r="S233" s="493">
        <v>71235.511705393132</v>
      </c>
      <c r="T233" s="494"/>
      <c r="U233" s="490"/>
      <c r="X233" s="496"/>
    </row>
    <row r="234" spans="1:24" s="495" customFormat="1" ht="18" customHeight="1">
      <c r="A234" s="431" t="s">
        <v>325</v>
      </c>
      <c r="B234" s="490">
        <v>152226.1564718413</v>
      </c>
      <c r="C234" s="491">
        <v>33956.76</v>
      </c>
      <c r="D234" s="491">
        <v>23718.01</v>
      </c>
      <c r="E234" s="491">
        <v>6952.26</v>
      </c>
      <c r="F234" s="491">
        <v>10238.75</v>
      </c>
      <c r="G234" s="491">
        <v>2367.1999999999998</v>
      </c>
      <c r="H234" s="491">
        <v>7871.55</v>
      </c>
      <c r="I234" s="491">
        <v>118269.39647184132</v>
      </c>
      <c r="J234" s="491">
        <v>22404.789913965771</v>
      </c>
      <c r="K234" s="491">
        <v>5797.16</v>
      </c>
      <c r="L234" s="492">
        <v>95864.606557875537</v>
      </c>
      <c r="M234" s="492">
        <v>63079.139006183163</v>
      </c>
      <c r="N234" s="492">
        <v>32785.467551692367</v>
      </c>
      <c r="O234" s="492">
        <v>46122.79991396577</v>
      </c>
      <c r="P234" s="492">
        <v>12749.42</v>
      </c>
      <c r="Q234" s="492">
        <v>106103.35655787554</v>
      </c>
      <c r="R234" s="492">
        <v>65446.339006183167</v>
      </c>
      <c r="S234" s="493">
        <v>40657.01755169237</v>
      </c>
      <c r="T234" s="494"/>
      <c r="U234" s="490"/>
      <c r="X234" s="496"/>
    </row>
    <row r="235" spans="1:24" s="495" customFormat="1" ht="18" customHeight="1">
      <c r="A235" s="431" t="s">
        <v>326</v>
      </c>
      <c r="B235" s="490">
        <v>161008.69232427303</v>
      </c>
      <c r="C235" s="491">
        <v>28092.14</v>
      </c>
      <c r="D235" s="491">
        <v>14334.68</v>
      </c>
      <c r="E235" s="491">
        <v>747.8</v>
      </c>
      <c r="F235" s="491">
        <v>13757.46</v>
      </c>
      <c r="G235" s="491">
        <v>5144.03</v>
      </c>
      <c r="H235" s="491">
        <v>8613.43</v>
      </c>
      <c r="I235" s="491">
        <v>132916.55232427304</v>
      </c>
      <c r="J235" s="491">
        <v>8193.0537144717637</v>
      </c>
      <c r="K235" s="491">
        <v>5203.33</v>
      </c>
      <c r="L235" s="492">
        <v>124723.49860980125</v>
      </c>
      <c r="M235" s="492">
        <v>58000.228548050203</v>
      </c>
      <c r="N235" s="492">
        <v>66723.270061751042</v>
      </c>
      <c r="O235" s="492">
        <v>22527.73371447176</v>
      </c>
      <c r="P235" s="492">
        <v>5951.13</v>
      </c>
      <c r="Q235" s="492">
        <v>138480.95860980125</v>
      </c>
      <c r="R235" s="492">
        <v>63144.258548050209</v>
      </c>
      <c r="S235" s="497">
        <v>75336.700061751049</v>
      </c>
      <c r="T235" s="494"/>
      <c r="U235" s="490"/>
      <c r="X235" s="496"/>
    </row>
    <row r="236" spans="1:24" s="495" customFormat="1" ht="18" customHeight="1">
      <c r="A236" s="431" t="s">
        <v>327</v>
      </c>
      <c r="B236" s="490">
        <v>138326.89080448711</v>
      </c>
      <c r="C236" s="491">
        <v>30217.119999999999</v>
      </c>
      <c r="D236" s="491">
        <v>16084.18</v>
      </c>
      <c r="E236" s="491">
        <v>591.78</v>
      </c>
      <c r="F236" s="491">
        <v>14132.94</v>
      </c>
      <c r="G236" s="491">
        <v>2531.0500000000002</v>
      </c>
      <c r="H236" s="491">
        <v>11601.89</v>
      </c>
      <c r="I236" s="491">
        <v>108109.7708044871</v>
      </c>
      <c r="J236" s="491">
        <v>8402.84257288546</v>
      </c>
      <c r="K236" s="491">
        <v>5548.18</v>
      </c>
      <c r="L236" s="492">
        <v>99706.928231601647</v>
      </c>
      <c r="M236" s="492">
        <v>59302.503367854486</v>
      </c>
      <c r="N236" s="492">
        <v>40404.424863747146</v>
      </c>
      <c r="O236" s="492">
        <v>24487.022572885457</v>
      </c>
      <c r="P236" s="492">
        <v>6139.96</v>
      </c>
      <c r="Q236" s="492">
        <v>113839.86823160163</v>
      </c>
      <c r="R236" s="492">
        <v>61833.553367854489</v>
      </c>
      <c r="S236" s="497">
        <v>52006.314863747146</v>
      </c>
      <c r="T236" s="494">
        <v>52006.314863747146</v>
      </c>
      <c r="U236" s="490"/>
      <c r="X236" s="496"/>
    </row>
    <row r="237" spans="1:24" s="495" customFormat="1" ht="18" customHeight="1">
      <c r="A237" s="431" t="s">
        <v>331</v>
      </c>
      <c r="B237" s="490">
        <v>159272.6894982669</v>
      </c>
      <c r="C237" s="491">
        <v>36896.879999999997</v>
      </c>
      <c r="D237" s="491">
        <v>24701.1</v>
      </c>
      <c r="E237" s="491">
        <v>654.57000000000005</v>
      </c>
      <c r="F237" s="491">
        <v>12195.78</v>
      </c>
      <c r="G237" s="491">
        <v>1906.79</v>
      </c>
      <c r="H237" s="491">
        <v>10288.99</v>
      </c>
      <c r="I237" s="491">
        <v>122375.80949826691</v>
      </c>
      <c r="J237" s="491">
        <v>10860.391036631092</v>
      </c>
      <c r="K237" s="491">
        <v>5559.59</v>
      </c>
      <c r="L237" s="492">
        <v>111515.41846163583</v>
      </c>
      <c r="M237" s="492">
        <v>74963.068441072144</v>
      </c>
      <c r="N237" s="492">
        <v>36552.350020563688</v>
      </c>
      <c r="O237" s="492">
        <v>35561.491036631094</v>
      </c>
      <c r="P237" s="492">
        <v>6214.16</v>
      </c>
      <c r="Q237" s="492">
        <v>123711.19846163582</v>
      </c>
      <c r="R237" s="492">
        <v>76869.858441072138</v>
      </c>
      <c r="S237" s="497">
        <v>46841.340020563686</v>
      </c>
      <c r="T237" s="494"/>
      <c r="U237" s="490"/>
      <c r="X237" s="496"/>
    </row>
    <row r="238" spans="1:24" s="488" customFormat="1" ht="18" customHeight="1">
      <c r="A238" s="424" t="s">
        <v>333</v>
      </c>
      <c r="B238" s="484">
        <v>178747.92022788993</v>
      </c>
      <c r="C238" s="485">
        <v>42978.5</v>
      </c>
      <c r="D238" s="485">
        <v>26886.240000000002</v>
      </c>
      <c r="E238" s="485">
        <v>861.8</v>
      </c>
      <c r="F238" s="485">
        <v>16092.26</v>
      </c>
      <c r="G238" s="485">
        <v>4009.07</v>
      </c>
      <c r="H238" s="485">
        <v>12083.19</v>
      </c>
      <c r="I238" s="485">
        <v>135769.42022788993</v>
      </c>
      <c r="J238" s="485">
        <v>29005.979646617448</v>
      </c>
      <c r="K238" s="485">
        <v>10325.19</v>
      </c>
      <c r="L238" s="486">
        <v>106763.4405812725</v>
      </c>
      <c r="M238" s="486">
        <v>58221.251095789106</v>
      </c>
      <c r="N238" s="486">
        <v>48542.189485483395</v>
      </c>
      <c r="O238" s="486">
        <v>55892.21964661745</v>
      </c>
      <c r="P238" s="486">
        <v>11186.99</v>
      </c>
      <c r="Q238" s="486">
        <v>122855.70058127251</v>
      </c>
      <c r="R238" s="486">
        <v>62230.321095789106</v>
      </c>
      <c r="S238" s="508">
        <v>60625.37948548339</v>
      </c>
      <c r="T238" s="487"/>
      <c r="U238" s="484"/>
      <c r="X238" s="489"/>
    </row>
    <row r="239" spans="1:24" s="181" customFormat="1" ht="18" customHeight="1">
      <c r="A239" s="362" t="s">
        <v>155</v>
      </c>
      <c r="B239" s="363">
        <f>(B238-B237)/B237*100</f>
        <v>12.227602102389906</v>
      </c>
      <c r="C239" s="363">
        <f t="shared" ref="C239:P239" si="16">(C238-C237)/C237*100</f>
        <v>16.4827486768529</v>
      </c>
      <c r="D239" s="363">
        <f t="shared" si="16"/>
        <v>8.8463266818077066</v>
      </c>
      <c r="E239" s="363">
        <f t="shared" si="16"/>
        <v>31.658951678200943</v>
      </c>
      <c r="F239" s="363">
        <f t="shared" si="16"/>
        <v>31.949412009727951</v>
      </c>
      <c r="G239" s="363">
        <f t="shared" si="16"/>
        <v>110.25230885414756</v>
      </c>
      <c r="H239" s="363">
        <f t="shared" si="16"/>
        <v>17.438057574164233</v>
      </c>
      <c r="I239" s="363">
        <f t="shared" si="16"/>
        <v>10.944655471155595</v>
      </c>
      <c r="J239" s="363">
        <f t="shared" si="16"/>
        <v>167.08043521437642</v>
      </c>
      <c r="K239" s="363">
        <f t="shared" si="16"/>
        <v>85.718551188127194</v>
      </c>
      <c r="L239" s="363">
        <f t="shared" si="16"/>
        <v>-4.2612743115860034</v>
      </c>
      <c r="M239" s="363">
        <f t="shared" si="16"/>
        <v>-22.333420567547396</v>
      </c>
      <c r="N239" s="363">
        <f t="shared" si="16"/>
        <v>32.801829316513</v>
      </c>
      <c r="O239" s="363">
        <f t="shared" si="16"/>
        <v>57.170630413230228</v>
      </c>
      <c r="P239" s="363">
        <f t="shared" si="16"/>
        <v>80.024170603911074</v>
      </c>
      <c r="Q239" s="363">
        <f>(Q238-Q237)/Q237*100</f>
        <v>-0.69152824562491977</v>
      </c>
      <c r="R239" s="363">
        <f t="shared" ref="R239" si="17">(R238-R237)/R237*100</f>
        <v>-19.044574352254848</v>
      </c>
      <c r="S239" s="363">
        <f t="shared" ref="S239" si="18">(S238-S237)/S237*100</f>
        <v>29.427081844516856</v>
      </c>
      <c r="T239" s="363" t="e">
        <f t="shared" ref="T239" si="19">(T236-T235)/T235*100</f>
        <v>#DIV/0!</v>
      </c>
      <c r="U239" s="363" t="e">
        <f t="shared" ref="U239" si="20">(U236-U235)/U235*100</f>
        <v>#DIV/0!</v>
      </c>
    </row>
    <row r="240" spans="1:24" s="182" customFormat="1" ht="18" customHeight="1">
      <c r="A240" s="298" t="s">
        <v>156</v>
      </c>
      <c r="B240" s="418">
        <f>(B238-B225)/B225*100</f>
        <v>-6.4159145099953632</v>
      </c>
      <c r="C240" s="418">
        <f t="shared" ref="C240:P240" si="21">(C238-C225)/C225*100</f>
        <v>-29.904994957158682</v>
      </c>
      <c r="D240" s="418">
        <f t="shared" si="21"/>
        <v>-4.3777907789374089</v>
      </c>
      <c r="E240" s="418">
        <f t="shared" si="21"/>
        <v>-90.568071751823638</v>
      </c>
      <c r="F240" s="418">
        <f t="shared" si="21"/>
        <v>-51.525672573438527</v>
      </c>
      <c r="G240" s="418">
        <f t="shared" si="21"/>
        <v>-79.239158747494258</v>
      </c>
      <c r="H240" s="418">
        <f t="shared" si="21"/>
        <v>-12.987694753851869</v>
      </c>
      <c r="I240" s="418">
        <f t="shared" si="21"/>
        <v>4.6894023673863092</v>
      </c>
      <c r="J240" s="418">
        <f t="shared" si="21"/>
        <v>26.841367055701031</v>
      </c>
      <c r="K240" s="418">
        <f t="shared" si="21"/>
        <v>56.967638657263485</v>
      </c>
      <c r="L240" s="418">
        <f t="shared" si="21"/>
        <v>-5.2871537138128123E-2</v>
      </c>
      <c r="M240" s="418">
        <f t="shared" si="21"/>
        <v>-13.260491258214246</v>
      </c>
      <c r="N240" s="418">
        <f t="shared" si="21"/>
        <v>22.278781562724234</v>
      </c>
      <c r="O240" s="418">
        <f t="shared" si="21"/>
        <v>9.6246842044429481</v>
      </c>
      <c r="P240" s="418">
        <f t="shared" si="21"/>
        <v>-28.813118200746292</v>
      </c>
      <c r="Q240" s="418">
        <f>(Q238-Q225)/Q225*100</f>
        <v>-12.256838337652157</v>
      </c>
      <c r="R240" s="418">
        <f t="shared" ref="R240:S240" si="22">(R238-R225)/R225*100</f>
        <v>-28.001399554926483</v>
      </c>
      <c r="S240" s="418">
        <f t="shared" si="22"/>
        <v>13.139291141575683</v>
      </c>
      <c r="T240" s="418" t="e">
        <f t="shared" ref="T240:U240" si="23">(T236-T223)/T223*100</f>
        <v>#DIV/0!</v>
      </c>
      <c r="U240" s="418" t="e">
        <f t="shared" si="23"/>
        <v>#DIV/0!</v>
      </c>
    </row>
    <row r="241" spans="1:21" s="181" customFormat="1" ht="18" customHeight="1" thickBot="1">
      <c r="A241" s="299" t="s">
        <v>312</v>
      </c>
      <c r="B241" s="422">
        <f>(B238-B212)/B212*100</f>
        <v>16.850090361562856</v>
      </c>
      <c r="C241" s="422">
        <f t="shared" ref="C241:P241" si="24">(C238-C212)/C212*100</f>
        <v>3.7977587789209295</v>
      </c>
      <c r="D241" s="422">
        <f t="shared" si="24"/>
        <v>26.917673716012093</v>
      </c>
      <c r="E241" s="422">
        <f t="shared" si="24"/>
        <v>19.86091794158553</v>
      </c>
      <c r="F241" s="422">
        <f t="shared" si="24"/>
        <v>-20.422015626545345</v>
      </c>
      <c r="G241" s="422">
        <f t="shared" si="24"/>
        <v>-57.861362203069163</v>
      </c>
      <c r="H241" s="422">
        <f t="shared" si="24"/>
        <v>12.84264101606276</v>
      </c>
      <c r="I241" s="422">
        <f t="shared" si="24"/>
        <v>21.69426189689505</v>
      </c>
      <c r="J241" s="422">
        <f t="shared" si="24"/>
        <v>46.694885179878867</v>
      </c>
      <c r="K241" s="422">
        <f t="shared" si="24"/>
        <v>-24.754481853957145</v>
      </c>
      <c r="L241" s="422">
        <f t="shared" si="24"/>
        <v>16.308913077546762</v>
      </c>
      <c r="M241" s="422">
        <f t="shared" si="24"/>
        <v>19.888085776803546</v>
      </c>
      <c r="N241" s="422">
        <f t="shared" si="24"/>
        <v>12.288761888576236</v>
      </c>
      <c r="O241" s="422">
        <f t="shared" si="24"/>
        <v>36.465609411376441</v>
      </c>
      <c r="P241" s="422">
        <f t="shared" si="24"/>
        <v>-22.533134824458141</v>
      </c>
      <c r="Q241" s="422">
        <f>(Q238-Q212)/Q212*100</f>
        <v>9.6779008001361522</v>
      </c>
      <c r="R241" s="422">
        <f t="shared" ref="R241:S241" si="25">(R238-R212)/R212*100</f>
        <v>7.1514043352602679</v>
      </c>
      <c r="S241" s="422">
        <f t="shared" si="25"/>
        <v>12.398271136273852</v>
      </c>
      <c r="T241" s="422" t="e">
        <f t="shared" ref="T241:U241" si="26">(T236-T210)/T210*100</f>
        <v>#DIV/0!</v>
      </c>
      <c r="U241" s="422" t="e">
        <f t="shared" si="26"/>
        <v>#DIV/0!</v>
      </c>
    </row>
    <row r="242" spans="1:21" s="181" customFormat="1" ht="5.25" customHeight="1">
      <c r="A242" s="184"/>
      <c r="B242" s="185"/>
      <c r="C242" s="185"/>
      <c r="D242" s="185"/>
      <c r="E242" s="185"/>
      <c r="F242" s="185"/>
      <c r="G242" s="185"/>
      <c r="H242" s="185"/>
      <c r="I242" s="185"/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</row>
    <row r="243" spans="1:21" s="186" customFormat="1" ht="22.5" customHeight="1">
      <c r="A243" s="514" t="s">
        <v>334</v>
      </c>
      <c r="B243" s="514"/>
      <c r="C243" s="514"/>
      <c r="D243" s="514"/>
      <c r="E243" s="514"/>
      <c r="F243" s="514"/>
      <c r="G243" s="514"/>
      <c r="H243" s="514"/>
      <c r="I243" s="514"/>
      <c r="J243" s="514"/>
      <c r="K243" s="514"/>
      <c r="L243" s="514"/>
      <c r="M243" s="514"/>
      <c r="N243" s="514"/>
      <c r="O243" s="514"/>
      <c r="P243" s="514"/>
      <c r="Q243" s="514"/>
      <c r="R243" s="514"/>
      <c r="S243" s="514"/>
      <c r="U243" s="187"/>
    </row>
    <row r="244" spans="1:21" s="188" customFormat="1" ht="11.25" customHeight="1">
      <c r="A244" s="5" t="s">
        <v>328</v>
      </c>
      <c r="B244" s="6" t="s">
        <v>0</v>
      </c>
      <c r="C244" s="302" t="s">
        <v>1</v>
      </c>
      <c r="D244" s="302"/>
      <c r="E244" s="302"/>
      <c r="F244" s="302"/>
      <c r="G244" s="302"/>
      <c r="H244" s="303"/>
      <c r="I244" s="313" t="s">
        <v>2</v>
      </c>
      <c r="J244" s="313"/>
      <c r="K244" s="313"/>
      <c r="L244" s="313"/>
      <c r="M244" s="313"/>
      <c r="N244" s="341"/>
      <c r="O244" s="325" t="s">
        <v>3</v>
      </c>
      <c r="P244" s="325"/>
      <c r="Q244" s="326" t="s">
        <v>4</v>
      </c>
      <c r="R244" s="325"/>
      <c r="S244" s="327"/>
      <c r="U244" s="189"/>
    </row>
    <row r="245" spans="1:21" s="188" customFormat="1" ht="11.25" customHeight="1">
      <c r="A245" s="7"/>
      <c r="B245" s="8"/>
      <c r="C245" s="336"/>
      <c r="D245" s="305" t="s">
        <v>3</v>
      </c>
      <c r="E245" s="306"/>
      <c r="F245" s="305" t="s">
        <v>4</v>
      </c>
      <c r="G245" s="302"/>
      <c r="H245" s="303"/>
      <c r="I245" s="315"/>
      <c r="J245" s="316" t="s">
        <v>3</v>
      </c>
      <c r="K245" s="317"/>
      <c r="L245" s="318" t="s">
        <v>4</v>
      </c>
      <c r="M245" s="313"/>
      <c r="N245" s="314"/>
      <c r="O245" s="343"/>
      <c r="P245" s="344"/>
      <c r="Q245" s="345"/>
      <c r="R245" s="343"/>
      <c r="S245" s="346"/>
      <c r="U245" s="189"/>
    </row>
    <row r="246" spans="1:21" s="190" customFormat="1" ht="11.25" customHeight="1" thickBot="1">
      <c r="A246" s="7"/>
      <c r="B246" s="8"/>
      <c r="C246" s="336"/>
      <c r="D246" s="337"/>
      <c r="E246" s="338" t="s">
        <v>66</v>
      </c>
      <c r="F246" s="339"/>
      <c r="G246" s="340" t="s">
        <v>5</v>
      </c>
      <c r="H246" s="303" t="s">
        <v>6</v>
      </c>
      <c r="I246" s="315"/>
      <c r="J246" s="334"/>
      <c r="K246" s="318" t="s">
        <v>66</v>
      </c>
      <c r="L246" s="342"/>
      <c r="M246" s="335" t="s">
        <v>5</v>
      </c>
      <c r="N246" s="314" t="s">
        <v>6</v>
      </c>
      <c r="O246" s="346"/>
      <c r="P246" s="326" t="s">
        <v>66</v>
      </c>
      <c r="Q246" s="345"/>
      <c r="R246" s="347" t="s">
        <v>5</v>
      </c>
      <c r="S246" s="327" t="s">
        <v>6</v>
      </c>
      <c r="U246" s="191"/>
    </row>
    <row r="247" spans="1:21" ht="18" thickTop="1">
      <c r="A247" s="192" t="s">
        <v>335</v>
      </c>
      <c r="B247" s="193">
        <f>SUM(B228:B238)</f>
        <v>1819011.8549327592</v>
      </c>
      <c r="C247" s="419">
        <f t="shared" ref="C247:U247" si="27">SUM(C228:C238)</f>
        <v>439702.1</v>
      </c>
      <c r="D247" s="419">
        <f t="shared" si="27"/>
        <v>291272.44999999995</v>
      </c>
      <c r="E247" s="419">
        <f t="shared" si="27"/>
        <v>14910.093418501137</v>
      </c>
      <c r="F247" s="419">
        <f t="shared" si="27"/>
        <v>148429.65</v>
      </c>
      <c r="G247" s="419">
        <f t="shared" si="27"/>
        <v>27205.1</v>
      </c>
      <c r="H247" s="419">
        <f t="shared" si="27"/>
        <v>121224.55000000002</v>
      </c>
      <c r="I247" s="419">
        <f t="shared" si="27"/>
        <v>1379309.7549327589</v>
      </c>
      <c r="J247" s="419">
        <f t="shared" si="27"/>
        <v>150639.98191890994</v>
      </c>
      <c r="K247" s="419">
        <f t="shared" si="27"/>
        <v>70202.873418501156</v>
      </c>
      <c r="L247" s="419">
        <f t="shared" si="27"/>
        <v>1228669.773013849</v>
      </c>
      <c r="M247" s="419">
        <f t="shared" si="27"/>
        <v>691433.38632253557</v>
      </c>
      <c r="N247" s="419">
        <f t="shared" si="27"/>
        <v>537236.38669131335</v>
      </c>
      <c r="O247" s="419">
        <f t="shared" si="27"/>
        <v>441912.43191890989</v>
      </c>
      <c r="P247" s="419">
        <f t="shared" si="27"/>
        <v>85112.966837002285</v>
      </c>
      <c r="Q247" s="419">
        <f t="shared" si="27"/>
        <v>1377099.423013849</v>
      </c>
      <c r="R247" s="419">
        <f t="shared" si="27"/>
        <v>718638.48632253555</v>
      </c>
      <c r="S247" s="419">
        <f t="shared" si="27"/>
        <v>658460.9366913134</v>
      </c>
      <c r="T247" s="419">
        <f t="shared" si="27"/>
        <v>52006.314863747146</v>
      </c>
      <c r="U247" s="419">
        <f t="shared" si="27"/>
        <v>0</v>
      </c>
    </row>
    <row r="248" spans="1:21" ht="17.25">
      <c r="A248" s="348" t="s">
        <v>336</v>
      </c>
      <c r="B248" s="194">
        <f>SUM(B215:B225)</f>
        <v>1645893.0342820017</v>
      </c>
      <c r="C248" s="420">
        <f t="shared" ref="C248:U248" si="28">SUM(C215:C225)</f>
        <v>399040.49000000005</v>
      </c>
      <c r="D248" s="420">
        <f t="shared" si="28"/>
        <v>228693.40999999997</v>
      </c>
      <c r="E248" s="420">
        <f t="shared" si="28"/>
        <v>29063.47</v>
      </c>
      <c r="F248" s="420">
        <f t="shared" si="28"/>
        <v>170347.08</v>
      </c>
      <c r="G248" s="420">
        <f t="shared" si="28"/>
        <v>61191.94</v>
      </c>
      <c r="H248" s="420">
        <f t="shared" si="28"/>
        <v>109155.14</v>
      </c>
      <c r="I248" s="420">
        <f t="shared" si="28"/>
        <v>1246852.5442820019</v>
      </c>
      <c r="J248" s="420">
        <f t="shared" si="28"/>
        <v>136889.31359383976</v>
      </c>
      <c r="K248" s="420">
        <f t="shared" si="28"/>
        <v>79951.25</v>
      </c>
      <c r="L248" s="420">
        <f t="shared" si="28"/>
        <v>1109963.2306881621</v>
      </c>
      <c r="M248" s="420">
        <f t="shared" si="28"/>
        <v>720583.99502438109</v>
      </c>
      <c r="N248" s="420">
        <f t="shared" si="28"/>
        <v>389379.23566378106</v>
      </c>
      <c r="O248" s="420">
        <f t="shared" si="28"/>
        <v>365582.72359383968</v>
      </c>
      <c r="P248" s="420">
        <f t="shared" si="28"/>
        <v>109014.72</v>
      </c>
      <c r="Q248" s="420">
        <f t="shared" si="28"/>
        <v>1280310.3106881615</v>
      </c>
      <c r="R248" s="420">
        <f t="shared" si="28"/>
        <v>781775.93502438103</v>
      </c>
      <c r="S248" s="420">
        <f t="shared" si="28"/>
        <v>498534.37566378096</v>
      </c>
      <c r="T248" s="420">
        <f t="shared" si="28"/>
        <v>0</v>
      </c>
      <c r="U248" s="420">
        <f t="shared" si="28"/>
        <v>0</v>
      </c>
    </row>
    <row r="249" spans="1:21" ht="17.25">
      <c r="A249" s="348" t="s">
        <v>337</v>
      </c>
      <c r="B249" s="195">
        <f>SUM(B202:B212)</f>
        <v>1379075.0941503462</v>
      </c>
      <c r="C249" s="421">
        <f t="shared" ref="C249:U249" si="29">SUM(C202:C212)</f>
        <v>347274.09</v>
      </c>
      <c r="D249" s="421">
        <f t="shared" si="29"/>
        <v>208153.73</v>
      </c>
      <c r="E249" s="421">
        <f t="shared" si="29"/>
        <v>16681.553985589439</v>
      </c>
      <c r="F249" s="421">
        <f t="shared" si="29"/>
        <v>139119.35999999999</v>
      </c>
      <c r="G249" s="421">
        <f t="shared" si="29"/>
        <v>49753.19</v>
      </c>
      <c r="H249" s="421">
        <f t="shared" si="29"/>
        <v>89366.17</v>
      </c>
      <c r="I249" s="421">
        <f t="shared" si="29"/>
        <v>1031802.0041503466</v>
      </c>
      <c r="J249" s="421">
        <f t="shared" si="29"/>
        <v>190064.85761604889</v>
      </c>
      <c r="K249" s="421">
        <f t="shared" si="29"/>
        <v>62063.033985589434</v>
      </c>
      <c r="L249" s="421">
        <f t="shared" si="29"/>
        <v>841735.1465342975</v>
      </c>
      <c r="M249" s="421">
        <f t="shared" si="29"/>
        <v>475394.26802086696</v>
      </c>
      <c r="N249" s="421">
        <f t="shared" si="29"/>
        <v>366340.66274923121</v>
      </c>
      <c r="O249" s="421">
        <f t="shared" si="29"/>
        <v>398219.58761604887</v>
      </c>
      <c r="P249" s="421">
        <f t="shared" si="29"/>
        <v>78742.587971178888</v>
      </c>
      <c r="Q249" s="421">
        <f t="shared" si="29"/>
        <v>980856.5065342976</v>
      </c>
      <c r="R249" s="421">
        <f t="shared" si="29"/>
        <v>525148.45802086696</v>
      </c>
      <c r="S249" s="421">
        <f t="shared" si="29"/>
        <v>455707.04851343064</v>
      </c>
      <c r="T249" s="421">
        <f t="shared" si="29"/>
        <v>0</v>
      </c>
      <c r="U249" s="421">
        <f t="shared" si="29"/>
        <v>0</v>
      </c>
    </row>
    <row r="250" spans="1:21" ht="17.25" hidden="1">
      <c r="A250" s="348" t="s">
        <v>193</v>
      </c>
      <c r="B250" s="195">
        <f t="shared" ref="B250:S250" si="30">SUM(B124:B130)</f>
        <v>458926</v>
      </c>
      <c r="C250" s="195">
        <f t="shared" si="30"/>
        <v>172692</v>
      </c>
      <c r="D250" s="195">
        <f t="shared" si="30"/>
        <v>107762</v>
      </c>
      <c r="E250" s="195">
        <f t="shared" si="30"/>
        <v>10668</v>
      </c>
      <c r="F250" s="195">
        <f t="shared" si="30"/>
        <v>64930</v>
      </c>
      <c r="G250" s="195">
        <f t="shared" si="30"/>
        <v>14677</v>
      </c>
      <c r="H250" s="195">
        <f t="shared" si="30"/>
        <v>50253</v>
      </c>
      <c r="I250" s="195">
        <f t="shared" si="30"/>
        <v>286233</v>
      </c>
      <c r="J250" s="195">
        <f t="shared" si="30"/>
        <v>48335</v>
      </c>
      <c r="K250" s="195">
        <f t="shared" si="30"/>
        <v>24478</v>
      </c>
      <c r="L250" s="195">
        <f t="shared" si="30"/>
        <v>237898</v>
      </c>
      <c r="M250" s="195">
        <f t="shared" si="30"/>
        <v>123239</v>
      </c>
      <c r="N250" s="195">
        <f t="shared" si="30"/>
        <v>114657</v>
      </c>
      <c r="O250" s="195">
        <f t="shared" si="30"/>
        <v>156098</v>
      </c>
      <c r="P250" s="195">
        <f t="shared" si="30"/>
        <v>35148</v>
      </c>
      <c r="Q250" s="195">
        <f t="shared" si="30"/>
        <v>302828</v>
      </c>
      <c r="R250" s="195">
        <f t="shared" si="30"/>
        <v>137917</v>
      </c>
      <c r="S250" s="195">
        <f t="shared" si="30"/>
        <v>164911</v>
      </c>
      <c r="T250" s="127"/>
      <c r="U250" s="89"/>
    </row>
    <row r="251" spans="1:21" ht="17.25">
      <c r="A251" s="349" t="s">
        <v>161</v>
      </c>
      <c r="B251" s="196">
        <f>100*(B247/B248-1)</f>
        <v>10.518230349415036</v>
      </c>
      <c r="C251" s="196">
        <f t="shared" ref="C251:S251" si="31">100*(C247/C248-1)</f>
        <v>10.189845646991834</v>
      </c>
      <c r="D251" s="196">
        <f t="shared" si="31"/>
        <v>27.363726834105108</v>
      </c>
      <c r="E251" s="196">
        <f t="shared" si="31"/>
        <v>-48.698165021240968</v>
      </c>
      <c r="F251" s="196">
        <f t="shared" si="31"/>
        <v>-12.866337362518919</v>
      </c>
      <c r="G251" s="196">
        <f t="shared" si="31"/>
        <v>-55.541367049320556</v>
      </c>
      <c r="H251" s="196">
        <f t="shared" si="31"/>
        <v>11.057115587960409</v>
      </c>
      <c r="I251" s="196">
        <f t="shared" si="31"/>
        <v>10.623326010617573</v>
      </c>
      <c r="J251" s="196">
        <f t="shared" si="31"/>
        <v>10.04509991617708</v>
      </c>
      <c r="K251" s="196">
        <f t="shared" si="31"/>
        <v>-12.1929007757838</v>
      </c>
      <c r="L251" s="196">
        <f t="shared" si="31"/>
        <v>10.694637357679904</v>
      </c>
      <c r="M251" s="196">
        <f t="shared" si="31"/>
        <v>-4.0454144004210324</v>
      </c>
      <c r="N251" s="196">
        <f t="shared" si="31"/>
        <v>37.972531014777353</v>
      </c>
      <c r="O251" s="196">
        <f t="shared" si="31"/>
        <v>20.878915604850114</v>
      </c>
      <c r="P251" s="196">
        <f t="shared" si="31"/>
        <v>-21.925252996107059</v>
      </c>
      <c r="Q251" s="196">
        <f t="shared" si="31"/>
        <v>7.5598166723865212</v>
      </c>
      <c r="R251" s="196">
        <f t="shared" si="31"/>
        <v>-8.0761565908109461</v>
      </c>
      <c r="S251" s="196">
        <f t="shared" si="31"/>
        <v>32.079344742194735</v>
      </c>
      <c r="T251" s="128" t="e">
        <f t="shared" ref="T251:U251" si="32">100*(T247/T248-1)</f>
        <v>#DIV/0!</v>
      </c>
      <c r="U251" s="103" t="e">
        <f t="shared" si="32"/>
        <v>#DIV/0!</v>
      </c>
    </row>
    <row r="252" spans="1:21" ht="17.25">
      <c r="A252" s="348" t="s">
        <v>162</v>
      </c>
      <c r="B252" s="197">
        <f>100*(B247/B249-1)</f>
        <v>31.900856062770089</v>
      </c>
      <c r="C252" s="197">
        <f t="shared" ref="C252:S252" si="33">100*(C247/C249-1)</f>
        <v>26.615291109106344</v>
      </c>
      <c r="D252" s="197">
        <f t="shared" si="33"/>
        <v>39.931410309101814</v>
      </c>
      <c r="E252" s="197">
        <f t="shared" si="33"/>
        <v>-10.619277847966679</v>
      </c>
      <c r="F252" s="197">
        <f t="shared" si="33"/>
        <v>6.6923036448701456</v>
      </c>
      <c r="G252" s="197">
        <f t="shared" si="33"/>
        <v>-45.319888031300103</v>
      </c>
      <c r="H252" s="197">
        <f t="shared" si="33"/>
        <v>35.649261907498129</v>
      </c>
      <c r="I252" s="197">
        <f t="shared" si="33"/>
        <v>33.679693331141848</v>
      </c>
      <c r="J252" s="197">
        <f t="shared" si="33"/>
        <v>-20.742853882426481</v>
      </c>
      <c r="K252" s="197">
        <f t="shared" si="33"/>
        <v>13.115439111149051</v>
      </c>
      <c r="L252" s="197">
        <f t="shared" si="33"/>
        <v>45.968690754174823</v>
      </c>
      <c r="M252" s="197">
        <f t="shared" si="33"/>
        <v>45.444199233000802</v>
      </c>
      <c r="N252" s="197">
        <f t="shared" si="33"/>
        <v>46.649400768012562</v>
      </c>
      <c r="O252" s="197">
        <f t="shared" si="33"/>
        <v>10.972048001061241</v>
      </c>
      <c r="P252" s="197">
        <f t="shared" si="33"/>
        <v>8.0901314396156998</v>
      </c>
      <c r="Q252" s="197">
        <f t="shared" si="33"/>
        <v>40.397643675690496</v>
      </c>
      <c r="R252" s="197">
        <f t="shared" si="33"/>
        <v>36.844824610335266</v>
      </c>
      <c r="S252" s="197">
        <f t="shared" si="33"/>
        <v>44.492155396606115</v>
      </c>
      <c r="T252" s="129" t="e">
        <f t="shared" ref="T252:U252" si="34">100*(T247/T249-1)</f>
        <v>#DIV/0!</v>
      </c>
      <c r="U252" s="102" t="e">
        <f t="shared" si="34"/>
        <v>#DIV/0!</v>
      </c>
    </row>
    <row r="253" spans="1:21" hidden="1">
      <c r="A253" t="s">
        <v>194</v>
      </c>
      <c r="B253" s="102">
        <f t="shared" ref="B253:S253" si="35">100*(B247/B250-1)</f>
        <v>296.36278069509228</v>
      </c>
      <c r="C253" s="102">
        <f t="shared" si="35"/>
        <v>154.61636902693812</v>
      </c>
      <c r="D253" s="102">
        <f t="shared" si="35"/>
        <v>170.29235723167716</v>
      </c>
      <c r="E253" s="102">
        <f t="shared" si="35"/>
        <v>39.764655216546089</v>
      </c>
      <c r="F253" s="102">
        <f t="shared" si="35"/>
        <v>128.59949176035732</v>
      </c>
      <c r="G253" s="102">
        <f t="shared" si="35"/>
        <v>85.358724534986692</v>
      </c>
      <c r="H253" s="102">
        <f t="shared" si="35"/>
        <v>141.22848387160971</v>
      </c>
      <c r="I253" s="102">
        <f t="shared" si="35"/>
        <v>381.88355463302929</v>
      </c>
      <c r="J253" s="102">
        <f t="shared" si="35"/>
        <v>211.65818127425248</v>
      </c>
      <c r="K253" s="102">
        <f t="shared" si="35"/>
        <v>186.79987506536952</v>
      </c>
      <c r="L253" s="102">
        <f t="shared" si="35"/>
        <v>416.46914770777778</v>
      </c>
      <c r="M253" s="102">
        <f t="shared" si="35"/>
        <v>461.05079262452273</v>
      </c>
      <c r="N253" s="102">
        <f t="shared" si="35"/>
        <v>368.55960533706042</v>
      </c>
      <c r="O253" s="102">
        <f t="shared" si="35"/>
        <v>183.09935548111434</v>
      </c>
      <c r="P253" s="102">
        <f t="shared" si="35"/>
        <v>142.15593159497635</v>
      </c>
      <c r="Q253" s="102">
        <f t="shared" si="35"/>
        <v>354.74639829006856</v>
      </c>
      <c r="R253" s="102">
        <f t="shared" si="35"/>
        <v>421.06592104130425</v>
      </c>
      <c r="S253" s="102">
        <f t="shared" si="35"/>
        <v>299.28260497560103</v>
      </c>
      <c r="U253" s="121" t="s">
        <v>171</v>
      </c>
    </row>
    <row r="254" spans="1:21" s="118" customFormat="1" hidden="1">
      <c r="A254" s="118" t="s">
        <v>170</v>
      </c>
      <c r="T254" s="130"/>
      <c r="U254" s="119"/>
    </row>
    <row r="255" spans="1:21" hidden="1">
      <c r="A255" s="118" t="s">
        <v>181</v>
      </c>
      <c r="B255" s="131" t="e">
        <f>B247/#REF!-1</f>
        <v>#REF!</v>
      </c>
      <c r="C255" s="131" t="e">
        <f>C247/#REF!-1</f>
        <v>#REF!</v>
      </c>
      <c r="D255" s="131" t="e">
        <f>D247/#REF!-1</f>
        <v>#REF!</v>
      </c>
      <c r="E255" s="131" t="e">
        <f>E247/#REF!-1</f>
        <v>#REF!</v>
      </c>
      <c r="F255" s="131" t="e">
        <f>F247/#REF!-1</f>
        <v>#REF!</v>
      </c>
      <c r="G255" s="131" t="e">
        <f>G247/#REF!-1</f>
        <v>#REF!</v>
      </c>
      <c r="H255" s="131" t="e">
        <f>H247/#REF!-1</f>
        <v>#REF!</v>
      </c>
      <c r="I255" s="131" t="e">
        <f>I247/#REF!-1</f>
        <v>#REF!</v>
      </c>
      <c r="J255" s="131" t="e">
        <f>J247/#REF!-1</f>
        <v>#REF!</v>
      </c>
      <c r="K255" s="131" t="e">
        <f>K247/#REF!-1</f>
        <v>#REF!</v>
      </c>
      <c r="L255" s="131" t="e">
        <f>L247/#REF!-1</f>
        <v>#REF!</v>
      </c>
      <c r="M255" s="131" t="e">
        <f>M247/#REF!-1</f>
        <v>#REF!</v>
      </c>
      <c r="N255" s="131" t="e">
        <f>N247/#REF!-1</f>
        <v>#REF!</v>
      </c>
      <c r="O255" s="131" t="e">
        <f>O247/#REF!-1</f>
        <v>#REF!</v>
      </c>
      <c r="P255" s="131" t="e">
        <f>P247/#REF!-1</f>
        <v>#REF!</v>
      </c>
      <c r="Q255" s="131" t="e">
        <f>Q247/#REF!-1</f>
        <v>#REF!</v>
      </c>
      <c r="R255" s="131" t="e">
        <f>R247/#REF!-1</f>
        <v>#REF!</v>
      </c>
      <c r="S255" s="131" t="e">
        <f>S247/#REF!-1</f>
        <v>#REF!</v>
      </c>
    </row>
    <row r="256" spans="1:21" hidden="1">
      <c r="A256" s="118" t="s">
        <v>182</v>
      </c>
      <c r="B256" s="131" t="e">
        <f>B247/#REF!-1</f>
        <v>#REF!</v>
      </c>
      <c r="C256" s="131" t="e">
        <f>C247/#REF!-1</f>
        <v>#REF!</v>
      </c>
      <c r="D256" s="131" t="e">
        <f>D247/#REF!-1</f>
        <v>#REF!</v>
      </c>
      <c r="E256" s="131" t="e">
        <f>E247/#REF!-1</f>
        <v>#REF!</v>
      </c>
      <c r="F256" s="131" t="e">
        <f>F247/#REF!-1</f>
        <v>#REF!</v>
      </c>
      <c r="G256" s="131" t="e">
        <f>G247/#REF!-1</f>
        <v>#REF!</v>
      </c>
      <c r="H256" s="131" t="e">
        <f>H247/#REF!-1</f>
        <v>#REF!</v>
      </c>
      <c r="I256" s="131" t="e">
        <f>I247/#REF!-1</f>
        <v>#REF!</v>
      </c>
      <c r="J256" s="131" t="e">
        <f>J247/#REF!-1</f>
        <v>#REF!</v>
      </c>
      <c r="K256" s="131" t="e">
        <f>K247/#REF!-1</f>
        <v>#REF!</v>
      </c>
      <c r="L256" s="131" t="e">
        <f>L247/#REF!-1</f>
        <v>#REF!</v>
      </c>
      <c r="M256" s="131" t="e">
        <f>M247/#REF!-1</f>
        <v>#REF!</v>
      </c>
      <c r="N256" s="131" t="e">
        <f>N247/#REF!-1</f>
        <v>#REF!</v>
      </c>
      <c r="O256" s="131" t="e">
        <f>O247/#REF!-1</f>
        <v>#REF!</v>
      </c>
      <c r="P256" s="131" t="e">
        <f>P247/#REF!-1</f>
        <v>#REF!</v>
      </c>
      <c r="Q256" s="131" t="e">
        <f>Q247/#REF!-1</f>
        <v>#REF!</v>
      </c>
      <c r="R256" s="131" t="e">
        <f>R247/#REF!-1</f>
        <v>#REF!</v>
      </c>
      <c r="S256" s="131" t="e">
        <f>S247/#REF!-1</f>
        <v>#REF!</v>
      </c>
    </row>
    <row r="257" spans="1:19" hidden="1">
      <c r="A257" s="118" t="s">
        <v>183</v>
      </c>
      <c r="B257" s="131" t="e">
        <f>B247/#REF!-1</f>
        <v>#REF!</v>
      </c>
      <c r="C257" s="131" t="e">
        <f>C247/#REF!-1</f>
        <v>#REF!</v>
      </c>
      <c r="D257" s="131" t="e">
        <f>D247/#REF!-1</f>
        <v>#REF!</v>
      </c>
      <c r="E257" s="131" t="e">
        <f>E247/#REF!-1</f>
        <v>#REF!</v>
      </c>
      <c r="F257" s="131" t="e">
        <f>F247/#REF!-1</f>
        <v>#REF!</v>
      </c>
      <c r="G257" s="131" t="e">
        <f>G247/#REF!-1</f>
        <v>#REF!</v>
      </c>
      <c r="H257" s="131" t="e">
        <f>H247/#REF!-1</f>
        <v>#REF!</v>
      </c>
      <c r="I257" s="131" t="e">
        <f>I247/#REF!-1</f>
        <v>#REF!</v>
      </c>
      <c r="J257" s="131" t="e">
        <f>J247/#REF!-1</f>
        <v>#REF!</v>
      </c>
      <c r="K257" s="131" t="e">
        <f>K247/#REF!-1</f>
        <v>#REF!</v>
      </c>
      <c r="L257" s="131" t="e">
        <f>L247/#REF!-1</f>
        <v>#REF!</v>
      </c>
      <c r="M257" s="131" t="e">
        <f>M247/#REF!-1</f>
        <v>#REF!</v>
      </c>
      <c r="N257" s="131" t="e">
        <f>N247/#REF!-1</f>
        <v>#REF!</v>
      </c>
      <c r="O257" s="131" t="e">
        <f>O247/#REF!-1</f>
        <v>#REF!</v>
      </c>
      <c r="P257" s="131" t="e">
        <f>P247/#REF!-1</f>
        <v>#REF!</v>
      </c>
      <c r="Q257" s="131" t="e">
        <f>Q247/#REF!-1</f>
        <v>#REF!</v>
      </c>
      <c r="R257" s="131" t="e">
        <f>R247/#REF!-1</f>
        <v>#REF!</v>
      </c>
      <c r="S257" s="131" t="e">
        <f>S247/#REF!-1</f>
        <v>#REF!</v>
      </c>
    </row>
    <row r="258" spans="1:19" hidden="1">
      <c r="A258" s="118" t="s">
        <v>184</v>
      </c>
      <c r="B258" s="131" t="e">
        <f>B247/#REF!-1</f>
        <v>#REF!</v>
      </c>
      <c r="C258" s="131" t="e">
        <f>C247/#REF!-1</f>
        <v>#REF!</v>
      </c>
      <c r="D258" s="131" t="e">
        <f>D247/#REF!-1</f>
        <v>#REF!</v>
      </c>
      <c r="E258" s="131" t="e">
        <f>E247/#REF!-1</f>
        <v>#REF!</v>
      </c>
      <c r="F258" s="131" t="e">
        <f>F247/#REF!-1</f>
        <v>#REF!</v>
      </c>
      <c r="G258" s="131" t="e">
        <f>G247/#REF!-1</f>
        <v>#REF!</v>
      </c>
      <c r="H258" s="131" t="e">
        <f>H247/#REF!-1</f>
        <v>#REF!</v>
      </c>
      <c r="I258" s="131" t="e">
        <f>I247/#REF!-1</f>
        <v>#REF!</v>
      </c>
      <c r="J258" s="131" t="e">
        <f>J247/#REF!-1</f>
        <v>#REF!</v>
      </c>
      <c r="K258" s="131" t="e">
        <f>K247/#REF!-1</f>
        <v>#REF!</v>
      </c>
      <c r="L258" s="131" t="e">
        <f>L247/#REF!-1</f>
        <v>#REF!</v>
      </c>
      <c r="M258" s="131" t="e">
        <f>M247/#REF!-1</f>
        <v>#REF!</v>
      </c>
      <c r="N258" s="131" t="e">
        <f>N247/#REF!-1</f>
        <v>#REF!</v>
      </c>
      <c r="O258" s="131" t="e">
        <f>O247/#REF!-1</f>
        <v>#REF!</v>
      </c>
      <c r="P258" s="131" t="e">
        <f>P247/#REF!-1</f>
        <v>#REF!</v>
      </c>
      <c r="Q258" s="131" t="e">
        <f>Q247/#REF!-1</f>
        <v>#REF!</v>
      </c>
      <c r="R258" s="131" t="e">
        <f>R247/#REF!-1</f>
        <v>#REF!</v>
      </c>
      <c r="S258" s="131" t="e">
        <f>S247/#REF!-1</f>
        <v>#REF!</v>
      </c>
    </row>
    <row r="259" spans="1:19" hidden="1">
      <c r="A259" s="118" t="s">
        <v>185</v>
      </c>
      <c r="B259" s="131" t="e">
        <f>B247/#REF!-1</f>
        <v>#REF!</v>
      </c>
      <c r="C259" s="131" t="e">
        <f>C247/#REF!-1</f>
        <v>#REF!</v>
      </c>
      <c r="D259" s="131" t="e">
        <f>D247/#REF!-1</f>
        <v>#REF!</v>
      </c>
      <c r="E259" s="131" t="e">
        <f>E247/#REF!-1</f>
        <v>#REF!</v>
      </c>
      <c r="F259" s="131" t="e">
        <f>F247/#REF!-1</f>
        <v>#REF!</v>
      </c>
      <c r="G259" s="131" t="e">
        <f>G247/#REF!-1</f>
        <v>#REF!</v>
      </c>
      <c r="H259" s="131" t="e">
        <f>H247/#REF!-1</f>
        <v>#REF!</v>
      </c>
      <c r="I259" s="131" t="e">
        <f>I247/#REF!-1</f>
        <v>#REF!</v>
      </c>
      <c r="J259" s="131" t="e">
        <f>J247/#REF!-1</f>
        <v>#REF!</v>
      </c>
      <c r="K259" s="131" t="e">
        <f>K247/#REF!-1</f>
        <v>#REF!</v>
      </c>
      <c r="L259" s="131" t="e">
        <f>L247/#REF!-1</f>
        <v>#REF!</v>
      </c>
      <c r="M259" s="131" t="e">
        <f>M247/#REF!-1</f>
        <v>#REF!</v>
      </c>
      <c r="N259" s="131" t="e">
        <f>N247/#REF!-1</f>
        <v>#REF!</v>
      </c>
      <c r="O259" s="131" t="e">
        <f>O247/#REF!-1</f>
        <v>#REF!</v>
      </c>
      <c r="P259" s="131" t="e">
        <f>P247/#REF!-1</f>
        <v>#REF!</v>
      </c>
      <c r="Q259" s="131" t="e">
        <f>Q247/#REF!-1</f>
        <v>#REF!</v>
      </c>
      <c r="R259" s="131" t="e">
        <f>R247/#REF!-1</f>
        <v>#REF!</v>
      </c>
      <c r="S259" s="131" t="e">
        <f>S247/#REF!-1</f>
        <v>#REF!</v>
      </c>
    </row>
    <row r="260" spans="1:19" hidden="1">
      <c r="A260" s="118" t="s">
        <v>186</v>
      </c>
      <c r="B260" s="131" t="e">
        <f>B247/#REF!-1</f>
        <v>#REF!</v>
      </c>
      <c r="C260" s="131" t="e">
        <f>C247/#REF!-1</f>
        <v>#REF!</v>
      </c>
      <c r="D260" s="131" t="e">
        <f>D247/#REF!-1</f>
        <v>#REF!</v>
      </c>
      <c r="E260" s="131" t="e">
        <f>E247/#REF!-1</f>
        <v>#REF!</v>
      </c>
      <c r="F260" s="131" t="e">
        <f>F247/#REF!-1</f>
        <v>#REF!</v>
      </c>
      <c r="G260" s="131" t="e">
        <f>G247/#REF!-1</f>
        <v>#REF!</v>
      </c>
      <c r="H260" s="131" t="e">
        <f>H247/#REF!-1</f>
        <v>#REF!</v>
      </c>
      <c r="I260" s="131" t="e">
        <f>I247/#REF!-1</f>
        <v>#REF!</v>
      </c>
      <c r="J260" s="131" t="e">
        <f>J247/#REF!-1</f>
        <v>#REF!</v>
      </c>
      <c r="K260" s="131" t="e">
        <f>K247/#REF!-1</f>
        <v>#REF!</v>
      </c>
      <c r="L260" s="131" t="e">
        <f>L247/#REF!-1</f>
        <v>#REF!</v>
      </c>
      <c r="M260" s="131" t="e">
        <f>M247/#REF!-1</f>
        <v>#REF!</v>
      </c>
      <c r="N260" s="131" t="e">
        <f>N247/#REF!-1</f>
        <v>#REF!</v>
      </c>
      <c r="O260" s="131" t="e">
        <f>O247/#REF!-1</f>
        <v>#REF!</v>
      </c>
      <c r="P260" s="131" t="e">
        <f>P247/#REF!-1</f>
        <v>#REF!</v>
      </c>
      <c r="Q260" s="131" t="e">
        <f>Q247/#REF!-1</f>
        <v>#REF!</v>
      </c>
      <c r="R260" s="131" t="e">
        <f>R247/#REF!-1</f>
        <v>#REF!</v>
      </c>
      <c r="S260" s="131" t="e">
        <f>S247/#REF!-1</f>
        <v>#REF!</v>
      </c>
    </row>
    <row r="261" spans="1:19" hidden="1">
      <c r="A261" s="118" t="s">
        <v>187</v>
      </c>
      <c r="B261" s="131" t="e">
        <f>B247/#REF!-1</f>
        <v>#REF!</v>
      </c>
      <c r="C261" s="131" t="e">
        <f>C247/#REF!-1</f>
        <v>#REF!</v>
      </c>
      <c r="D261" s="131" t="e">
        <f>D247/#REF!-1</f>
        <v>#REF!</v>
      </c>
      <c r="E261" s="131" t="e">
        <f>E247/#REF!-1</f>
        <v>#REF!</v>
      </c>
      <c r="F261" s="131" t="e">
        <f>F247/#REF!-1</f>
        <v>#REF!</v>
      </c>
      <c r="G261" s="131" t="e">
        <f>G247/#REF!-1</f>
        <v>#REF!</v>
      </c>
      <c r="H261" s="131" t="e">
        <f>H247/#REF!-1</f>
        <v>#REF!</v>
      </c>
      <c r="I261" s="131" t="e">
        <f>I247/#REF!-1</f>
        <v>#REF!</v>
      </c>
      <c r="J261" s="131" t="e">
        <f>J247/#REF!-1</f>
        <v>#REF!</v>
      </c>
      <c r="K261" s="131" t="e">
        <f>K247/#REF!-1</f>
        <v>#REF!</v>
      </c>
      <c r="L261" s="131" t="e">
        <f>L247/#REF!-1</f>
        <v>#REF!</v>
      </c>
      <c r="M261" s="131" t="e">
        <f>M247/#REF!-1</f>
        <v>#REF!</v>
      </c>
      <c r="N261" s="131" t="e">
        <f>N247/#REF!-1</f>
        <v>#REF!</v>
      </c>
      <c r="O261" s="131" t="e">
        <f>O247/#REF!-1</f>
        <v>#REF!</v>
      </c>
      <c r="P261" s="131" t="e">
        <f>P247/#REF!-1</f>
        <v>#REF!</v>
      </c>
      <c r="Q261" s="131" t="e">
        <f>Q247/#REF!-1</f>
        <v>#REF!</v>
      </c>
      <c r="R261" s="131" t="e">
        <f>R247/#REF!-1</f>
        <v>#REF!</v>
      </c>
      <c r="S261" s="131" t="e">
        <f>S247/#REF!-1</f>
        <v>#REF!</v>
      </c>
    </row>
    <row r="262" spans="1:19" hidden="1">
      <c r="A262" s="118" t="s">
        <v>188</v>
      </c>
      <c r="B262" s="131" t="e">
        <f>B247/#REF!-1</f>
        <v>#REF!</v>
      </c>
      <c r="C262" s="131" t="e">
        <f>C247/#REF!-1</f>
        <v>#REF!</v>
      </c>
      <c r="D262" s="131" t="e">
        <f>D247/#REF!-1</f>
        <v>#REF!</v>
      </c>
      <c r="E262" s="131" t="e">
        <f>E247/#REF!-1</f>
        <v>#REF!</v>
      </c>
      <c r="F262" s="131" t="e">
        <f>F247/#REF!-1</f>
        <v>#REF!</v>
      </c>
      <c r="G262" s="131" t="e">
        <f>G247/#REF!-1</f>
        <v>#REF!</v>
      </c>
      <c r="H262" s="131" t="e">
        <f>H247/#REF!-1</f>
        <v>#REF!</v>
      </c>
      <c r="I262" s="131" t="e">
        <f>I247/#REF!-1</f>
        <v>#REF!</v>
      </c>
      <c r="J262" s="131" t="e">
        <f>J247/#REF!-1</f>
        <v>#REF!</v>
      </c>
      <c r="K262" s="131" t="e">
        <f>K247/#REF!-1</f>
        <v>#REF!</v>
      </c>
      <c r="L262" s="131" t="e">
        <f>L247/#REF!-1</f>
        <v>#REF!</v>
      </c>
      <c r="M262" s="131" t="e">
        <f>M247/#REF!-1</f>
        <v>#REF!</v>
      </c>
      <c r="N262" s="131" t="e">
        <f>N247/#REF!-1</f>
        <v>#REF!</v>
      </c>
      <c r="O262" s="131" t="e">
        <f>O247/#REF!-1</f>
        <v>#REF!</v>
      </c>
      <c r="P262" s="131" t="e">
        <f>P247/#REF!-1</f>
        <v>#REF!</v>
      </c>
      <c r="Q262" s="131" t="e">
        <f>Q247/#REF!-1</f>
        <v>#REF!</v>
      </c>
      <c r="R262" s="131" t="e">
        <f>R247/#REF!-1</f>
        <v>#REF!</v>
      </c>
      <c r="S262" s="131" t="e">
        <f>S247/#REF!-1</f>
        <v>#REF!</v>
      </c>
    </row>
    <row r="263" spans="1:19" hidden="1">
      <c r="A263" s="118" t="s">
        <v>189</v>
      </c>
      <c r="B263" s="131" t="e">
        <f>B247/#REF!-1</f>
        <v>#REF!</v>
      </c>
      <c r="C263" s="131" t="e">
        <f>C247/#REF!-1</f>
        <v>#REF!</v>
      </c>
      <c r="D263" s="131" t="e">
        <f>D247/#REF!-1</f>
        <v>#REF!</v>
      </c>
      <c r="E263" s="131" t="e">
        <f>E247/#REF!-1</f>
        <v>#REF!</v>
      </c>
      <c r="F263" s="131" t="e">
        <f>F247/#REF!-1</f>
        <v>#REF!</v>
      </c>
      <c r="G263" s="131" t="e">
        <f>G247/#REF!-1</f>
        <v>#REF!</v>
      </c>
      <c r="H263" s="131" t="e">
        <f>H247/#REF!-1</f>
        <v>#REF!</v>
      </c>
      <c r="I263" s="131" t="e">
        <f>I247/#REF!-1</f>
        <v>#REF!</v>
      </c>
      <c r="J263" s="131" t="e">
        <f>J247/#REF!-1</f>
        <v>#REF!</v>
      </c>
      <c r="K263" s="131" t="e">
        <f>K247/#REF!-1</f>
        <v>#REF!</v>
      </c>
      <c r="L263" s="131" t="e">
        <f>L247/#REF!-1</f>
        <v>#REF!</v>
      </c>
      <c r="M263" s="131" t="e">
        <f>M247/#REF!-1</f>
        <v>#REF!</v>
      </c>
      <c r="N263" s="131" t="e">
        <f>N247/#REF!-1</f>
        <v>#REF!</v>
      </c>
      <c r="O263" s="131" t="e">
        <f>O247/#REF!-1</f>
        <v>#REF!</v>
      </c>
      <c r="P263" s="131" t="e">
        <f>P247/#REF!-1</f>
        <v>#REF!</v>
      </c>
      <c r="Q263" s="131" t="e">
        <f>Q247/#REF!-1</f>
        <v>#REF!</v>
      </c>
      <c r="R263" s="131" t="e">
        <f>R247/#REF!-1</f>
        <v>#REF!</v>
      </c>
      <c r="S263" s="131" t="e">
        <f>S247/#REF!-1</f>
        <v>#REF!</v>
      </c>
    </row>
    <row r="264" spans="1:19" hidden="1">
      <c r="F264" s="141"/>
    </row>
    <row r="265" spans="1:19" hidden="1">
      <c r="A265" s="133" t="s">
        <v>190</v>
      </c>
      <c r="B265" s="137">
        <f t="shared" ref="B265:S265" si="36">AVERAGE(B248:B250)</f>
        <v>1161298.0428107826</v>
      </c>
      <c r="C265" s="137">
        <f t="shared" si="36"/>
        <v>306335.52666666667</v>
      </c>
      <c r="D265" s="139">
        <f t="shared" si="36"/>
        <v>181536.38</v>
      </c>
      <c r="E265" s="142">
        <f t="shared" si="36"/>
        <v>18804.341328529812</v>
      </c>
      <c r="F265" s="139">
        <f t="shared" si="36"/>
        <v>124798.81333333331</v>
      </c>
      <c r="G265" s="142">
        <f t="shared" si="36"/>
        <v>41874.043333333335</v>
      </c>
      <c r="H265" s="142">
        <f t="shared" si="36"/>
        <v>82924.77</v>
      </c>
      <c r="I265" s="137">
        <f t="shared" si="36"/>
        <v>854962.51614411606</v>
      </c>
      <c r="J265" s="139">
        <f t="shared" si="36"/>
        <v>125096.39040329622</v>
      </c>
      <c r="K265" s="142">
        <f t="shared" si="36"/>
        <v>55497.427995196478</v>
      </c>
      <c r="L265" s="139">
        <f t="shared" si="36"/>
        <v>729865.45907415322</v>
      </c>
      <c r="M265" s="142">
        <f t="shared" si="36"/>
        <v>439739.08768174937</v>
      </c>
      <c r="N265" s="142">
        <f t="shared" si="36"/>
        <v>290125.63280433742</v>
      </c>
      <c r="O265" s="137">
        <f t="shared" si="36"/>
        <v>306633.43706996285</v>
      </c>
      <c r="P265" s="134">
        <f t="shared" si="36"/>
        <v>74301.769323726301</v>
      </c>
      <c r="Q265" s="137">
        <f t="shared" si="36"/>
        <v>854664.93907415308</v>
      </c>
      <c r="R265" s="134">
        <f t="shared" si="36"/>
        <v>481613.79768174933</v>
      </c>
      <c r="S265" s="134">
        <f t="shared" si="36"/>
        <v>373050.80805907055</v>
      </c>
    </row>
    <row r="266" spans="1:19" hidden="1">
      <c r="A266" s="135" t="s">
        <v>191</v>
      </c>
      <c r="B266" s="138">
        <f t="shared" ref="B266:S266" si="37">B247/B265-1</f>
        <v>0.56636090639579417</v>
      </c>
      <c r="C266" s="138">
        <f t="shared" si="37"/>
        <v>0.43536110481385237</v>
      </c>
      <c r="D266" s="140">
        <f t="shared" si="37"/>
        <v>0.60448528278464053</v>
      </c>
      <c r="E266" s="143">
        <f t="shared" si="37"/>
        <v>-0.20709302399868423</v>
      </c>
      <c r="F266" s="140">
        <f t="shared" si="37"/>
        <v>0.18935145323497227</v>
      </c>
      <c r="G266" s="143">
        <f t="shared" si="37"/>
        <v>-0.35031112750595783</v>
      </c>
      <c r="H266" s="143">
        <f t="shared" si="37"/>
        <v>0.46186175734946278</v>
      </c>
      <c r="I266" s="138">
        <f t="shared" si="37"/>
        <v>0.61329851179143002</v>
      </c>
      <c r="J266" s="140">
        <f t="shared" si="37"/>
        <v>0.20419127548975746</v>
      </c>
      <c r="K266" s="143">
        <f t="shared" si="37"/>
        <v>0.26497526019723816</v>
      </c>
      <c r="L266" s="140">
        <f t="shared" si="37"/>
        <v>0.68341953676289546</v>
      </c>
      <c r="M266" s="143">
        <f t="shared" si="37"/>
        <v>0.57237190345686062</v>
      </c>
      <c r="N266" s="143">
        <f t="shared" si="37"/>
        <v>0.85173706128072113</v>
      </c>
      <c r="O266" s="138">
        <f t="shared" si="37"/>
        <v>0.44117496167934611</v>
      </c>
      <c r="P266" s="136">
        <f t="shared" si="37"/>
        <v>0.14550390403453983</v>
      </c>
      <c r="Q266" s="138">
        <f t="shared" si="37"/>
        <v>0.61127403272871117</v>
      </c>
      <c r="R266" s="136">
        <f t="shared" si="37"/>
        <v>0.49214679849644227</v>
      </c>
      <c r="S266" s="136">
        <f t="shared" si="37"/>
        <v>0.76507039380826036</v>
      </c>
    </row>
    <row r="267" spans="1:19" hidden="1"/>
    <row r="268" spans="1:19" hidden="1"/>
    <row r="269" spans="1:19" hidden="1"/>
    <row r="270" spans="1:19" hidden="1"/>
    <row r="272" spans="1:19">
      <c r="D272" s="144"/>
      <c r="E272" s="144"/>
      <c r="F272" s="144"/>
      <c r="G272" s="144"/>
      <c r="H272" s="144"/>
    </row>
    <row r="273" spans="2:17">
      <c r="B273" s="412"/>
      <c r="C273" s="412"/>
      <c r="D273" s="412"/>
      <c r="E273" s="412"/>
      <c r="F273" s="412"/>
      <c r="G273" s="412"/>
      <c r="H273" s="412"/>
    </row>
    <row r="274" spans="2:17"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</row>
    <row r="275" spans="2:17">
      <c r="B275" s="412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</row>
    <row r="276" spans="2:17">
      <c r="B276" s="412"/>
      <c r="G276" s="145"/>
      <c r="H276" s="145"/>
      <c r="I276" s="145"/>
      <c r="J276" s="145"/>
      <c r="K276" s="145"/>
      <c r="L276" s="145"/>
      <c r="M276" s="145"/>
      <c r="N276" s="145"/>
      <c r="O276" s="145"/>
      <c r="P276" s="145"/>
      <c r="Q276" s="145"/>
    </row>
    <row r="277" spans="2:17">
      <c r="B277" s="412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5"/>
    </row>
    <row r="278" spans="2:17">
      <c r="B278" s="412"/>
      <c r="G278" s="145"/>
      <c r="H278" s="145"/>
      <c r="I278" s="145"/>
      <c r="J278" s="145"/>
      <c r="K278" s="145"/>
      <c r="L278" s="145"/>
      <c r="M278" s="145"/>
      <c r="N278" s="145"/>
      <c r="O278" s="145"/>
      <c r="P278" s="145"/>
      <c r="Q278" s="145"/>
    </row>
    <row r="279" spans="2:17">
      <c r="B279" s="412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</row>
    <row r="280" spans="2:17">
      <c r="B280" s="412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</row>
    <row r="281" spans="2:17">
      <c r="B281" s="412"/>
    </row>
    <row r="282" spans="2:17">
      <c r="B282" s="412"/>
    </row>
    <row r="288" spans="2:17">
      <c r="F288" s="145"/>
      <c r="G288" s="145"/>
      <c r="H288" s="146"/>
      <c r="I288" s="145"/>
      <c r="J288" s="146"/>
      <c r="K288" s="145"/>
      <c r="L288" s="145"/>
      <c r="M288" s="146"/>
    </row>
    <row r="289" spans="6:13">
      <c r="F289" s="145"/>
      <c r="G289" s="145"/>
      <c r="H289" s="146"/>
      <c r="I289" s="145"/>
      <c r="J289" s="146"/>
      <c r="K289" s="145"/>
      <c r="L289" s="145"/>
      <c r="M289" s="146"/>
    </row>
    <row r="290" spans="6:13">
      <c r="F290" s="145"/>
      <c r="G290" s="145"/>
      <c r="H290" s="146"/>
      <c r="I290" s="145"/>
      <c r="J290" s="146"/>
      <c r="K290" s="145"/>
      <c r="L290" s="145"/>
      <c r="M290" s="146"/>
    </row>
    <row r="291" spans="6:13">
      <c r="F291" s="145"/>
      <c r="G291" s="145"/>
      <c r="H291" s="146"/>
      <c r="I291" s="145"/>
      <c r="J291" s="146"/>
      <c r="K291" s="145"/>
      <c r="L291" s="145"/>
      <c r="M291" s="146"/>
    </row>
    <row r="292" spans="6:13">
      <c r="F292" s="145"/>
      <c r="G292" s="145"/>
      <c r="H292" s="146"/>
      <c r="I292" s="145"/>
      <c r="J292" s="146"/>
      <c r="K292" s="145"/>
      <c r="L292" s="145"/>
      <c r="M292" s="146"/>
    </row>
    <row r="293" spans="6:13">
      <c r="F293" s="145"/>
      <c r="G293" s="145"/>
      <c r="H293" s="146"/>
      <c r="I293" s="145"/>
      <c r="J293" s="146"/>
      <c r="K293" s="145"/>
      <c r="L293" s="145"/>
      <c r="M293" s="146"/>
    </row>
    <row r="294" spans="6:13">
      <c r="F294" s="145"/>
      <c r="G294" s="145"/>
      <c r="H294" s="146"/>
      <c r="I294" s="145"/>
      <c r="J294" s="146"/>
      <c r="K294" s="145"/>
      <c r="L294" s="145"/>
      <c r="M294" s="146"/>
    </row>
    <row r="299" spans="6:13">
      <c r="F299" s="145"/>
      <c r="G299" s="145"/>
      <c r="H299" s="146"/>
      <c r="I299" s="145"/>
    </row>
    <row r="300" spans="6:13">
      <c r="F300" s="145"/>
      <c r="G300" s="145"/>
      <c r="H300" s="146"/>
      <c r="I300" s="145"/>
    </row>
    <row r="301" spans="6:13">
      <c r="F301" s="145"/>
      <c r="G301" s="145"/>
      <c r="H301" s="146"/>
      <c r="I301" s="145"/>
    </row>
    <row r="302" spans="6:13">
      <c r="F302" s="145"/>
      <c r="G302" s="145"/>
      <c r="H302" s="146"/>
      <c r="I302" s="145"/>
    </row>
    <row r="303" spans="6:13">
      <c r="F303" s="145"/>
      <c r="G303" s="145"/>
      <c r="H303" s="146"/>
      <c r="I303" s="145"/>
    </row>
    <row r="304" spans="6:13">
      <c r="F304" s="145"/>
      <c r="G304" s="145"/>
      <c r="H304" s="146"/>
      <c r="I304" s="145"/>
    </row>
    <row r="305" spans="6:10">
      <c r="F305" s="145"/>
      <c r="G305" s="145"/>
      <c r="H305" s="146"/>
      <c r="I305" s="145"/>
      <c r="J305" s="146"/>
    </row>
    <row r="306" spans="6:10">
      <c r="F306" s="145"/>
      <c r="G306" s="145"/>
      <c r="H306" s="146"/>
      <c r="I306" s="145"/>
      <c r="J306" s="146"/>
    </row>
    <row r="307" spans="6:10">
      <c r="F307" s="145"/>
      <c r="G307" s="145"/>
      <c r="H307" s="146"/>
      <c r="I307" s="145"/>
      <c r="J307" s="146"/>
    </row>
    <row r="308" spans="6:10">
      <c r="F308" s="145"/>
      <c r="G308" s="145"/>
      <c r="H308" s="146"/>
      <c r="I308" s="145"/>
      <c r="J308" s="146"/>
    </row>
  </sheetData>
  <mergeCells count="3">
    <mergeCell ref="U3:U5"/>
    <mergeCell ref="A1:U1"/>
    <mergeCell ref="A243:S24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9" orientation="landscape" r:id="rId1"/>
  <rowBreaks count="1" manualBreakCount="1">
    <brk id="252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3"/>
  <sheetViews>
    <sheetView workbookViewId="0">
      <pane ySplit="175" topLeftCell="A233" activePane="bottomLeft" state="frozen"/>
      <selection pane="bottomLeft" activeCell="F253" sqref="F253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13" t="s">
        <v>329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10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11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12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hidden="1" customHeight="1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hidden="1" customHeight="1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hidden="1" customHeight="1" thickTop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hidden="1" customHeight="1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hidden="1" customHeight="1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hidden="1" customHeight="1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hidden="1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hidden="1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hidden="1" customHeight="1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hidden="1" customHeight="1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hidden="1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hidden="1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hidden="1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hidden="1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hidden="1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hidden="1" customHeight="1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hidden="1" customHeight="1">
      <c r="A227" s="431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hidden="1" customHeight="1">
      <c r="A228" s="431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 thickTop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>
      <c r="A230" s="431" t="s">
        <v>299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>
      <c r="A231" s="431" t="s">
        <v>300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>
      <c r="A232" s="431" t="s">
        <v>301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>
      <c r="A234" s="431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>
      <c r="A235" s="431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>
      <c r="A236" s="431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>
      <c r="A238" s="501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>
      <c r="A239" s="501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>
      <c r="A240" s="501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58" customFormat="1" ht="18" customHeight="1">
      <c r="A242" s="431" t="s">
        <v>316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377">
        <v>41541.773435027862</v>
      </c>
      <c r="T242" s="409"/>
      <c r="U242" s="409"/>
      <c r="V242" s="478"/>
      <c r="W242" s="478"/>
      <c r="Y242" s="174"/>
    </row>
    <row r="243" spans="1:25" s="158" customFormat="1" ht="18" customHeight="1">
      <c r="A243" s="431" t="s">
        <v>317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377">
        <v>55207.501155259284</v>
      </c>
      <c r="T243" s="409"/>
      <c r="U243" s="409"/>
      <c r="V243" s="478"/>
      <c r="W243" s="478"/>
      <c r="Y243" s="174"/>
    </row>
    <row r="244" spans="1:25" s="158" customFormat="1" ht="18" customHeight="1">
      <c r="A244" s="431" t="s">
        <v>315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377">
        <v>79561.705073447098</v>
      </c>
      <c r="T244" s="409"/>
      <c r="U244" s="409"/>
      <c r="V244" s="478"/>
      <c r="W244" s="478"/>
      <c r="Y244" s="174"/>
    </row>
    <row r="245" spans="1:25" s="410" customFormat="1" ht="18" customHeight="1">
      <c r="A245" s="424" t="s">
        <v>318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417">
        <f t="shared" si="28"/>
        <v>176310.97966373427</v>
      </c>
      <c r="T245" s="417">
        <f t="shared" si="28"/>
        <v>0</v>
      </c>
      <c r="U245" s="417">
        <f t="shared" si="28"/>
        <v>0</v>
      </c>
      <c r="V245" s="499"/>
      <c r="W245" s="499"/>
      <c r="Y245" s="408"/>
    </row>
    <row r="246" spans="1:25" s="158" customFormat="1" ht="18" customHeight="1">
      <c r="A246" s="431" t="s">
        <v>320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377">
        <v>67569.590255407064</v>
      </c>
      <c r="T246" s="409"/>
      <c r="U246" s="409"/>
      <c r="V246" s="478"/>
      <c r="W246" s="478"/>
      <c r="Y246" s="174"/>
    </row>
    <row r="247" spans="1:25" s="158" customFormat="1" ht="18" customHeight="1">
      <c r="A247" s="431" t="s">
        <v>324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377">
        <v>67878.103083541238</v>
      </c>
      <c r="T247" s="409"/>
      <c r="U247" s="409"/>
      <c r="V247" s="478"/>
      <c r="W247" s="478"/>
      <c r="Y247" s="174"/>
    </row>
    <row r="248" spans="1:25" s="158" customFormat="1" ht="18" customHeight="1">
      <c r="A248" s="431" t="s">
        <v>322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377">
        <v>71235.511705393132</v>
      </c>
      <c r="T248" s="409"/>
      <c r="U248" s="409"/>
      <c r="V248" s="478"/>
      <c r="W248" s="478"/>
      <c r="Y248" s="174"/>
    </row>
    <row r="249" spans="1:25" s="410" customFormat="1" ht="18" customHeight="1">
      <c r="A249" s="424" t="s">
        <v>323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417">
        <f t="shared" si="29"/>
        <v>206683.20504434145</v>
      </c>
      <c r="T249" s="417"/>
      <c r="U249" s="417"/>
      <c r="V249" s="499"/>
      <c r="W249" s="499"/>
      <c r="Y249" s="408"/>
    </row>
    <row r="250" spans="1:25" s="158" customFormat="1" ht="18" customHeight="1">
      <c r="A250" s="431" t="s">
        <v>325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377">
        <v>40657.01755169237</v>
      </c>
      <c r="T250" s="409"/>
      <c r="U250" s="409"/>
      <c r="V250" s="478"/>
      <c r="W250" s="478"/>
      <c r="Y250" s="174"/>
    </row>
    <row r="251" spans="1:25" s="158" customFormat="1" ht="18" customHeight="1">
      <c r="A251" s="431" t="s">
        <v>326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377">
        <v>75336.700061751049</v>
      </c>
      <c r="T251" s="409"/>
      <c r="U251" s="409"/>
      <c r="V251" s="478"/>
      <c r="W251" s="478"/>
      <c r="Y251" s="174"/>
    </row>
    <row r="252" spans="1:25" s="158" customFormat="1" ht="18" customHeight="1">
      <c r="A252" s="431" t="s">
        <v>327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377">
        <v>52006.314863747146</v>
      </c>
      <c r="T252" s="409"/>
      <c r="U252" s="409"/>
      <c r="V252" s="478"/>
      <c r="W252" s="478"/>
      <c r="Y252" s="174"/>
    </row>
    <row r="253" spans="1:25" s="410" customFormat="1" ht="18" customHeight="1">
      <c r="A253" s="424" t="s">
        <v>330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417">
        <f t="shared" si="30"/>
        <v>168000.03247719054</v>
      </c>
      <c r="T253" s="417"/>
      <c r="U253" s="417"/>
      <c r="V253" s="499"/>
      <c r="W253" s="499"/>
      <c r="Y253" s="408"/>
    </row>
    <row r="254" spans="1:25" s="181" customFormat="1" ht="18" customHeight="1">
      <c r="A254" s="362" t="s">
        <v>278</v>
      </c>
      <c r="B254" s="363">
        <f>(B253-B249)/B249*100</f>
        <v>-18.005375001441035</v>
      </c>
      <c r="C254" s="363">
        <f t="shared" ref="C254:S254" si="31">(C253-C249)/C249*100</f>
        <v>-30.508001866355265</v>
      </c>
      <c r="D254" s="363">
        <f t="shared" si="31"/>
        <v>-40.915100546179467</v>
      </c>
      <c r="E254" s="363">
        <f t="shared" si="31"/>
        <v>214.31717407786158</v>
      </c>
      <c r="F254" s="363">
        <f t="shared" si="31"/>
        <v>-7.3333902031735692</v>
      </c>
      <c r="G254" s="363">
        <f t="shared" si="31"/>
        <v>56.542017468242733</v>
      </c>
      <c r="H254" s="363">
        <f t="shared" si="31"/>
        <v>-19.131469051743196</v>
      </c>
      <c r="I254" s="363">
        <f t="shared" si="31"/>
        <v>-14.033596961971305</v>
      </c>
      <c r="J254" s="363">
        <f t="shared" si="31"/>
        <v>12.812940577364628</v>
      </c>
      <c r="K254" s="363">
        <f t="shared" si="31"/>
        <v>16.202951979519327</v>
      </c>
      <c r="L254" s="363">
        <f t="shared" si="31"/>
        <v>-16.454484143487608</v>
      </c>
      <c r="M254" s="363">
        <f t="shared" si="31"/>
        <v>-14.683294110324969</v>
      </c>
      <c r="N254" s="363">
        <f t="shared" si="31"/>
        <v>-18.632281828985324</v>
      </c>
      <c r="O254" s="363">
        <f t="shared" si="31"/>
        <v>-26.196502707641251</v>
      </c>
      <c r="P254" s="363">
        <f t="shared" si="31"/>
        <v>47.166155938589149</v>
      </c>
      <c r="Q254" s="363">
        <f t="shared" si="31"/>
        <v>-15.570431672970622</v>
      </c>
      <c r="R254" s="363">
        <f t="shared" si="31"/>
        <v>-12.585824905418146</v>
      </c>
      <c r="S254" s="363">
        <f t="shared" si="31"/>
        <v>-18.716166395257847</v>
      </c>
      <c r="T254" s="363" t="e">
        <f t="shared" ref="T254:U254" si="32">(T241-T237)/T237*100</f>
        <v>#DIV/0!</v>
      </c>
      <c r="U254" s="363" t="e">
        <f t="shared" si="32"/>
        <v>#DIV/0!</v>
      </c>
    </row>
    <row r="255" spans="1:25" s="182" customFormat="1" ht="18" customHeight="1">
      <c r="A255" s="298" t="s">
        <v>319</v>
      </c>
      <c r="B255" s="418">
        <f>(B253-B237)/B237*100</f>
        <v>-6.105196298717928</v>
      </c>
      <c r="C255" s="418">
        <f t="shared" ref="C255:S255" si="33">(C253-C237)/C237*100</f>
        <v>-2.4967900858830281</v>
      </c>
      <c r="D255" s="418">
        <f t="shared" si="33"/>
        <v>2.4487111797422192</v>
      </c>
      <c r="E255" s="418">
        <f t="shared" si="33"/>
        <v>183.89226128726335</v>
      </c>
      <c r="F255" s="418">
        <f t="shared" si="33"/>
        <v>-8.7509393143125216</v>
      </c>
      <c r="G255" s="418">
        <f t="shared" si="33"/>
        <v>-40.710591088652379</v>
      </c>
      <c r="H255" s="418">
        <f t="shared" si="33"/>
        <v>13.034412733061357</v>
      </c>
      <c r="I255" s="418">
        <f t="shared" si="33"/>
        <v>-6.9891305377625317</v>
      </c>
      <c r="J255" s="418">
        <f t="shared" si="33"/>
        <v>-21.461494315922693</v>
      </c>
      <c r="K255" s="418">
        <f t="shared" si="33"/>
        <v>-57.651211400647142</v>
      </c>
      <c r="L255" s="418">
        <f t="shared" si="33"/>
        <v>-4.8542766701180291</v>
      </c>
      <c r="M255" s="418">
        <f t="shared" si="33"/>
        <v>-21.784218889487729</v>
      </c>
      <c r="N255" s="418">
        <f t="shared" si="33"/>
        <v>31.974280644023018</v>
      </c>
      <c r="O255" s="418">
        <f t="shared" si="33"/>
        <v>-9.1349289111358498</v>
      </c>
      <c r="P255" s="418">
        <f t="shared" si="33"/>
        <v>-40.852900803255416</v>
      </c>
      <c r="Q255" s="418">
        <f t="shared" si="33"/>
        <v>-5.2845506157737461</v>
      </c>
      <c r="R255" s="418">
        <f t="shared" si="33"/>
        <v>-23.079144030264395</v>
      </c>
      <c r="S255" s="418">
        <f t="shared" si="33"/>
        <v>28.378021974264261</v>
      </c>
      <c r="T255" s="418" t="e">
        <f>(T241-T225)/T225*100</f>
        <v>#DIV/0!</v>
      </c>
      <c r="U255" s="418" t="e">
        <f>(U241-U225)/U225*100</f>
        <v>#DIV/0!</v>
      </c>
    </row>
    <row r="256" spans="1:25" s="181" customFormat="1" ht="18" customHeight="1" thickBot="1">
      <c r="A256" s="299" t="s">
        <v>312</v>
      </c>
      <c r="B256" s="422">
        <f>(B253-B221)/B221*100</f>
        <v>30.499377050925929</v>
      </c>
      <c r="C256" s="422">
        <f t="shared" ref="C256:S256" si="34">(C253-C221)/C221*100</f>
        <v>-1.4081915407208001</v>
      </c>
      <c r="D256" s="422">
        <f t="shared" si="34"/>
        <v>14.057120344171576</v>
      </c>
      <c r="E256" s="422">
        <f t="shared" si="34"/>
        <v>363.05951684567674</v>
      </c>
      <c r="F256" s="422">
        <f t="shared" si="34"/>
        <v>-17.324708429208165</v>
      </c>
      <c r="G256" s="422">
        <f t="shared" si="34"/>
        <v>-52.93578411615286</v>
      </c>
      <c r="H256" s="422">
        <f t="shared" si="34"/>
        <v>13.336865501078215</v>
      </c>
      <c r="I256" s="422">
        <f t="shared" si="34"/>
        <v>42.327963782746636</v>
      </c>
      <c r="J256" s="422">
        <f t="shared" si="34"/>
        <v>-36.344294949721863</v>
      </c>
      <c r="K256" s="422">
        <f t="shared" si="34"/>
        <v>26.136674378088586</v>
      </c>
      <c r="L256" s="422">
        <f t="shared" si="34"/>
        <v>67.542032612125908</v>
      </c>
      <c r="M256" s="422">
        <f t="shared" si="34"/>
        <v>86.198722375028623</v>
      </c>
      <c r="N256" s="422">
        <f t="shared" si="34"/>
        <v>48.375075929716417</v>
      </c>
      <c r="O256" s="422">
        <f t="shared" si="34"/>
        <v>-14.343566202641863</v>
      </c>
      <c r="P256" s="422">
        <f t="shared" si="34"/>
        <v>66.599688671654292</v>
      </c>
      <c r="Q256" s="422">
        <f t="shared" si="34"/>
        <v>51.047666511516375</v>
      </c>
      <c r="R256" s="422">
        <f t="shared" si="34"/>
        <v>61.085083276556936</v>
      </c>
      <c r="S256" s="422">
        <f t="shared" si="34"/>
        <v>41.083188367674332</v>
      </c>
      <c r="T256" s="422" t="e">
        <f>(T241-T208)/T204*100</f>
        <v>#DIV/0!</v>
      </c>
      <c r="U256" s="422" t="e">
        <f>(U241-U208)/U204*100</f>
        <v>#DIV/0!</v>
      </c>
    </row>
    <row r="257" spans="1:21" s="181" customFormat="1" ht="5.25" customHeight="1">
      <c r="A257" s="184"/>
      <c r="B257" s="185"/>
      <c r="C257" s="185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</row>
    <row r="258" spans="1:21" s="186" customFormat="1" ht="22.5" hidden="1" customHeight="1">
      <c r="A258" s="514" t="s">
        <v>279</v>
      </c>
      <c r="B258" s="514"/>
      <c r="C258" s="514"/>
      <c r="D258" s="514"/>
      <c r="E258" s="514"/>
      <c r="F258" s="514"/>
      <c r="G258" s="514"/>
      <c r="H258" s="514"/>
      <c r="I258" s="514"/>
      <c r="J258" s="514"/>
      <c r="K258" s="514"/>
      <c r="L258" s="514"/>
      <c r="M258" s="514"/>
      <c r="N258" s="514"/>
      <c r="O258" s="514"/>
      <c r="P258" s="514"/>
      <c r="Q258" s="514"/>
      <c r="R258" s="514"/>
      <c r="S258" s="514"/>
      <c r="U258" s="187"/>
    </row>
    <row r="259" spans="1:21" s="188" customFormat="1" ht="11.25" hidden="1" customHeight="1">
      <c r="A259" s="5" t="s">
        <v>229</v>
      </c>
      <c r="B259" s="6" t="s">
        <v>0</v>
      </c>
      <c r="C259" s="302" t="s">
        <v>1</v>
      </c>
      <c r="D259" s="302"/>
      <c r="E259" s="302"/>
      <c r="F259" s="302"/>
      <c r="G259" s="302"/>
      <c r="H259" s="303"/>
      <c r="I259" s="313" t="s">
        <v>2</v>
      </c>
      <c r="J259" s="313"/>
      <c r="K259" s="313"/>
      <c r="L259" s="313"/>
      <c r="M259" s="313"/>
      <c r="N259" s="341"/>
      <c r="O259" s="325" t="s">
        <v>3</v>
      </c>
      <c r="P259" s="325"/>
      <c r="Q259" s="326" t="s">
        <v>4</v>
      </c>
      <c r="R259" s="325"/>
      <c r="S259" s="327"/>
      <c r="U259" s="189"/>
    </row>
    <row r="260" spans="1:21" s="188" customFormat="1" ht="11.25" hidden="1" customHeight="1">
      <c r="A260" s="7"/>
      <c r="B260" s="8"/>
      <c r="C260" s="336"/>
      <c r="D260" s="305" t="s">
        <v>3</v>
      </c>
      <c r="E260" s="306"/>
      <c r="F260" s="305" t="s">
        <v>4</v>
      </c>
      <c r="G260" s="302"/>
      <c r="H260" s="303"/>
      <c r="I260" s="315"/>
      <c r="J260" s="316" t="s">
        <v>3</v>
      </c>
      <c r="K260" s="317"/>
      <c r="L260" s="318" t="s">
        <v>4</v>
      </c>
      <c r="M260" s="313"/>
      <c r="N260" s="314"/>
      <c r="O260" s="343"/>
      <c r="P260" s="344"/>
      <c r="Q260" s="345"/>
      <c r="R260" s="343"/>
      <c r="S260" s="346"/>
      <c r="U260" s="189"/>
    </row>
    <row r="261" spans="1:21" s="190" customFormat="1" ht="11.25" hidden="1" customHeight="1" thickBot="1">
      <c r="A261" s="7"/>
      <c r="B261" s="8"/>
      <c r="C261" s="336"/>
      <c r="D261" s="337"/>
      <c r="E261" s="338" t="s">
        <v>230</v>
      </c>
      <c r="F261" s="339"/>
      <c r="G261" s="340" t="s">
        <v>5</v>
      </c>
      <c r="H261" s="303" t="s">
        <v>6</v>
      </c>
      <c r="I261" s="315"/>
      <c r="J261" s="334"/>
      <c r="K261" s="318" t="s">
        <v>230</v>
      </c>
      <c r="L261" s="342"/>
      <c r="M261" s="335" t="s">
        <v>5</v>
      </c>
      <c r="N261" s="314" t="s">
        <v>6</v>
      </c>
      <c r="O261" s="346"/>
      <c r="P261" s="326" t="s">
        <v>230</v>
      </c>
      <c r="Q261" s="345"/>
      <c r="R261" s="347" t="s">
        <v>5</v>
      </c>
      <c r="S261" s="327" t="s">
        <v>6</v>
      </c>
      <c r="U261" s="191"/>
    </row>
    <row r="262" spans="1:21" ht="18" hidden="1" thickTop="1">
      <c r="A262" s="192" t="s">
        <v>280</v>
      </c>
      <c r="B262" s="419">
        <f t="shared" ref="B262:U262" si="35">SUM(B210:B216)</f>
        <v>1061150.293088688</v>
      </c>
      <c r="C262" s="419">
        <f t="shared" si="35"/>
        <v>280748.66000000003</v>
      </c>
      <c r="D262" s="419">
        <f t="shared" si="35"/>
        <v>186312.42</v>
      </c>
      <c r="E262" s="419">
        <f t="shared" si="35"/>
        <v>9942.0400000000009</v>
      </c>
      <c r="F262" s="419">
        <f t="shared" si="35"/>
        <v>94435.239999999991</v>
      </c>
      <c r="G262" s="419">
        <f t="shared" si="35"/>
        <v>29574.58</v>
      </c>
      <c r="H262" s="419">
        <f t="shared" si="35"/>
        <v>64860.66</v>
      </c>
      <c r="I262" s="419">
        <f t="shared" si="35"/>
        <v>780403.63308868825</v>
      </c>
      <c r="J262" s="419">
        <f t="shared" si="35"/>
        <v>154474.88485034218</v>
      </c>
      <c r="K262" s="419">
        <f t="shared" si="35"/>
        <v>52092.65</v>
      </c>
      <c r="L262" s="419">
        <f t="shared" si="35"/>
        <v>625927.74823834596</v>
      </c>
      <c r="M262" s="419">
        <f t="shared" si="35"/>
        <v>361015.85719014099</v>
      </c>
      <c r="N262" s="419">
        <f t="shared" si="35"/>
        <v>264911.89104820491</v>
      </c>
      <c r="O262" s="419">
        <f t="shared" si="35"/>
        <v>340787.30485034222</v>
      </c>
      <c r="P262" s="419">
        <f t="shared" si="35"/>
        <v>62030.69</v>
      </c>
      <c r="Q262" s="419">
        <f t="shared" si="35"/>
        <v>720364.98823834595</v>
      </c>
      <c r="R262" s="419">
        <f t="shared" si="35"/>
        <v>390592.437190141</v>
      </c>
      <c r="S262" s="419">
        <f t="shared" si="35"/>
        <v>329771.55104820494</v>
      </c>
      <c r="T262" s="419">
        <f t="shared" si="35"/>
        <v>0</v>
      </c>
      <c r="U262" s="419">
        <f t="shared" si="35"/>
        <v>0</v>
      </c>
    </row>
    <row r="263" spans="1:21" ht="17.25" hidden="1">
      <c r="A263" s="348" t="s">
        <v>281</v>
      </c>
      <c r="B263" s="420">
        <f t="shared" ref="B263:U263" si="36">SUM(B193:B199)</f>
        <v>1052274.2690921908</v>
      </c>
      <c r="C263" s="420">
        <f t="shared" si="36"/>
        <v>245933.49</v>
      </c>
      <c r="D263" s="420">
        <f t="shared" si="36"/>
        <v>158633.23000000001</v>
      </c>
      <c r="E263" s="420">
        <f t="shared" si="36"/>
        <v>5262.47</v>
      </c>
      <c r="F263" s="420">
        <f t="shared" si="36"/>
        <v>87300.260000000009</v>
      </c>
      <c r="G263" s="420">
        <f t="shared" si="36"/>
        <v>26662.34</v>
      </c>
      <c r="H263" s="420">
        <f t="shared" si="36"/>
        <v>60635.92</v>
      </c>
      <c r="I263" s="420">
        <f t="shared" si="36"/>
        <v>806342.77909219079</v>
      </c>
      <c r="J263" s="420">
        <f t="shared" si="36"/>
        <v>174090.29120572755</v>
      </c>
      <c r="K263" s="420">
        <f t="shared" si="36"/>
        <v>44673.759999999995</v>
      </c>
      <c r="L263" s="420">
        <f t="shared" si="36"/>
        <v>632251.48788646329</v>
      </c>
      <c r="M263" s="420">
        <f t="shared" si="36"/>
        <v>340418.18621114391</v>
      </c>
      <c r="N263" s="420">
        <f t="shared" si="36"/>
        <v>291834.30167531938</v>
      </c>
      <c r="O263" s="420">
        <f t="shared" si="36"/>
        <v>332724.52120572753</v>
      </c>
      <c r="P263" s="420">
        <f t="shared" si="36"/>
        <v>49935.229999999996</v>
      </c>
      <c r="Q263" s="420">
        <f t="shared" si="36"/>
        <v>719549.7478864633</v>
      </c>
      <c r="R263" s="420">
        <f t="shared" si="36"/>
        <v>367080.52621114394</v>
      </c>
      <c r="S263" s="420">
        <f t="shared" si="36"/>
        <v>352469.22167531936</v>
      </c>
      <c r="T263" s="420">
        <f t="shared" si="36"/>
        <v>122942.35924653233</v>
      </c>
      <c r="U263" s="420">
        <f t="shared" si="36"/>
        <v>20218.484750144282</v>
      </c>
    </row>
    <row r="264" spans="1:21" ht="17.25" hidden="1">
      <c r="A264" s="348" t="s">
        <v>282</v>
      </c>
      <c r="B264" s="421">
        <f t="shared" ref="B264:U264" si="37">SUM(B176:B182)</f>
        <v>1122510.7960463047</v>
      </c>
      <c r="C264" s="421">
        <f t="shared" si="37"/>
        <v>318825.40000000002</v>
      </c>
      <c r="D264" s="421">
        <f t="shared" si="37"/>
        <v>191649.98</v>
      </c>
      <c r="E264" s="421">
        <f t="shared" si="37"/>
        <v>10302.5</v>
      </c>
      <c r="F264" s="421">
        <f t="shared" si="37"/>
        <v>127174.42</v>
      </c>
      <c r="G264" s="421">
        <f t="shared" si="37"/>
        <v>53222.8</v>
      </c>
      <c r="H264" s="421">
        <f t="shared" si="37"/>
        <v>73953.62</v>
      </c>
      <c r="I264" s="421">
        <f t="shared" si="37"/>
        <v>803685.39604630473</v>
      </c>
      <c r="J264" s="421">
        <f t="shared" si="37"/>
        <v>152011.54181520833</v>
      </c>
      <c r="K264" s="421">
        <f t="shared" si="37"/>
        <v>34506.800000000003</v>
      </c>
      <c r="L264" s="421">
        <f t="shared" si="37"/>
        <v>651673.85423109634</v>
      </c>
      <c r="M264" s="421">
        <f t="shared" si="37"/>
        <v>392306.2608890906</v>
      </c>
      <c r="N264" s="421">
        <f t="shared" si="37"/>
        <v>259367.5933420058</v>
      </c>
      <c r="O264" s="421">
        <f t="shared" si="37"/>
        <v>343661.60074604378</v>
      </c>
      <c r="P264" s="421">
        <f t="shared" si="37"/>
        <v>44809.63</v>
      </c>
      <c r="Q264" s="421">
        <f t="shared" si="37"/>
        <v>778849.90867400949</v>
      </c>
      <c r="R264" s="421">
        <f t="shared" si="37"/>
        <v>445528.87573741359</v>
      </c>
      <c r="S264" s="421">
        <f t="shared" si="37"/>
        <v>333321.03293659585</v>
      </c>
      <c r="T264" s="421">
        <f t="shared" si="37"/>
        <v>32261.136029994068</v>
      </c>
      <c r="U264" s="421">
        <f t="shared" si="37"/>
        <v>0</v>
      </c>
    </row>
    <row r="265" spans="1:21" ht="17.25" hidden="1">
      <c r="A265" s="348" t="s">
        <v>193</v>
      </c>
      <c r="B265" s="421">
        <f t="shared" ref="B265:S265" si="38">SUM(B124:B130)</f>
        <v>458926</v>
      </c>
      <c r="C265" s="421">
        <f t="shared" si="38"/>
        <v>172692</v>
      </c>
      <c r="D265" s="421">
        <f t="shared" si="38"/>
        <v>107762</v>
      </c>
      <c r="E265" s="421">
        <f t="shared" si="38"/>
        <v>10668</v>
      </c>
      <c r="F265" s="421">
        <f t="shared" si="38"/>
        <v>64930</v>
      </c>
      <c r="G265" s="421">
        <f t="shared" si="38"/>
        <v>14677</v>
      </c>
      <c r="H265" s="421">
        <f t="shared" si="38"/>
        <v>50253</v>
      </c>
      <c r="I265" s="421">
        <f t="shared" si="38"/>
        <v>286233</v>
      </c>
      <c r="J265" s="421">
        <f t="shared" si="38"/>
        <v>48335</v>
      </c>
      <c r="K265" s="421">
        <f t="shared" si="38"/>
        <v>24478</v>
      </c>
      <c r="L265" s="421">
        <f t="shared" si="38"/>
        <v>237898</v>
      </c>
      <c r="M265" s="421">
        <f t="shared" si="38"/>
        <v>123239</v>
      </c>
      <c r="N265" s="421">
        <f t="shared" si="38"/>
        <v>114657</v>
      </c>
      <c r="O265" s="421">
        <f t="shared" si="38"/>
        <v>156098</v>
      </c>
      <c r="P265" s="421">
        <f t="shared" si="38"/>
        <v>35148</v>
      </c>
      <c r="Q265" s="421">
        <f t="shared" si="38"/>
        <v>302828</v>
      </c>
      <c r="R265" s="421">
        <f t="shared" si="38"/>
        <v>137917</v>
      </c>
      <c r="S265" s="421">
        <f t="shared" si="38"/>
        <v>164911</v>
      </c>
      <c r="T265" s="127"/>
      <c r="U265" s="89"/>
    </row>
    <row r="266" spans="1:21" ht="17.25" hidden="1">
      <c r="A266" s="349" t="s">
        <v>161</v>
      </c>
      <c r="B266" s="196">
        <f>100*(B262/B263-1)</f>
        <v>0.8435086039074946</v>
      </c>
      <c r="C266" s="196">
        <f t="shared" ref="C266:U266" si="39">100*(C262/C263-1)</f>
        <v>14.156335519818807</v>
      </c>
      <c r="D266" s="196">
        <f t="shared" si="39"/>
        <v>17.448544671252051</v>
      </c>
      <c r="E266" s="196">
        <f t="shared" si="39"/>
        <v>88.923452295214986</v>
      </c>
      <c r="F266" s="196">
        <f t="shared" si="39"/>
        <v>8.1729195308238189</v>
      </c>
      <c r="G266" s="196">
        <f t="shared" si="39"/>
        <v>10.922672203565043</v>
      </c>
      <c r="H266" s="196">
        <f t="shared" si="39"/>
        <v>6.9673883071288634</v>
      </c>
      <c r="I266" s="196">
        <f t="shared" si="39"/>
        <v>-3.2168882361302664</v>
      </c>
      <c r="J266" s="196">
        <f t="shared" si="39"/>
        <v>-11.267375233582255</v>
      </c>
      <c r="K266" s="196">
        <f t="shared" si="39"/>
        <v>16.606817962043063</v>
      </c>
      <c r="L266" s="196">
        <f t="shared" si="39"/>
        <v>-1.0001937155192486</v>
      </c>
      <c r="M266" s="196">
        <f t="shared" si="39"/>
        <v>6.0506964120363937</v>
      </c>
      <c r="N266" s="196">
        <f t="shared" si="39"/>
        <v>-9.2252385934628816</v>
      </c>
      <c r="O266" s="196">
        <f t="shared" si="39"/>
        <v>2.4232610254864229</v>
      </c>
      <c r="P266" s="196">
        <f t="shared" si="39"/>
        <v>24.222297564264771</v>
      </c>
      <c r="Q266" s="196">
        <f t="shared" si="39"/>
        <v>0.1132986779965206</v>
      </c>
      <c r="R266" s="196">
        <f t="shared" si="39"/>
        <v>6.4051098601381806</v>
      </c>
      <c r="S266" s="196">
        <f t="shared" si="39"/>
        <v>-6.4396177683913152</v>
      </c>
      <c r="T266" s="128">
        <f t="shared" si="39"/>
        <v>-100</v>
      </c>
      <c r="U266" s="103">
        <f t="shared" si="39"/>
        <v>-100</v>
      </c>
    </row>
    <row r="267" spans="1:21" ht="17.25" hidden="1">
      <c r="A267" s="348" t="s">
        <v>162</v>
      </c>
      <c r="B267" s="197">
        <f>100*(B262/B264-1)</f>
        <v>-5.4663619426859817</v>
      </c>
      <c r="C267" s="197">
        <f t="shared" ref="C267:U267" si="40">100*(C262/C264-1)</f>
        <v>-11.942818859476056</v>
      </c>
      <c r="D267" s="197">
        <f t="shared" si="40"/>
        <v>-2.7850563824739272</v>
      </c>
      <c r="E267" s="197">
        <f t="shared" si="40"/>
        <v>-3.498762436301861</v>
      </c>
      <c r="F267" s="197">
        <f t="shared" si="40"/>
        <v>-25.743526095892566</v>
      </c>
      <c r="G267" s="197">
        <f t="shared" si="40"/>
        <v>-44.432498853874655</v>
      </c>
      <c r="H267" s="197">
        <f t="shared" si="40"/>
        <v>-12.295490065259806</v>
      </c>
      <c r="I267" s="197">
        <f t="shared" si="40"/>
        <v>-2.8968752041719448</v>
      </c>
      <c r="J267" s="197">
        <f t="shared" si="40"/>
        <v>1.6204973686329671</v>
      </c>
      <c r="K267" s="197">
        <f t="shared" si="40"/>
        <v>50.963433294307194</v>
      </c>
      <c r="L267" s="197">
        <f t="shared" si="40"/>
        <v>-3.9507655287364551</v>
      </c>
      <c r="M267" s="197">
        <f t="shared" si="40"/>
        <v>-7.9760143587909171</v>
      </c>
      <c r="N267" s="197">
        <f t="shared" si="40"/>
        <v>2.1376216028994532</v>
      </c>
      <c r="O267" s="197">
        <f t="shared" si="40"/>
        <v>-0.8363738891577821</v>
      </c>
      <c r="P267" s="197">
        <f t="shared" si="40"/>
        <v>38.431604992051938</v>
      </c>
      <c r="Q267" s="197">
        <f t="shared" si="40"/>
        <v>-7.5091387678575927</v>
      </c>
      <c r="R267" s="197">
        <f t="shared" si="40"/>
        <v>-12.330612343890168</v>
      </c>
      <c r="S267" s="197">
        <f t="shared" si="40"/>
        <v>-1.0648838619992218</v>
      </c>
      <c r="T267" s="129">
        <f t="shared" si="40"/>
        <v>-100</v>
      </c>
      <c r="U267" s="102" t="e">
        <f t="shared" si="40"/>
        <v>#DIV/0!</v>
      </c>
    </row>
    <row r="268" spans="1:21" hidden="1">
      <c r="A268" t="s">
        <v>194</v>
      </c>
      <c r="B268" s="102">
        <f t="shared" ref="B268:S268" si="41">100*(B262/B265-1)</f>
        <v>131.22470574530274</v>
      </c>
      <c r="C268" s="102">
        <f t="shared" si="41"/>
        <v>62.57189678734396</v>
      </c>
      <c r="D268" s="102">
        <f t="shared" si="41"/>
        <v>72.89250385107924</v>
      </c>
      <c r="E268" s="102">
        <f t="shared" si="41"/>
        <v>-6.8050243719534942</v>
      </c>
      <c r="F268" s="102">
        <f t="shared" si="41"/>
        <v>45.441614045895577</v>
      </c>
      <c r="G268" s="102">
        <f t="shared" si="41"/>
        <v>101.50289568712951</v>
      </c>
      <c r="H268" s="102">
        <f t="shared" si="41"/>
        <v>29.068234732254794</v>
      </c>
      <c r="I268" s="102">
        <f t="shared" si="41"/>
        <v>172.64628225560585</v>
      </c>
      <c r="J268" s="102">
        <f t="shared" si="41"/>
        <v>219.59218961485917</v>
      </c>
      <c r="K268" s="102">
        <f t="shared" si="41"/>
        <v>112.81415965356646</v>
      </c>
      <c r="L268" s="102">
        <f t="shared" si="41"/>
        <v>163.10761260638844</v>
      </c>
      <c r="M268" s="102">
        <f t="shared" si="41"/>
        <v>192.93961910607922</v>
      </c>
      <c r="N268" s="102">
        <f t="shared" si="41"/>
        <v>131.04728978449191</v>
      </c>
      <c r="O268" s="102">
        <f t="shared" si="41"/>
        <v>118.31625315528846</v>
      </c>
      <c r="P268" s="102">
        <f t="shared" si="41"/>
        <v>76.484266530101294</v>
      </c>
      <c r="Q268" s="102">
        <f t="shared" si="41"/>
        <v>137.87925430883075</v>
      </c>
      <c r="R268" s="102">
        <f t="shared" si="41"/>
        <v>183.20833341077676</v>
      </c>
      <c r="S268" s="102">
        <f t="shared" si="41"/>
        <v>99.969408376763795</v>
      </c>
      <c r="T268" s="122"/>
      <c r="U268" s="121" t="s">
        <v>171</v>
      </c>
    </row>
    <row r="269" spans="1:21" s="118" customFormat="1" hidden="1">
      <c r="A269" s="118" t="s">
        <v>170</v>
      </c>
      <c r="T269" s="130"/>
      <c r="U269" s="119"/>
    </row>
    <row r="270" spans="1:21" hidden="1">
      <c r="A270" s="118" t="s">
        <v>181</v>
      </c>
      <c r="B270" s="131" t="e">
        <f>B262/#REF!-1</f>
        <v>#REF!</v>
      </c>
      <c r="C270" s="131" t="e">
        <f>C262/#REF!-1</f>
        <v>#REF!</v>
      </c>
      <c r="D270" s="131" t="e">
        <f>D262/#REF!-1</f>
        <v>#REF!</v>
      </c>
      <c r="E270" s="131" t="e">
        <f>E262/#REF!-1</f>
        <v>#REF!</v>
      </c>
      <c r="F270" s="131" t="e">
        <f>F262/#REF!-1</f>
        <v>#REF!</v>
      </c>
      <c r="G270" s="131" t="e">
        <f>G262/#REF!-1</f>
        <v>#REF!</v>
      </c>
      <c r="H270" s="131" t="e">
        <f>H262/#REF!-1</f>
        <v>#REF!</v>
      </c>
      <c r="I270" s="131" t="e">
        <f>I262/#REF!-1</f>
        <v>#REF!</v>
      </c>
      <c r="J270" s="131" t="e">
        <f>J262/#REF!-1</f>
        <v>#REF!</v>
      </c>
      <c r="K270" s="131" t="e">
        <f>K262/#REF!-1</f>
        <v>#REF!</v>
      </c>
      <c r="L270" s="131" t="e">
        <f>L262/#REF!-1</f>
        <v>#REF!</v>
      </c>
      <c r="M270" s="131" t="e">
        <f>M262/#REF!-1</f>
        <v>#REF!</v>
      </c>
      <c r="N270" s="131" t="e">
        <f>N262/#REF!-1</f>
        <v>#REF!</v>
      </c>
      <c r="O270" s="131" t="e">
        <f>O262/#REF!-1</f>
        <v>#REF!</v>
      </c>
      <c r="P270" s="131" t="e">
        <f>P262/#REF!-1</f>
        <v>#REF!</v>
      </c>
      <c r="Q270" s="131" t="e">
        <f>Q262/#REF!-1</f>
        <v>#REF!</v>
      </c>
      <c r="R270" s="131" t="e">
        <f>R262/#REF!-1</f>
        <v>#REF!</v>
      </c>
      <c r="S270" s="131" t="e">
        <f>S262/#REF!-1</f>
        <v>#REF!</v>
      </c>
      <c r="T270" s="122"/>
      <c r="U270" s="104"/>
    </row>
    <row r="271" spans="1:21" hidden="1">
      <c r="A271" s="118" t="s">
        <v>182</v>
      </c>
      <c r="B271" s="131" t="e">
        <f>B262/#REF!-1</f>
        <v>#REF!</v>
      </c>
      <c r="C271" s="131" t="e">
        <f>C262/#REF!-1</f>
        <v>#REF!</v>
      </c>
      <c r="D271" s="131" t="e">
        <f>D262/#REF!-1</f>
        <v>#REF!</v>
      </c>
      <c r="E271" s="131" t="e">
        <f>E262/#REF!-1</f>
        <v>#REF!</v>
      </c>
      <c r="F271" s="131" t="e">
        <f>F262/#REF!-1</f>
        <v>#REF!</v>
      </c>
      <c r="G271" s="131" t="e">
        <f>G262/#REF!-1</f>
        <v>#REF!</v>
      </c>
      <c r="H271" s="131" t="e">
        <f>H262/#REF!-1</f>
        <v>#REF!</v>
      </c>
      <c r="I271" s="131" t="e">
        <f>I262/#REF!-1</f>
        <v>#REF!</v>
      </c>
      <c r="J271" s="131" t="e">
        <f>J262/#REF!-1</f>
        <v>#REF!</v>
      </c>
      <c r="K271" s="131" t="e">
        <f>K262/#REF!-1</f>
        <v>#REF!</v>
      </c>
      <c r="L271" s="131" t="e">
        <f>L262/#REF!-1</f>
        <v>#REF!</v>
      </c>
      <c r="M271" s="131" t="e">
        <f>M262/#REF!-1</f>
        <v>#REF!</v>
      </c>
      <c r="N271" s="131" t="e">
        <f>N262/#REF!-1</f>
        <v>#REF!</v>
      </c>
      <c r="O271" s="131" t="e">
        <f>O262/#REF!-1</f>
        <v>#REF!</v>
      </c>
      <c r="P271" s="131" t="e">
        <f>P262/#REF!-1</f>
        <v>#REF!</v>
      </c>
      <c r="Q271" s="131" t="e">
        <f>Q262/#REF!-1</f>
        <v>#REF!</v>
      </c>
      <c r="R271" s="131" t="e">
        <f>R262/#REF!-1</f>
        <v>#REF!</v>
      </c>
      <c r="S271" s="131" t="e">
        <f>S262/#REF!-1</f>
        <v>#REF!</v>
      </c>
      <c r="T271" s="122"/>
      <c r="U271" s="104"/>
    </row>
    <row r="272" spans="1:21" hidden="1">
      <c r="A272" s="118" t="s">
        <v>183</v>
      </c>
      <c r="B272" s="131" t="e">
        <f>B262/#REF!-1</f>
        <v>#REF!</v>
      </c>
      <c r="C272" s="131" t="e">
        <f>C262/#REF!-1</f>
        <v>#REF!</v>
      </c>
      <c r="D272" s="131" t="e">
        <f>D262/#REF!-1</f>
        <v>#REF!</v>
      </c>
      <c r="E272" s="131" t="e">
        <f>E262/#REF!-1</f>
        <v>#REF!</v>
      </c>
      <c r="F272" s="131" t="e">
        <f>F262/#REF!-1</f>
        <v>#REF!</v>
      </c>
      <c r="G272" s="131" t="e">
        <f>G262/#REF!-1</f>
        <v>#REF!</v>
      </c>
      <c r="H272" s="131" t="e">
        <f>H262/#REF!-1</f>
        <v>#REF!</v>
      </c>
      <c r="I272" s="131" t="e">
        <f>I262/#REF!-1</f>
        <v>#REF!</v>
      </c>
      <c r="J272" s="131" t="e">
        <f>J262/#REF!-1</f>
        <v>#REF!</v>
      </c>
      <c r="K272" s="131" t="e">
        <f>K262/#REF!-1</f>
        <v>#REF!</v>
      </c>
      <c r="L272" s="131" t="e">
        <f>L262/#REF!-1</f>
        <v>#REF!</v>
      </c>
      <c r="M272" s="131" t="e">
        <f>M262/#REF!-1</f>
        <v>#REF!</v>
      </c>
      <c r="N272" s="131" t="e">
        <f>N262/#REF!-1</f>
        <v>#REF!</v>
      </c>
      <c r="O272" s="131" t="e">
        <f>O262/#REF!-1</f>
        <v>#REF!</v>
      </c>
      <c r="P272" s="131" t="e">
        <f>P262/#REF!-1</f>
        <v>#REF!</v>
      </c>
      <c r="Q272" s="131" t="e">
        <f>Q262/#REF!-1</f>
        <v>#REF!</v>
      </c>
      <c r="R272" s="131" t="e">
        <f>R262/#REF!-1</f>
        <v>#REF!</v>
      </c>
      <c r="S272" s="131" t="e">
        <f>S262/#REF!-1</f>
        <v>#REF!</v>
      </c>
      <c r="T272" s="122"/>
      <c r="U272" s="104"/>
    </row>
    <row r="273" spans="1:21" hidden="1">
      <c r="A273" s="118" t="s">
        <v>184</v>
      </c>
      <c r="B273" s="131" t="e">
        <f>B262/#REF!-1</f>
        <v>#REF!</v>
      </c>
      <c r="C273" s="131" t="e">
        <f>C262/#REF!-1</f>
        <v>#REF!</v>
      </c>
      <c r="D273" s="131" t="e">
        <f>D262/#REF!-1</f>
        <v>#REF!</v>
      </c>
      <c r="E273" s="131" t="e">
        <f>E262/#REF!-1</f>
        <v>#REF!</v>
      </c>
      <c r="F273" s="131" t="e">
        <f>F262/#REF!-1</f>
        <v>#REF!</v>
      </c>
      <c r="G273" s="131" t="e">
        <f>G262/#REF!-1</f>
        <v>#REF!</v>
      </c>
      <c r="H273" s="131" t="e">
        <f>H262/#REF!-1</f>
        <v>#REF!</v>
      </c>
      <c r="I273" s="131" t="e">
        <f>I262/#REF!-1</f>
        <v>#REF!</v>
      </c>
      <c r="J273" s="131" t="e">
        <f>J262/#REF!-1</f>
        <v>#REF!</v>
      </c>
      <c r="K273" s="131" t="e">
        <f>K262/#REF!-1</f>
        <v>#REF!</v>
      </c>
      <c r="L273" s="131" t="e">
        <f>L262/#REF!-1</f>
        <v>#REF!</v>
      </c>
      <c r="M273" s="131" t="e">
        <f>M262/#REF!-1</f>
        <v>#REF!</v>
      </c>
      <c r="N273" s="131" t="e">
        <f>N262/#REF!-1</f>
        <v>#REF!</v>
      </c>
      <c r="O273" s="131" t="e">
        <f>O262/#REF!-1</f>
        <v>#REF!</v>
      </c>
      <c r="P273" s="131" t="e">
        <f>P262/#REF!-1</f>
        <v>#REF!</v>
      </c>
      <c r="Q273" s="131" t="e">
        <f>Q262/#REF!-1</f>
        <v>#REF!</v>
      </c>
      <c r="R273" s="131" t="e">
        <f>R262/#REF!-1</f>
        <v>#REF!</v>
      </c>
      <c r="S273" s="131" t="e">
        <f>S262/#REF!-1</f>
        <v>#REF!</v>
      </c>
      <c r="T273" s="122"/>
      <c r="U273" s="104"/>
    </row>
    <row r="274" spans="1:21" hidden="1">
      <c r="A274" s="118" t="s">
        <v>185</v>
      </c>
      <c r="B274" s="131" t="e">
        <f>B262/#REF!-1</f>
        <v>#REF!</v>
      </c>
      <c r="C274" s="131" t="e">
        <f>C262/#REF!-1</f>
        <v>#REF!</v>
      </c>
      <c r="D274" s="131" t="e">
        <f>D262/#REF!-1</f>
        <v>#REF!</v>
      </c>
      <c r="E274" s="131" t="e">
        <f>E262/#REF!-1</f>
        <v>#REF!</v>
      </c>
      <c r="F274" s="131" t="e">
        <f>F262/#REF!-1</f>
        <v>#REF!</v>
      </c>
      <c r="G274" s="131" t="e">
        <f>G262/#REF!-1</f>
        <v>#REF!</v>
      </c>
      <c r="H274" s="131" t="e">
        <f>H262/#REF!-1</f>
        <v>#REF!</v>
      </c>
      <c r="I274" s="131" t="e">
        <f>I262/#REF!-1</f>
        <v>#REF!</v>
      </c>
      <c r="J274" s="131" t="e">
        <f>J262/#REF!-1</f>
        <v>#REF!</v>
      </c>
      <c r="K274" s="131" t="e">
        <f>K262/#REF!-1</f>
        <v>#REF!</v>
      </c>
      <c r="L274" s="131" t="e">
        <f>L262/#REF!-1</f>
        <v>#REF!</v>
      </c>
      <c r="M274" s="131" t="e">
        <f>M262/#REF!-1</f>
        <v>#REF!</v>
      </c>
      <c r="N274" s="131" t="e">
        <f>N262/#REF!-1</f>
        <v>#REF!</v>
      </c>
      <c r="O274" s="131" t="e">
        <f>O262/#REF!-1</f>
        <v>#REF!</v>
      </c>
      <c r="P274" s="131" t="e">
        <f>P262/#REF!-1</f>
        <v>#REF!</v>
      </c>
      <c r="Q274" s="131" t="e">
        <f>Q262/#REF!-1</f>
        <v>#REF!</v>
      </c>
      <c r="R274" s="131" t="e">
        <f>R262/#REF!-1</f>
        <v>#REF!</v>
      </c>
      <c r="S274" s="131" t="e">
        <f>S262/#REF!-1</f>
        <v>#REF!</v>
      </c>
      <c r="T274" s="122"/>
      <c r="U274" s="104"/>
    </row>
    <row r="275" spans="1:21" hidden="1">
      <c r="A275" s="118" t="s">
        <v>186</v>
      </c>
      <c r="B275" s="131" t="e">
        <f>B262/#REF!-1</f>
        <v>#REF!</v>
      </c>
      <c r="C275" s="131" t="e">
        <f>C262/#REF!-1</f>
        <v>#REF!</v>
      </c>
      <c r="D275" s="131" t="e">
        <f>D262/#REF!-1</f>
        <v>#REF!</v>
      </c>
      <c r="E275" s="131" t="e">
        <f>E262/#REF!-1</f>
        <v>#REF!</v>
      </c>
      <c r="F275" s="131" t="e">
        <f>F262/#REF!-1</f>
        <v>#REF!</v>
      </c>
      <c r="G275" s="131" t="e">
        <f>G262/#REF!-1</f>
        <v>#REF!</v>
      </c>
      <c r="H275" s="131" t="e">
        <f>H262/#REF!-1</f>
        <v>#REF!</v>
      </c>
      <c r="I275" s="131" t="e">
        <f>I262/#REF!-1</f>
        <v>#REF!</v>
      </c>
      <c r="J275" s="131" t="e">
        <f>J262/#REF!-1</f>
        <v>#REF!</v>
      </c>
      <c r="K275" s="131" t="e">
        <f>K262/#REF!-1</f>
        <v>#REF!</v>
      </c>
      <c r="L275" s="131" t="e">
        <f>L262/#REF!-1</f>
        <v>#REF!</v>
      </c>
      <c r="M275" s="131" t="e">
        <f>M262/#REF!-1</f>
        <v>#REF!</v>
      </c>
      <c r="N275" s="131" t="e">
        <f>N262/#REF!-1</f>
        <v>#REF!</v>
      </c>
      <c r="O275" s="131" t="e">
        <f>O262/#REF!-1</f>
        <v>#REF!</v>
      </c>
      <c r="P275" s="131" t="e">
        <f>P262/#REF!-1</f>
        <v>#REF!</v>
      </c>
      <c r="Q275" s="131" t="e">
        <f>Q262/#REF!-1</f>
        <v>#REF!</v>
      </c>
      <c r="R275" s="131" t="e">
        <f>R262/#REF!-1</f>
        <v>#REF!</v>
      </c>
      <c r="S275" s="131" t="e">
        <f>S262/#REF!-1</f>
        <v>#REF!</v>
      </c>
      <c r="T275" s="122"/>
      <c r="U275" s="104"/>
    </row>
    <row r="276" spans="1:21" hidden="1">
      <c r="A276" s="118" t="s">
        <v>187</v>
      </c>
      <c r="B276" s="131" t="e">
        <f>B262/#REF!-1</f>
        <v>#REF!</v>
      </c>
      <c r="C276" s="131" t="e">
        <f>C262/#REF!-1</f>
        <v>#REF!</v>
      </c>
      <c r="D276" s="131" t="e">
        <f>D262/#REF!-1</f>
        <v>#REF!</v>
      </c>
      <c r="E276" s="131" t="e">
        <f>E262/#REF!-1</f>
        <v>#REF!</v>
      </c>
      <c r="F276" s="131" t="e">
        <f>F262/#REF!-1</f>
        <v>#REF!</v>
      </c>
      <c r="G276" s="131" t="e">
        <f>G262/#REF!-1</f>
        <v>#REF!</v>
      </c>
      <c r="H276" s="131" t="e">
        <f>H262/#REF!-1</f>
        <v>#REF!</v>
      </c>
      <c r="I276" s="131" t="e">
        <f>I262/#REF!-1</f>
        <v>#REF!</v>
      </c>
      <c r="J276" s="131" t="e">
        <f>J262/#REF!-1</f>
        <v>#REF!</v>
      </c>
      <c r="K276" s="131" t="e">
        <f>K262/#REF!-1</f>
        <v>#REF!</v>
      </c>
      <c r="L276" s="131" t="e">
        <f>L262/#REF!-1</f>
        <v>#REF!</v>
      </c>
      <c r="M276" s="131" t="e">
        <f>M262/#REF!-1</f>
        <v>#REF!</v>
      </c>
      <c r="N276" s="131" t="e">
        <f>N262/#REF!-1</f>
        <v>#REF!</v>
      </c>
      <c r="O276" s="131" t="e">
        <f>O262/#REF!-1</f>
        <v>#REF!</v>
      </c>
      <c r="P276" s="131" t="e">
        <f>P262/#REF!-1</f>
        <v>#REF!</v>
      </c>
      <c r="Q276" s="131" t="e">
        <f>Q262/#REF!-1</f>
        <v>#REF!</v>
      </c>
      <c r="R276" s="131" t="e">
        <f>R262/#REF!-1</f>
        <v>#REF!</v>
      </c>
      <c r="S276" s="131" t="e">
        <f>S262/#REF!-1</f>
        <v>#REF!</v>
      </c>
      <c r="T276" s="122"/>
      <c r="U276" s="104"/>
    </row>
    <row r="277" spans="1:21" hidden="1">
      <c r="A277" s="118" t="s">
        <v>188</v>
      </c>
      <c r="B277" s="131" t="e">
        <f>B262/#REF!-1</f>
        <v>#REF!</v>
      </c>
      <c r="C277" s="131" t="e">
        <f>C262/#REF!-1</f>
        <v>#REF!</v>
      </c>
      <c r="D277" s="131" t="e">
        <f>D262/#REF!-1</f>
        <v>#REF!</v>
      </c>
      <c r="E277" s="131" t="e">
        <f>E262/#REF!-1</f>
        <v>#REF!</v>
      </c>
      <c r="F277" s="131" t="e">
        <f>F262/#REF!-1</f>
        <v>#REF!</v>
      </c>
      <c r="G277" s="131" t="e">
        <f>G262/#REF!-1</f>
        <v>#REF!</v>
      </c>
      <c r="H277" s="131" t="e">
        <f>H262/#REF!-1</f>
        <v>#REF!</v>
      </c>
      <c r="I277" s="131" t="e">
        <f>I262/#REF!-1</f>
        <v>#REF!</v>
      </c>
      <c r="J277" s="131" t="e">
        <f>J262/#REF!-1</f>
        <v>#REF!</v>
      </c>
      <c r="K277" s="131" t="e">
        <f>K262/#REF!-1</f>
        <v>#REF!</v>
      </c>
      <c r="L277" s="131" t="e">
        <f>L262/#REF!-1</f>
        <v>#REF!</v>
      </c>
      <c r="M277" s="131" t="e">
        <f>M262/#REF!-1</f>
        <v>#REF!</v>
      </c>
      <c r="N277" s="131" t="e">
        <f>N262/#REF!-1</f>
        <v>#REF!</v>
      </c>
      <c r="O277" s="131" t="e">
        <f>O262/#REF!-1</f>
        <v>#REF!</v>
      </c>
      <c r="P277" s="131" t="e">
        <f>P262/#REF!-1</f>
        <v>#REF!</v>
      </c>
      <c r="Q277" s="131" t="e">
        <f>Q262/#REF!-1</f>
        <v>#REF!</v>
      </c>
      <c r="R277" s="131" t="e">
        <f>R262/#REF!-1</f>
        <v>#REF!</v>
      </c>
      <c r="S277" s="131" t="e">
        <f>S262/#REF!-1</f>
        <v>#REF!</v>
      </c>
      <c r="T277" s="122"/>
      <c r="U277" s="104"/>
    </row>
    <row r="278" spans="1:21" hidden="1">
      <c r="A278" s="118" t="s">
        <v>189</v>
      </c>
      <c r="B278" s="131" t="e">
        <f>B262/#REF!-1</f>
        <v>#REF!</v>
      </c>
      <c r="C278" s="131" t="e">
        <f>C262/#REF!-1</f>
        <v>#REF!</v>
      </c>
      <c r="D278" s="131" t="e">
        <f>D262/#REF!-1</f>
        <v>#REF!</v>
      </c>
      <c r="E278" s="131" t="e">
        <f>E262/#REF!-1</f>
        <v>#REF!</v>
      </c>
      <c r="F278" s="131" t="e">
        <f>F262/#REF!-1</f>
        <v>#REF!</v>
      </c>
      <c r="G278" s="131" t="e">
        <f>G262/#REF!-1</f>
        <v>#REF!</v>
      </c>
      <c r="H278" s="131" t="e">
        <f>H262/#REF!-1</f>
        <v>#REF!</v>
      </c>
      <c r="I278" s="131" t="e">
        <f>I262/#REF!-1</f>
        <v>#REF!</v>
      </c>
      <c r="J278" s="131" t="e">
        <f>J262/#REF!-1</f>
        <v>#REF!</v>
      </c>
      <c r="K278" s="131" t="e">
        <f>K262/#REF!-1</f>
        <v>#REF!</v>
      </c>
      <c r="L278" s="131" t="e">
        <f>L262/#REF!-1</f>
        <v>#REF!</v>
      </c>
      <c r="M278" s="131" t="e">
        <f>M262/#REF!-1</f>
        <v>#REF!</v>
      </c>
      <c r="N278" s="131" t="e">
        <f>N262/#REF!-1</f>
        <v>#REF!</v>
      </c>
      <c r="O278" s="131" t="e">
        <f>O262/#REF!-1</f>
        <v>#REF!</v>
      </c>
      <c r="P278" s="131" t="e">
        <f>P262/#REF!-1</f>
        <v>#REF!</v>
      </c>
      <c r="Q278" s="131" t="e">
        <f>Q262/#REF!-1</f>
        <v>#REF!</v>
      </c>
      <c r="R278" s="131" t="e">
        <f>R262/#REF!-1</f>
        <v>#REF!</v>
      </c>
      <c r="S278" s="131" t="e">
        <f>S262/#REF!-1</f>
        <v>#REF!</v>
      </c>
      <c r="T278" s="122"/>
      <c r="U278" s="104"/>
    </row>
    <row r="279" spans="1:21" hidden="1">
      <c r="F279" s="141"/>
      <c r="T279" s="122"/>
      <c r="U279" s="104"/>
    </row>
    <row r="280" spans="1:21" hidden="1">
      <c r="A280" s="133" t="s">
        <v>190</v>
      </c>
      <c r="B280" s="137">
        <f t="shared" ref="B280:S280" si="42">AVERAGE(B263:B265)</f>
        <v>877903.68837949855</v>
      </c>
      <c r="C280" s="137">
        <f t="shared" si="42"/>
        <v>245816.96333333335</v>
      </c>
      <c r="D280" s="139">
        <f t="shared" si="42"/>
        <v>152681.73666666666</v>
      </c>
      <c r="E280" s="142">
        <f t="shared" si="42"/>
        <v>8744.3233333333337</v>
      </c>
      <c r="F280" s="139">
        <f t="shared" si="42"/>
        <v>93134.893333333326</v>
      </c>
      <c r="G280" s="142">
        <f t="shared" si="42"/>
        <v>31520.713333333333</v>
      </c>
      <c r="H280" s="142">
        <f t="shared" si="42"/>
        <v>61614.179999999993</v>
      </c>
      <c r="I280" s="137">
        <f t="shared" si="42"/>
        <v>632087.05837949843</v>
      </c>
      <c r="J280" s="139">
        <f t="shared" si="42"/>
        <v>124812.27767364529</v>
      </c>
      <c r="K280" s="142">
        <f t="shared" si="42"/>
        <v>34552.853333333333</v>
      </c>
      <c r="L280" s="139">
        <f t="shared" si="42"/>
        <v>507274.44737251988</v>
      </c>
      <c r="M280" s="142">
        <f t="shared" si="42"/>
        <v>285321.14903341146</v>
      </c>
      <c r="N280" s="142">
        <f t="shared" si="42"/>
        <v>221952.96500577507</v>
      </c>
      <c r="O280" s="137">
        <f t="shared" si="42"/>
        <v>277494.70731725713</v>
      </c>
      <c r="P280" s="134">
        <f t="shared" si="42"/>
        <v>43297.619999999995</v>
      </c>
      <c r="Q280" s="137">
        <f t="shared" si="42"/>
        <v>600409.21885349089</v>
      </c>
      <c r="R280" s="134">
        <f t="shared" si="42"/>
        <v>316842.13398285251</v>
      </c>
      <c r="S280" s="134">
        <f t="shared" si="42"/>
        <v>283567.08487063838</v>
      </c>
      <c r="T280" s="122"/>
      <c r="U280" s="104"/>
    </row>
    <row r="281" spans="1:21" hidden="1">
      <c r="A281" s="135" t="s">
        <v>191</v>
      </c>
      <c r="B281" s="138">
        <f t="shared" ref="B281:S281" si="43">B262/B280-1</f>
        <v>0.20873201369895145</v>
      </c>
      <c r="C281" s="138">
        <f t="shared" si="43"/>
        <v>0.14210450000270525</v>
      </c>
      <c r="D281" s="140">
        <f t="shared" si="43"/>
        <v>0.22026657586922482</v>
      </c>
      <c r="E281" s="143">
        <f t="shared" si="43"/>
        <v>0.13697076617706649</v>
      </c>
      <c r="F281" s="140">
        <f t="shared" si="43"/>
        <v>1.3961970858898942E-2</v>
      </c>
      <c r="G281" s="143">
        <f t="shared" si="43"/>
        <v>-6.1741411520509049E-2</v>
      </c>
      <c r="H281" s="143">
        <f t="shared" si="43"/>
        <v>5.2690468330504725E-2</v>
      </c>
      <c r="I281" s="138">
        <f t="shared" si="43"/>
        <v>0.23464580193974194</v>
      </c>
      <c r="J281" s="140">
        <f t="shared" si="43"/>
        <v>0.23765776676440131</v>
      </c>
      <c r="K281" s="143">
        <f t="shared" si="43"/>
        <v>0.5076222359253304</v>
      </c>
      <c r="L281" s="140">
        <f t="shared" si="43"/>
        <v>0.23390356340715179</v>
      </c>
      <c r="M281" s="143">
        <f t="shared" si="43"/>
        <v>0.26529652082631139</v>
      </c>
      <c r="N281" s="143">
        <f t="shared" si="43"/>
        <v>0.19354968311106857</v>
      </c>
      <c r="O281" s="138">
        <f t="shared" si="43"/>
        <v>0.22808578277034752</v>
      </c>
      <c r="P281" s="136">
        <f t="shared" si="43"/>
        <v>0.43265819229786784</v>
      </c>
      <c r="Q281" s="138">
        <f t="shared" si="43"/>
        <v>0.19979001923707318</v>
      </c>
      <c r="R281" s="136">
        <f t="shared" si="43"/>
        <v>0.23276671659861958</v>
      </c>
      <c r="S281" s="136">
        <f t="shared" si="43"/>
        <v>0.16294015999298628</v>
      </c>
      <c r="T281" s="122"/>
      <c r="U281" s="104"/>
    </row>
    <row r="282" spans="1:21" hidden="1">
      <c r="T282" s="122"/>
      <c r="U282" s="104"/>
    </row>
    <row r="283" spans="1:21" hidden="1">
      <c r="T283" s="122"/>
      <c r="U283" s="104"/>
    </row>
    <row r="284" spans="1:21" hidden="1">
      <c r="T284" s="122"/>
      <c r="U284" s="104"/>
    </row>
    <row r="285" spans="1:21" hidden="1">
      <c r="T285" s="122"/>
      <c r="U285" s="104"/>
    </row>
    <row r="286" spans="1:21">
      <c r="T286" s="122"/>
      <c r="U286" s="104"/>
    </row>
    <row r="287" spans="1:21">
      <c r="D287" s="144"/>
      <c r="E287" s="144"/>
      <c r="F287" s="144"/>
      <c r="G287" s="144"/>
      <c r="H287" s="144"/>
      <c r="T287" s="122"/>
      <c r="U287" s="104"/>
    </row>
    <row r="288" spans="1:21">
      <c r="B288" s="412"/>
      <c r="C288" s="412"/>
      <c r="D288" s="412"/>
      <c r="E288" s="412"/>
      <c r="F288" s="412"/>
      <c r="G288" s="412"/>
      <c r="H288" s="412"/>
      <c r="T288" s="122"/>
      <c r="U288" s="104"/>
    </row>
    <row r="289" spans="2:21"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  <c r="T289" s="122"/>
      <c r="U289" s="104"/>
    </row>
    <row r="290" spans="2:21">
      <c r="B290" s="412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T290" s="122"/>
      <c r="U290" s="104"/>
    </row>
    <row r="291" spans="2:21">
      <c r="B291" s="412"/>
      <c r="G291" s="145"/>
      <c r="H291" s="145"/>
      <c r="I291" s="145"/>
      <c r="J291" s="145"/>
      <c r="K291" s="145"/>
      <c r="L291" s="145"/>
      <c r="M291" s="145"/>
      <c r="N291" s="145"/>
      <c r="O291" s="145"/>
      <c r="P291" s="145"/>
      <c r="Q291" s="145"/>
      <c r="T291" s="122"/>
      <c r="U291" s="104"/>
    </row>
    <row r="292" spans="2:21">
      <c r="B292" s="412"/>
      <c r="G292" s="145"/>
      <c r="H292" s="145"/>
      <c r="I292" s="145"/>
      <c r="J292" s="145"/>
      <c r="K292" s="145"/>
      <c r="L292" s="145"/>
      <c r="M292" s="145"/>
      <c r="N292" s="145"/>
      <c r="O292" s="145"/>
      <c r="P292" s="145"/>
      <c r="Q292" s="145"/>
      <c r="T292" s="122"/>
      <c r="U292" s="104"/>
    </row>
    <row r="293" spans="2:21">
      <c r="B293" s="412"/>
      <c r="G293" s="145"/>
      <c r="H293" s="145"/>
      <c r="I293" s="145"/>
      <c r="J293" s="145"/>
      <c r="K293" s="145"/>
      <c r="L293" s="145"/>
      <c r="M293" s="145"/>
      <c r="N293" s="145"/>
      <c r="O293" s="145"/>
      <c r="P293" s="145"/>
      <c r="Q293" s="145"/>
      <c r="T293" s="122"/>
      <c r="U293" s="104"/>
    </row>
    <row r="294" spans="2:21">
      <c r="B294" s="412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T294" s="122"/>
      <c r="U294" s="104"/>
    </row>
    <row r="295" spans="2:21">
      <c r="B295" s="412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  <c r="T295" s="122"/>
      <c r="U295" s="104"/>
    </row>
    <row r="296" spans="2:21">
      <c r="B296" s="412"/>
      <c r="T296" s="122"/>
      <c r="U296" s="104"/>
    </row>
    <row r="297" spans="2:21">
      <c r="B297" s="412"/>
      <c r="T297" s="122"/>
      <c r="U297" s="104"/>
    </row>
    <row r="298" spans="2:21">
      <c r="T298" s="122"/>
      <c r="U298" s="104"/>
    </row>
    <row r="299" spans="2:21">
      <c r="T299" s="122"/>
      <c r="U299" s="104"/>
    </row>
    <row r="300" spans="2:21">
      <c r="T300" s="122"/>
      <c r="U300" s="104"/>
    </row>
    <row r="301" spans="2:21">
      <c r="T301" s="122"/>
      <c r="U301" s="104"/>
    </row>
    <row r="302" spans="2:21">
      <c r="T302" s="122"/>
      <c r="U302" s="104"/>
    </row>
    <row r="303" spans="2:21">
      <c r="F303" s="145"/>
      <c r="G303" s="145"/>
      <c r="H303" s="146"/>
      <c r="I303" s="145"/>
      <c r="J303" s="146"/>
      <c r="K303" s="145"/>
      <c r="L303" s="145"/>
      <c r="M303" s="146"/>
      <c r="T303" s="122"/>
      <c r="U303" s="104"/>
    </row>
    <row r="304" spans="2:21">
      <c r="F304" s="145"/>
      <c r="G304" s="145"/>
      <c r="H304" s="146"/>
      <c r="I304" s="145"/>
      <c r="J304" s="146"/>
      <c r="K304" s="145"/>
      <c r="L304" s="145"/>
      <c r="M304" s="146"/>
      <c r="T304" s="122"/>
      <c r="U304" s="104"/>
    </row>
    <row r="305" spans="6:21">
      <c r="F305" s="145"/>
      <c r="G305" s="145"/>
      <c r="H305" s="146"/>
      <c r="I305" s="145"/>
      <c r="J305" s="146"/>
      <c r="K305" s="145"/>
      <c r="L305" s="145"/>
      <c r="M305" s="146"/>
      <c r="T305" s="122"/>
      <c r="U305" s="104"/>
    </row>
    <row r="306" spans="6:21">
      <c r="F306" s="145"/>
      <c r="G306" s="145"/>
      <c r="H306" s="146"/>
      <c r="I306" s="145"/>
      <c r="J306" s="146"/>
      <c r="K306" s="145"/>
      <c r="L306" s="145"/>
      <c r="M306" s="146"/>
      <c r="T306" s="122"/>
      <c r="U306" s="104"/>
    </row>
    <row r="307" spans="6:21">
      <c r="F307" s="145"/>
      <c r="G307" s="145"/>
      <c r="H307" s="146"/>
      <c r="I307" s="145"/>
      <c r="J307" s="146"/>
      <c r="K307" s="145"/>
      <c r="L307" s="145"/>
      <c r="M307" s="146"/>
      <c r="T307" s="122"/>
      <c r="U307" s="104"/>
    </row>
    <row r="308" spans="6:21">
      <c r="F308" s="145"/>
      <c r="G308" s="145"/>
      <c r="H308" s="146"/>
      <c r="I308" s="145"/>
      <c r="J308" s="146"/>
      <c r="K308" s="145"/>
      <c r="L308" s="145"/>
      <c r="M308" s="146"/>
      <c r="T308" s="122"/>
      <c r="U308" s="104"/>
    </row>
    <row r="309" spans="6:21">
      <c r="F309" s="145"/>
      <c r="G309" s="145"/>
      <c r="H309" s="146"/>
      <c r="I309" s="145"/>
      <c r="J309" s="146"/>
      <c r="K309" s="145"/>
      <c r="L309" s="145"/>
      <c r="M309" s="146"/>
      <c r="T309" s="122"/>
      <c r="U309" s="104"/>
    </row>
    <row r="310" spans="6:21">
      <c r="T310" s="122"/>
      <c r="U310" s="104"/>
    </row>
    <row r="311" spans="6:21">
      <c r="T311" s="122"/>
      <c r="U311" s="104"/>
    </row>
    <row r="312" spans="6:21">
      <c r="T312" s="122"/>
      <c r="U312" s="104"/>
    </row>
    <row r="313" spans="6:21">
      <c r="T313" s="122"/>
      <c r="U313" s="104"/>
    </row>
    <row r="314" spans="6:21">
      <c r="F314" s="145"/>
      <c r="G314" s="145"/>
      <c r="H314" s="146"/>
      <c r="I314" s="145"/>
      <c r="T314" s="122"/>
      <c r="U314" s="104"/>
    </row>
    <row r="315" spans="6:21">
      <c r="F315" s="145"/>
      <c r="G315" s="145"/>
      <c r="H315" s="146"/>
      <c r="I315" s="145"/>
      <c r="T315" s="122"/>
      <c r="U315" s="104"/>
    </row>
    <row r="316" spans="6:21">
      <c r="F316" s="145"/>
      <c r="G316" s="145"/>
      <c r="H316" s="146"/>
      <c r="I316" s="145"/>
      <c r="T316" s="122"/>
      <c r="U316" s="104"/>
    </row>
    <row r="317" spans="6:21">
      <c r="F317" s="145"/>
      <c r="G317" s="145"/>
      <c r="H317" s="146"/>
      <c r="I317" s="145"/>
      <c r="T317" s="122"/>
      <c r="U317" s="104"/>
    </row>
    <row r="318" spans="6:21">
      <c r="F318" s="145"/>
      <c r="G318" s="145"/>
      <c r="H318" s="146"/>
      <c r="I318" s="145"/>
      <c r="T318" s="122"/>
      <c r="U318" s="104"/>
    </row>
    <row r="319" spans="6:21">
      <c r="F319" s="145"/>
      <c r="G319" s="145"/>
      <c r="H319" s="146"/>
      <c r="I319" s="145"/>
      <c r="T319" s="122"/>
      <c r="U319" s="104"/>
    </row>
    <row r="320" spans="6:21">
      <c r="F320" s="145"/>
      <c r="G320" s="145"/>
      <c r="H320" s="146"/>
      <c r="I320" s="145"/>
      <c r="J320" s="146"/>
      <c r="T320" s="122"/>
      <c r="U320" s="104"/>
    </row>
    <row r="321" spans="6:21">
      <c r="F321" s="145"/>
      <c r="G321" s="145"/>
      <c r="H321" s="146"/>
      <c r="I321" s="145"/>
      <c r="J321" s="146"/>
      <c r="T321" s="122"/>
      <c r="U321" s="104"/>
    </row>
    <row r="322" spans="6:21">
      <c r="F322" s="145"/>
      <c r="G322" s="145"/>
      <c r="H322" s="146"/>
      <c r="I322" s="145"/>
      <c r="J322" s="146"/>
      <c r="T322" s="122"/>
      <c r="U322" s="104"/>
    </row>
    <row r="323" spans="6:21">
      <c r="F323" s="145"/>
      <c r="G323" s="145"/>
      <c r="H323" s="146"/>
      <c r="I323" s="145"/>
      <c r="J323" s="146"/>
      <c r="T323" s="122"/>
      <c r="U323" s="104"/>
    </row>
    <row r="324" spans="6:21">
      <c r="T324" s="122"/>
      <c r="U324" s="104"/>
    </row>
    <row r="325" spans="6:21">
      <c r="T325" s="122"/>
      <c r="U325" s="104"/>
    </row>
    <row r="326" spans="6:21">
      <c r="T326" s="122"/>
      <c r="U326" s="104"/>
    </row>
    <row r="327" spans="6:21">
      <c r="T327" s="122"/>
      <c r="U327" s="104"/>
    </row>
    <row r="328" spans="6:21">
      <c r="T328" s="122"/>
      <c r="U328" s="104"/>
    </row>
    <row r="329" spans="6:21">
      <c r="T329" s="122"/>
      <c r="U329" s="104"/>
    </row>
    <row r="330" spans="6:21">
      <c r="T330" s="122"/>
      <c r="U330" s="104"/>
    </row>
    <row r="331" spans="6:21">
      <c r="T331" s="122"/>
      <c r="U331" s="104"/>
    </row>
    <row r="332" spans="6:21">
      <c r="T332" s="122"/>
      <c r="U332" s="104"/>
    </row>
    <row r="333" spans="6:21">
      <c r="T333" s="122"/>
      <c r="U333" s="104"/>
    </row>
  </sheetData>
  <mergeCells count="3">
    <mergeCell ref="A1:U1"/>
    <mergeCell ref="U3:U5"/>
    <mergeCell ref="A258:S258"/>
  </mergeCells>
  <phoneticPr fontId="12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2022-01-04T06:24:36Z</cp:lastPrinted>
  <dcterms:created xsi:type="dcterms:W3CDTF">2015-03-05T07:20:42Z</dcterms:created>
  <dcterms:modified xsi:type="dcterms:W3CDTF">2022-01-04T08:09:12Z</dcterms:modified>
</cp:coreProperties>
</file>