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665" yWindow="1050" windowWidth="24735" windowHeight="11925"/>
  </bookViews>
  <sheets>
    <sheet name="수주통계" sheetId="3" r:id="rId1"/>
    <sheet name="분기" sheetId="5" r:id="rId2"/>
  </sheets>
  <definedNames>
    <definedName name="_xlnm.Print_Area" localSheetId="0">수주통계!$A$1:$U$262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Q241" i="3" l="1"/>
  <c r="R241" i="3"/>
  <c r="S241" i="3"/>
  <c r="T241" i="3"/>
  <c r="U241" i="3"/>
  <c r="Q242" i="3"/>
  <c r="R242" i="3"/>
  <c r="S242" i="3"/>
  <c r="T242" i="3"/>
  <c r="U242" i="3"/>
  <c r="Q243" i="3"/>
  <c r="R243" i="3"/>
  <c r="S243" i="3"/>
  <c r="T243" i="3"/>
  <c r="U243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B243" i="3"/>
  <c r="B242" i="3"/>
  <c r="B241" i="3"/>
  <c r="P233" i="3"/>
  <c r="Q233" i="3"/>
  <c r="R233" i="3"/>
  <c r="S233" i="3"/>
  <c r="P234" i="3"/>
  <c r="Q234" i="3"/>
  <c r="R234" i="3"/>
  <c r="S234" i="3"/>
  <c r="P235" i="3"/>
  <c r="Q235" i="3"/>
  <c r="R235" i="3"/>
  <c r="S235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B235" i="3"/>
  <c r="B234" i="3"/>
  <c r="B233" i="3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C246" i="5" l="1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B248" i="5"/>
  <c r="B247" i="5"/>
  <c r="B246" i="5"/>
  <c r="T245" i="5"/>
  <c r="U245" i="5"/>
  <c r="T233" i="3" l="1"/>
  <c r="U233" i="3"/>
  <c r="T234" i="3"/>
  <c r="U234" i="3"/>
  <c r="T235" i="3"/>
  <c r="U235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46" i="5" l="1"/>
  <c r="U246" i="5"/>
  <c r="T247" i="5"/>
  <c r="U247" i="5"/>
  <c r="T248" i="5"/>
  <c r="U248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5" i="3" l="1"/>
  <c r="I246" i="3" l="1"/>
  <c r="C245" i="3"/>
  <c r="D245" i="3"/>
  <c r="E245" i="3"/>
  <c r="F245" i="3"/>
  <c r="G245" i="3"/>
  <c r="H245" i="3"/>
  <c r="I245" i="3"/>
  <c r="J245" i="3"/>
  <c r="K245" i="3"/>
  <c r="L245" i="3"/>
  <c r="M245" i="3"/>
  <c r="N245" i="3"/>
  <c r="P245" i="3"/>
  <c r="Q245" i="3"/>
  <c r="R245" i="3"/>
  <c r="S245" i="3"/>
  <c r="G246" i="3"/>
  <c r="H246" i="3"/>
  <c r="M246" i="3"/>
  <c r="N246" i="3"/>
  <c r="L246" i="3" l="1"/>
  <c r="F246" i="3"/>
  <c r="K246" i="3"/>
  <c r="E246" i="3"/>
  <c r="O245" i="3"/>
  <c r="J246" i="3"/>
  <c r="D246" i="3"/>
  <c r="C246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57" i="5"/>
  <c r="R257" i="5"/>
  <c r="Q257" i="5"/>
  <c r="P257" i="5"/>
  <c r="O257" i="5"/>
  <c r="N257" i="5"/>
  <c r="M257" i="5"/>
  <c r="L257" i="5"/>
  <c r="K257" i="5"/>
  <c r="J257" i="5"/>
  <c r="I257" i="5"/>
  <c r="H257" i="5"/>
  <c r="G257" i="5"/>
  <c r="F257" i="5"/>
  <c r="E257" i="5"/>
  <c r="D257" i="5"/>
  <c r="C257" i="5"/>
  <c r="B257" i="5"/>
  <c r="U256" i="5"/>
  <c r="T256" i="5"/>
  <c r="U254" i="5"/>
  <c r="T25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56" i="5" s="1"/>
  <c r="R179" i="5"/>
  <c r="R256" i="5" s="1"/>
  <c r="Q179" i="5"/>
  <c r="Q256" i="5" s="1"/>
  <c r="P179" i="5"/>
  <c r="P256" i="5" s="1"/>
  <c r="O179" i="5"/>
  <c r="O256" i="5" s="1"/>
  <c r="N179" i="5"/>
  <c r="M179" i="5"/>
  <c r="M256" i="5" s="1"/>
  <c r="L179" i="5"/>
  <c r="L256" i="5" s="1"/>
  <c r="K179" i="5"/>
  <c r="K256" i="5" s="1"/>
  <c r="J179" i="5"/>
  <c r="J256" i="5" s="1"/>
  <c r="I179" i="5"/>
  <c r="I256" i="5" s="1"/>
  <c r="H179" i="5"/>
  <c r="G179" i="5"/>
  <c r="G256" i="5" s="1"/>
  <c r="F179" i="5"/>
  <c r="F256" i="5" s="1"/>
  <c r="E179" i="5"/>
  <c r="E256" i="5" s="1"/>
  <c r="D179" i="5"/>
  <c r="D256" i="5" s="1"/>
  <c r="C179" i="5"/>
  <c r="C25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5" i="5" s="1"/>
  <c r="G255" i="5"/>
  <c r="M255" i="5"/>
  <c r="H254" i="5"/>
  <c r="N254" i="5"/>
  <c r="H255" i="5"/>
  <c r="N255" i="5"/>
  <c r="N258" i="5" s="1"/>
  <c r="I254" i="5"/>
  <c r="O254" i="5"/>
  <c r="P254" i="5"/>
  <c r="P265" i="5" s="1"/>
  <c r="E254" i="5"/>
  <c r="E267" i="5" s="1"/>
  <c r="K254" i="5"/>
  <c r="K266" i="5" s="1"/>
  <c r="Q254" i="5"/>
  <c r="Q267" i="5" s="1"/>
  <c r="D254" i="5"/>
  <c r="E255" i="5"/>
  <c r="K255" i="5"/>
  <c r="K272" i="5" s="1"/>
  <c r="K273" i="5" s="1"/>
  <c r="F254" i="5"/>
  <c r="L254" i="5"/>
  <c r="R254" i="5"/>
  <c r="R270" i="5" s="1"/>
  <c r="J254" i="5"/>
  <c r="F255" i="5"/>
  <c r="L255" i="5"/>
  <c r="L272" i="5" s="1"/>
  <c r="L273" i="5" s="1"/>
  <c r="G254" i="5"/>
  <c r="M254" i="5"/>
  <c r="S254" i="5"/>
  <c r="S266" i="5" s="1"/>
  <c r="Q192" i="5"/>
  <c r="E192" i="5"/>
  <c r="B192" i="5"/>
  <c r="N192" i="5"/>
  <c r="R255" i="5"/>
  <c r="R258" i="5" s="1"/>
  <c r="S255" i="5"/>
  <c r="B209" i="5"/>
  <c r="G209" i="5"/>
  <c r="W217" i="5"/>
  <c r="C254" i="5"/>
  <c r="C264" i="5" s="1"/>
  <c r="W213" i="5"/>
  <c r="Q255" i="5"/>
  <c r="H192" i="5"/>
  <c r="M209" i="5"/>
  <c r="R123" i="5"/>
  <c r="P123" i="5"/>
  <c r="E272" i="5"/>
  <c r="E273" i="5" s="1"/>
  <c r="Q209" i="5"/>
  <c r="E209" i="5"/>
  <c r="K209" i="5"/>
  <c r="T259" i="5"/>
  <c r="C209" i="5"/>
  <c r="I209" i="5"/>
  <c r="U259" i="5"/>
  <c r="B123" i="5"/>
  <c r="U123" i="5" s="1"/>
  <c r="Q272" i="5"/>
  <c r="D209" i="5"/>
  <c r="J209" i="5"/>
  <c r="P209" i="5"/>
  <c r="O123" i="5"/>
  <c r="S123" i="5"/>
  <c r="G270" i="5"/>
  <c r="G269" i="5"/>
  <c r="G268" i="5"/>
  <c r="G266" i="5"/>
  <c r="G264" i="5"/>
  <c r="G262" i="5"/>
  <c r="G259" i="5"/>
  <c r="G267" i="5"/>
  <c r="G265" i="5"/>
  <c r="G263" i="5"/>
  <c r="G260" i="5"/>
  <c r="G258" i="5"/>
  <c r="M270" i="5"/>
  <c r="M269" i="5"/>
  <c r="M268" i="5"/>
  <c r="M267" i="5"/>
  <c r="M265" i="5"/>
  <c r="M263" i="5"/>
  <c r="M260" i="5"/>
  <c r="M258" i="5"/>
  <c r="M266" i="5"/>
  <c r="M264" i="5"/>
  <c r="M262" i="5"/>
  <c r="M259" i="5"/>
  <c r="S268" i="5"/>
  <c r="S265" i="5"/>
  <c r="I270" i="5"/>
  <c r="I269" i="5"/>
  <c r="I259" i="5"/>
  <c r="I268" i="5"/>
  <c r="I267" i="5"/>
  <c r="I265" i="5"/>
  <c r="I263" i="5"/>
  <c r="I260" i="5"/>
  <c r="I266" i="5"/>
  <c r="I264" i="5"/>
  <c r="I262" i="5"/>
  <c r="O270" i="5"/>
  <c r="O269" i="5"/>
  <c r="O268" i="5"/>
  <c r="O266" i="5"/>
  <c r="O264" i="5"/>
  <c r="O262" i="5"/>
  <c r="O259" i="5"/>
  <c r="O267" i="5"/>
  <c r="O265" i="5"/>
  <c r="O263" i="5"/>
  <c r="O260" i="5"/>
  <c r="S209" i="5"/>
  <c r="U121" i="5"/>
  <c r="M192" i="5"/>
  <c r="F272" i="5"/>
  <c r="F273" i="5" s="1"/>
  <c r="M272" i="5"/>
  <c r="M273" i="5" s="1"/>
  <c r="K259" i="5"/>
  <c r="G192" i="5"/>
  <c r="S192" i="5"/>
  <c r="D270" i="5"/>
  <c r="D269" i="5"/>
  <c r="D268" i="5"/>
  <c r="D267" i="5"/>
  <c r="D266" i="5"/>
  <c r="D265" i="5"/>
  <c r="D264" i="5"/>
  <c r="D263" i="5"/>
  <c r="D262" i="5"/>
  <c r="D260" i="5"/>
  <c r="D259" i="5"/>
  <c r="J270" i="5"/>
  <c r="J269" i="5"/>
  <c r="J268" i="5"/>
  <c r="J267" i="5"/>
  <c r="J266" i="5"/>
  <c r="J265" i="5"/>
  <c r="J264" i="5"/>
  <c r="J263" i="5"/>
  <c r="J262" i="5"/>
  <c r="J260" i="5"/>
  <c r="J259" i="5"/>
  <c r="P267" i="5"/>
  <c r="P260" i="5"/>
  <c r="C255" i="5"/>
  <c r="C272" i="5" s="1"/>
  <c r="O255" i="5"/>
  <c r="O272" i="5" s="1"/>
  <c r="O273" i="5" s="1"/>
  <c r="U258" i="5"/>
  <c r="E260" i="5"/>
  <c r="Q260" i="5"/>
  <c r="K262" i="5"/>
  <c r="E263" i="5"/>
  <c r="K264" i="5"/>
  <c r="E265" i="5"/>
  <c r="Q265" i="5"/>
  <c r="F270" i="5"/>
  <c r="F269" i="5"/>
  <c r="F268" i="5"/>
  <c r="F267" i="5"/>
  <c r="F266" i="5"/>
  <c r="F265" i="5"/>
  <c r="F264" i="5"/>
  <c r="F263" i="5"/>
  <c r="F262" i="5"/>
  <c r="F260" i="5"/>
  <c r="F259" i="5"/>
  <c r="F258" i="5"/>
  <c r="R266" i="5"/>
  <c r="R259" i="5"/>
  <c r="K270" i="5"/>
  <c r="K269" i="5"/>
  <c r="K268" i="5"/>
  <c r="I192" i="5"/>
  <c r="K258" i="5"/>
  <c r="O200" i="5"/>
  <c r="O209" i="5" s="1"/>
  <c r="L270" i="5"/>
  <c r="L269" i="5"/>
  <c r="L268" i="5"/>
  <c r="L267" i="5"/>
  <c r="L266" i="5"/>
  <c r="L265" i="5"/>
  <c r="L264" i="5"/>
  <c r="L263" i="5"/>
  <c r="L262" i="5"/>
  <c r="L260" i="5"/>
  <c r="L259" i="5"/>
  <c r="E270" i="5"/>
  <c r="E269" i="5"/>
  <c r="Q268" i="5"/>
  <c r="G272" i="5"/>
  <c r="G273" i="5" s="1"/>
  <c r="S272" i="5"/>
  <c r="E259" i="5"/>
  <c r="E268" i="5"/>
  <c r="I255" i="5"/>
  <c r="I272" i="5" s="1"/>
  <c r="I273" i="5" s="1"/>
  <c r="K260" i="5"/>
  <c r="E262" i="5"/>
  <c r="K263" i="5"/>
  <c r="E264" i="5"/>
  <c r="Q264" i="5"/>
  <c r="K265" i="5"/>
  <c r="E266" i="5"/>
  <c r="K267" i="5"/>
  <c r="Q123" i="5"/>
  <c r="C192" i="5"/>
  <c r="O192" i="5"/>
  <c r="H267" i="5"/>
  <c r="H260" i="5"/>
  <c r="N270" i="5"/>
  <c r="N269" i="5"/>
  <c r="N268" i="5"/>
  <c r="N267" i="5"/>
  <c r="N266" i="5"/>
  <c r="N265" i="5"/>
  <c r="N264" i="5"/>
  <c r="N263" i="5"/>
  <c r="N262" i="5"/>
  <c r="N260" i="5"/>
  <c r="E258" i="5"/>
  <c r="D192" i="5"/>
  <c r="J192" i="5"/>
  <c r="P192" i="5"/>
  <c r="F209" i="5"/>
  <c r="L209" i="5"/>
  <c r="R209" i="5"/>
  <c r="D255" i="5"/>
  <c r="D272" i="5" s="1"/>
  <c r="D273" i="5" s="1"/>
  <c r="J255" i="5"/>
  <c r="J272" i="5" s="1"/>
  <c r="J273" i="5" s="1"/>
  <c r="P255" i="5"/>
  <c r="P272" i="5" s="1"/>
  <c r="B256" i="5"/>
  <c r="H256" i="5"/>
  <c r="H259" i="5" s="1"/>
  <c r="N256" i="5"/>
  <c r="N259" i="5" s="1"/>
  <c r="F192" i="5"/>
  <c r="L192" i="5"/>
  <c r="R192" i="5"/>
  <c r="H209" i="5"/>
  <c r="N209" i="5"/>
  <c r="T258" i="5"/>
  <c r="H258" i="5" l="1"/>
  <c r="R260" i="5"/>
  <c r="P262" i="5"/>
  <c r="H264" i="5"/>
  <c r="P270" i="5"/>
  <c r="Q258" i="5"/>
  <c r="H266" i="5"/>
  <c r="L258" i="5"/>
  <c r="R265" i="5"/>
  <c r="P259" i="5"/>
  <c r="P266" i="5"/>
  <c r="S263" i="5"/>
  <c r="S267" i="5"/>
  <c r="H262" i="5"/>
  <c r="Q269" i="5"/>
  <c r="R267" i="5"/>
  <c r="S259" i="5"/>
  <c r="S269" i="5"/>
  <c r="P273" i="5"/>
  <c r="H263" i="5"/>
  <c r="H269" i="5"/>
  <c r="Q259" i="5"/>
  <c r="Q270" i="5"/>
  <c r="R262" i="5"/>
  <c r="R268" i="5"/>
  <c r="P263" i="5"/>
  <c r="P269" i="5"/>
  <c r="C266" i="5"/>
  <c r="S262" i="5"/>
  <c r="S270" i="5"/>
  <c r="Q273" i="5"/>
  <c r="Q266" i="5"/>
  <c r="R269" i="5"/>
  <c r="P264" i="5"/>
  <c r="S258" i="5"/>
  <c r="S264" i="5"/>
  <c r="H268" i="5"/>
  <c r="P268" i="5"/>
  <c r="H270" i="5"/>
  <c r="Q262" i="5"/>
  <c r="R263" i="5"/>
  <c r="Q263" i="5"/>
  <c r="H265" i="5"/>
  <c r="S273" i="5"/>
  <c r="R264" i="5"/>
  <c r="S260" i="5"/>
  <c r="C265" i="5"/>
  <c r="C267" i="5"/>
  <c r="C269" i="5"/>
  <c r="R272" i="5"/>
  <c r="R273" i="5" s="1"/>
  <c r="C259" i="5"/>
  <c r="C270" i="5"/>
  <c r="C268" i="5"/>
  <c r="C260" i="5"/>
  <c r="C262" i="5"/>
  <c r="C273" i="5"/>
  <c r="C263" i="5"/>
  <c r="N272" i="5"/>
  <c r="N273" i="5" s="1"/>
  <c r="O258" i="5"/>
  <c r="B272" i="5"/>
  <c r="H272" i="5"/>
  <c r="H273" i="5" s="1"/>
  <c r="I258" i="5"/>
  <c r="D258" i="5"/>
  <c r="P258" i="5"/>
  <c r="C258" i="5"/>
  <c r="J258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6" i="3"/>
  <c r="R201" i="3"/>
  <c r="R246" i="3"/>
  <c r="S201" i="3"/>
  <c r="S246" i="3"/>
  <c r="P201" i="3"/>
  <c r="P246" i="3"/>
  <c r="Q201" i="3"/>
  <c r="Q246" i="3"/>
  <c r="U194" i="3"/>
  <c r="B194" i="3"/>
  <c r="B201" i="3" l="1"/>
  <c r="B246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4" i="5" l="1"/>
  <c r="C175" i="3"/>
  <c r="C244" i="3"/>
  <c r="B269" i="5" l="1"/>
  <c r="B263" i="5"/>
  <c r="B268" i="5"/>
  <c r="B262" i="5"/>
  <c r="B267" i="5"/>
  <c r="B260" i="5"/>
  <c r="B266" i="5"/>
  <c r="B258" i="5"/>
  <c r="B265" i="5"/>
  <c r="B270" i="5"/>
  <c r="B264" i="5"/>
  <c r="B259" i="5"/>
  <c r="B27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4" i="3" l="1"/>
  <c r="S247" i="3" s="1"/>
  <c r="R244" i="3"/>
  <c r="R247" i="3" s="1"/>
  <c r="Q244" i="3"/>
  <c r="Q247" i="3" s="1"/>
  <c r="P244" i="3"/>
  <c r="P247" i="3" s="1"/>
  <c r="O244" i="3"/>
  <c r="O247" i="3" s="1"/>
  <c r="N244" i="3"/>
  <c r="N247" i="3" s="1"/>
  <c r="M244" i="3"/>
  <c r="M247" i="3" s="1"/>
  <c r="L244" i="3"/>
  <c r="L247" i="3" s="1"/>
  <c r="K244" i="3"/>
  <c r="K247" i="3" s="1"/>
  <c r="J244" i="3"/>
  <c r="J247" i="3" s="1"/>
  <c r="I244" i="3"/>
  <c r="I247" i="3" s="1"/>
  <c r="H244" i="3"/>
  <c r="H247" i="3" s="1"/>
  <c r="G244" i="3"/>
  <c r="G247" i="3" s="1"/>
  <c r="F244" i="3"/>
  <c r="F247" i="3" s="1"/>
  <c r="E244" i="3"/>
  <c r="E247" i="3" s="1"/>
  <c r="D244" i="3"/>
  <c r="D247" i="3" s="1"/>
  <c r="C247" i="3"/>
  <c r="B244" i="3"/>
  <c r="B247" i="3" s="1"/>
  <c r="S257" i="3" l="1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B259" i="3" l="1"/>
  <c r="B260" i="3" s="1"/>
  <c r="D259" i="3"/>
  <c r="D260" i="3" s="1"/>
  <c r="F259" i="3"/>
  <c r="F260" i="3" s="1"/>
  <c r="H259" i="3"/>
  <c r="H260" i="3" s="1"/>
  <c r="J259" i="3"/>
  <c r="J260" i="3" s="1"/>
  <c r="L259" i="3"/>
  <c r="L260" i="3" s="1"/>
  <c r="N259" i="3"/>
  <c r="N260" i="3" s="1"/>
  <c r="P259" i="3"/>
  <c r="P260" i="3" s="1"/>
  <c r="R259" i="3"/>
  <c r="R260" i="3" s="1"/>
  <c r="E253" i="3"/>
  <c r="E256" i="3"/>
  <c r="E255" i="3"/>
  <c r="E254" i="3"/>
  <c r="E252" i="3"/>
  <c r="E251" i="3"/>
  <c r="E250" i="3"/>
  <c r="E249" i="3"/>
  <c r="G253" i="3"/>
  <c r="G256" i="3"/>
  <c r="G255" i="3"/>
  <c r="G254" i="3"/>
  <c r="G252" i="3"/>
  <c r="G251" i="3"/>
  <c r="G250" i="3"/>
  <c r="G249" i="3"/>
  <c r="K253" i="3"/>
  <c r="K256" i="3"/>
  <c r="K255" i="3"/>
  <c r="K254" i="3"/>
  <c r="K252" i="3"/>
  <c r="K251" i="3"/>
  <c r="K250" i="3"/>
  <c r="K249" i="3"/>
  <c r="M253" i="3"/>
  <c r="M256" i="3"/>
  <c r="M255" i="3"/>
  <c r="M254" i="3"/>
  <c r="M252" i="3"/>
  <c r="M251" i="3"/>
  <c r="M250" i="3"/>
  <c r="M249" i="3"/>
  <c r="Q253" i="3"/>
  <c r="Q256" i="3"/>
  <c r="Q255" i="3"/>
  <c r="Q254" i="3"/>
  <c r="Q252" i="3"/>
  <c r="Q251" i="3"/>
  <c r="Q250" i="3"/>
  <c r="Q249" i="3"/>
  <c r="S253" i="3"/>
  <c r="S256" i="3"/>
  <c r="S255" i="3"/>
  <c r="S254" i="3"/>
  <c r="S252" i="3"/>
  <c r="S251" i="3"/>
  <c r="S250" i="3"/>
  <c r="S249" i="3"/>
  <c r="B253" i="3"/>
  <c r="B256" i="3"/>
  <c r="B255" i="3"/>
  <c r="B254" i="3"/>
  <c r="B252" i="3"/>
  <c r="B251" i="3"/>
  <c r="B250" i="3"/>
  <c r="B249" i="3"/>
  <c r="D253" i="3"/>
  <c r="D256" i="3"/>
  <c r="D255" i="3"/>
  <c r="D254" i="3"/>
  <c r="D252" i="3"/>
  <c r="D251" i="3"/>
  <c r="D250" i="3"/>
  <c r="D249" i="3"/>
  <c r="F253" i="3"/>
  <c r="F256" i="3"/>
  <c r="F255" i="3"/>
  <c r="F254" i="3"/>
  <c r="F252" i="3"/>
  <c r="F251" i="3"/>
  <c r="F250" i="3"/>
  <c r="F249" i="3"/>
  <c r="H253" i="3"/>
  <c r="H256" i="3"/>
  <c r="H255" i="3"/>
  <c r="H254" i="3"/>
  <c r="H252" i="3"/>
  <c r="H251" i="3"/>
  <c r="H250" i="3"/>
  <c r="H249" i="3"/>
  <c r="J253" i="3"/>
  <c r="J256" i="3"/>
  <c r="J255" i="3"/>
  <c r="J254" i="3"/>
  <c r="J252" i="3"/>
  <c r="J251" i="3"/>
  <c r="J250" i="3"/>
  <c r="J249" i="3"/>
  <c r="L253" i="3"/>
  <c r="L256" i="3"/>
  <c r="L255" i="3"/>
  <c r="L254" i="3"/>
  <c r="L252" i="3"/>
  <c r="L251" i="3"/>
  <c r="L250" i="3"/>
  <c r="L249" i="3"/>
  <c r="N253" i="3"/>
  <c r="N256" i="3"/>
  <c r="N255" i="3"/>
  <c r="N254" i="3"/>
  <c r="N252" i="3"/>
  <c r="N251" i="3"/>
  <c r="N250" i="3"/>
  <c r="N249" i="3"/>
  <c r="P253" i="3"/>
  <c r="P256" i="3"/>
  <c r="P255" i="3"/>
  <c r="P254" i="3"/>
  <c r="P252" i="3"/>
  <c r="P251" i="3"/>
  <c r="P250" i="3"/>
  <c r="P249" i="3"/>
  <c r="R253" i="3"/>
  <c r="R256" i="3"/>
  <c r="R255" i="3"/>
  <c r="R254" i="3"/>
  <c r="R252" i="3"/>
  <c r="R251" i="3"/>
  <c r="R250" i="3"/>
  <c r="R249" i="3"/>
  <c r="C259" i="3"/>
  <c r="C260" i="3" s="1"/>
  <c r="E259" i="3"/>
  <c r="E260" i="3" s="1"/>
  <c r="G259" i="3"/>
  <c r="G260" i="3" s="1"/>
  <c r="I259" i="3"/>
  <c r="I260" i="3" s="1"/>
  <c r="K259" i="3"/>
  <c r="K260" i="3" s="1"/>
  <c r="M259" i="3"/>
  <c r="M260" i="3" s="1"/>
  <c r="O259" i="3"/>
  <c r="O260" i="3" s="1"/>
  <c r="Q259" i="3"/>
  <c r="Q260" i="3" s="1"/>
  <c r="S259" i="3"/>
  <c r="S260" i="3" s="1"/>
  <c r="C253" i="3"/>
  <c r="C256" i="3"/>
  <c r="C255" i="3"/>
  <c r="C254" i="3"/>
  <c r="C252" i="3"/>
  <c r="C251" i="3"/>
  <c r="C250" i="3"/>
  <c r="C249" i="3"/>
  <c r="I253" i="3"/>
  <c r="I256" i="3"/>
  <c r="I255" i="3"/>
  <c r="I254" i="3"/>
  <c r="I252" i="3"/>
  <c r="I251" i="3"/>
  <c r="I250" i="3"/>
  <c r="I249" i="3"/>
  <c r="O253" i="3"/>
  <c r="O256" i="3"/>
  <c r="O255" i="3"/>
  <c r="O254" i="3"/>
  <c r="O252" i="3"/>
  <c r="O251" i="3"/>
  <c r="O250" i="3"/>
  <c r="O249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5" i="3" l="1"/>
  <c r="T24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6" i="3" l="1"/>
  <c r="U24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<sst xmlns="http://schemas.openxmlformats.org/spreadsheetml/2006/main" count="663" uniqueCount="328">
  <si>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</si>
  <si>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</si>
  <si>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</si>
  <si>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</si>
  <si>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</si>
  <si>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</si>
  <si>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</si>
  <si>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</si>
  <si>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</si>
  <si>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</si>
  <si>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</si>
  <si>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</si>
  <si>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</si>
  <si>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</si>
  <si>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</si>
  <si>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</si>
  <si>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</si>
  <si>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</si>
  <si>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</si>
  <si>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</si>
  <si>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</si>
  <si>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</si>
  <si>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</si>
  <si>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</si>
  <si>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</si>
  <si>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</si>
  <si>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</si>
  <si>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</si>
  <si>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</si>
  <si>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</si>
  <si>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</si>
  <si>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</si>
  <si>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</si>
  <si>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</si>
  <si>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</si>
  <si>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</si>
  <si>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</si>
  <si>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</si>
  <si>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</si>
  <si>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</si>
  <si>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</si>
  <si>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</si>
  <si>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</si>
  <si>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</si>
  <si>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</si>
  <si>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</si>
  <si>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</si>
  <si>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</si>
  <si>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</si>
  <si>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</si>
  <si>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</si>
  <si>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</si>
  <si>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</si>
  <si>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</si>
  <si>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</si>
  <si>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</si>
  <si>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</si>
  <si>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</si>
  <si>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</si>
  <si>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</si>
  <si>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</si>
  <si>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</si>
  <si>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</si>
  <si>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</si>
  <si>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</si>
  <si>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</si>
  <si>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</si>
  <si>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</si>
  <si>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</si>
  <si>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</si>
  <si>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</si>
  <si>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</si>
  <si>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</si>
  <si>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</si>
  <si>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</si>
  <si>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</si>
  <si>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</si>
  <si>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</si>
  <si>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</si>
  <si>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</si>
  <si>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</si>
  <si>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</si>
  <si>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</si>
  <si>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</si>
  <si>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</si>
  <si>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</si>
  <si>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</si>
  <si>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</si>
  <si>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</si>
  <si>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</si>
  <si>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</si>
  <si>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</si>
  <si>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</si>
  <si>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</si>
  <si>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</si>
  <si>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</si>
  <si>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</si>
  <si>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</si>
  <si>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</si>
  <si>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</si>
  <si>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</si>
  <si>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</si>
  <si>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</si>
  <si>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</si>
  <si>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</si>
  <si>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</si>
  <si>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</si>
  <si>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</si>
  <si>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</si>
  <si>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</si>
  <si>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</si>
  <si>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</si>
  <si>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</si>
  <si>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</si>
  <si>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</si>
  <si>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</si>
  <si>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</si>
  <si>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</si>
  <si>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</si>
  <si>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</si>
  <si>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</si>
  <si>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</si>
  <si>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</si>
  <si>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</si>
  <si>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</si>
  <si>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</si>
  <si>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</si>
  <si>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</si>
  <si>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</si>
  <si>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</si>
  <si>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</si>
  <si>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</si>
  <si>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</si>
  <si>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</si>
  <si>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</si>
  <si>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</si>
  <si>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</si>
  <si>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</si>
  <si>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</si>
  <si>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</si>
  <si>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</si>
  <si>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</si>
  <si>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</si>
  <si>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</si>
  <si>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</si>
  <si>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</si>
  <si>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</si>
  <si>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</si>
  <si>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</si>
  <si>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</si>
  <si>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</si>
  <si>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</si>
  <si>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</si>
  <si>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</si>
  <si>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</si>
  <si>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</si>
  <si>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</si>
  <si>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</si>
  <si>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</si>
  <si>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</si>
  <si>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</si>
  <si>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</si>
  <si>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</si>
  <si>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</si>
  <si>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</si>
  <si>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</si>
  <si>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</si>
  <si>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</si>
  <si>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</si>
  <si>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</si>
  <si>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</si>
  <si>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</si>
  <si>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</si>
  <si>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</si>
  <si>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</si>
  <si>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</si>
  <si>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</si>
  <si>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</si>
  <si>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</si>
  <si>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</si>
  <si>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</si>
  <si>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</si>
  <si>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</si>
  <si>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</si>
  <si>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</si>
  <si>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</si>
  <si>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</si>
  <si>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</si>
  <si>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</si>
  <si>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</si>
  <si>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</si>
  <si>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</si>
  <si>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</si>
  <si>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</si>
  <si>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</si>
  <si>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</si>
  <si>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</si>
  <si>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</si>
  <si>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</si>
  <si>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</si>
  <si>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</si>
  <si>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</si>
  <si>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</si>
  <si>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</si>
  <si>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</si>
  <si>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</si>
  <si>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</si>
  <si>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</si>
  <si>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</si>
  <si>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</si>
  <si>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</si>
  <si>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</si>
  <si>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</si>
  <si>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</si>
  <si>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</si>
  <si>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</si>
  <si>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</si>
  <si>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</si>
  <si>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</si>
  <si>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</si>
  <si>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</si>
  <si>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</si>
  <si>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</si>
  <si>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</si>
  <si>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</si>
  <si>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</si>
  <si>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</si>
  <si>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</si>
  <si>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</si>
  <si>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</si>
  <si>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</si>
  <si>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</si>
  <si>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</si>
  <si>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</si>
  <si>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</si>
  <si>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</si>
  <si>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</si>
  <si>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</si>
  <si>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</si>
  <si>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</si>
  <si>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</si>
  <si>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</si>
  <si>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</si>
  <si>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</si>
  <si>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</si>
  <si>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</si>
  <si>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</si>
  <si>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</si>
  <si>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</si>
  <si>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</si>
  <si>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</si>
  <si>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</si>
  <si>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</si>
  <si>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</si>
  <si>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</si>
  <si>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</si>
  <si>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</si>
  <si>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</si>
  <si>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</si>
  <si>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</si>
  <si>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</si>
  <si>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</si>
  <si>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</si>
  <si>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</si>
  <si>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</si>
  <si>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</si>
  <si>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</si>
  <si>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</si>
  <si>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</si>
  <si>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</si>
  <si>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</si>
  <si>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</si>
  <si>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</si>
  <si>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</si>
  <si>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</si>
  <si>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</si>
  <si>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</si>
  <si>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</si>
  <si>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</si>
  <si>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</si>
  <si>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</si>
  <si>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</si>
  <si>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</si>
  <si>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</si>
  <si>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</si>
  <si>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</si>
  <si>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</si>
  <si>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</si>
  <si>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</si>
  <si>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</si>
  <si>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</si>
  <si>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</si>
  <si>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</si>
  <si>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</si>
  <si>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</si>
  <si>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</si>
  <si>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</si>
  <si>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</si>
  <si>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</si>
  <si>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</si>
  <si>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</si>
  <si>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</si>
  <si>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</si>
  <si>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</si>
  <si>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</si>
  <si>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</si>
  <si>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</si>
  <si>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</si>
  <si>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</si>
  <si>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</si>
  <si>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</si>
  <si>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</si>
  <si>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</si>
  <si>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</si>
  <si>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</si>
  <si>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</si>
  <si>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</si>
  <si>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</si>
  <si>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</si>
  <si>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</si>
  <si>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</si>
  <si>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</si>
  <si>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2021년 5월 건설수주액분석</t>
    <phoneticPr fontId="13" type="noConversion"/>
  </si>
  <si>
    <t>연도별 5월 누계수주액 분석</t>
    <phoneticPr fontId="13" type="noConversion"/>
  </si>
  <si>
    <t>2021. 5</t>
    <phoneticPr fontId="13" type="noConversion"/>
  </si>
  <si>
    <t>21.5월누적</t>
    <phoneticPr fontId="12" type="noConversion"/>
  </si>
  <si>
    <t>20.5월 누적</t>
    <phoneticPr fontId="12" type="noConversion"/>
  </si>
  <si>
    <t>19.5월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</si>
</sst>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17" fillId="11" borderId="79" xfId="5" applyNumberFormat="1" applyFont="1" applyFill="1" applyBorder="1" applyAlignment="1">
      <alignment horizontal="right" vertical="center"/>
    </xf>
    <xf numFmtId="14" fontId="17" fillId="0" borderId="56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2"/>
  <sheetViews>
    <sheetView tabSelected="1" topLeftCell="D1" zoomScale="115" zoomScaleNormal="115" zoomScaleSheetLayoutView="70" workbookViewId="0">
      <pane ySplit="5" topLeftCell="A228" activePane="bottomLeft" state="frozen"/>
      <selection pane="bottomLeft" activeCell="G238" sqref="G23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6" t="s">
        <v>322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3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4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5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Y185" s="150"/>
    </row>
    <row r="186" spans="1:25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Y186" s="453"/>
    </row>
    <row r="187" spans="1:25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Y187" s="453"/>
    </row>
    <row r="188" spans="1:25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Y195" s="163"/>
    </row>
    <row r="196" spans="1:25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Y197" s="163"/>
    </row>
    <row r="198" spans="1:25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Y200" s="150"/>
    </row>
    <row r="201" spans="1:25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Y205" s="163"/>
    </row>
    <row r="206" spans="1:25" s="149" customFormat="1" ht="18" customHeight="1">
      <c r="A206" s="500" t="s">
        <v>224</v>
      </c>
      <c r="B206" s="446">
        <v>111384</v>
      </c>
      <c r="C206" s="481">
        <v>25130</v>
      </c>
      <c r="D206" s="481">
        <v>16376</v>
      </c>
      <c r="E206" s="481">
        <v>398</v>
      </c>
      <c r="F206" s="481">
        <v>8753</v>
      </c>
      <c r="G206" s="481">
        <v>2211</v>
      </c>
      <c r="H206" s="481">
        <v>6542</v>
      </c>
      <c r="I206" s="481">
        <v>86254</v>
      </c>
      <c r="J206" s="481">
        <v>11872</v>
      </c>
      <c r="K206" s="481">
        <v>3100</v>
      </c>
      <c r="L206" s="481">
        <v>74382</v>
      </c>
      <c r="M206" s="481">
        <v>42691</v>
      </c>
      <c r="N206" s="481">
        <v>31691</v>
      </c>
      <c r="O206" s="481">
        <v>28248</v>
      </c>
      <c r="P206" s="481">
        <v>3498</v>
      </c>
      <c r="Q206" s="481">
        <v>83136</v>
      </c>
      <c r="R206" s="481">
        <v>44902</v>
      </c>
      <c r="S206" s="482">
        <v>38233</v>
      </c>
      <c r="T206" s="463"/>
      <c r="U206" s="446"/>
      <c r="Y206" s="150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Y207" s="163"/>
    </row>
    <row r="208" spans="1:25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Y208" s="163"/>
    </row>
    <row r="209" spans="1:25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Y209" s="163"/>
    </row>
    <row r="210" spans="1:25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Y210" s="163"/>
    </row>
    <row r="211" spans="1:25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Y211" s="163"/>
    </row>
    <row r="212" spans="1:25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Y212" s="163"/>
    </row>
    <row r="213" spans="1:25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Y213" s="163"/>
    </row>
    <row r="214" spans="1:25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Y214" s="163"/>
    </row>
    <row r="215" spans="1:25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Y215" s="163"/>
    </row>
    <row r="216" spans="1:25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Y216" s="163"/>
    </row>
    <row r="217" spans="1:25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1" t="s">
        <v>300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Y218" s="163"/>
    </row>
    <row r="219" spans="1:25" s="513" customFormat="1" ht="18" customHeight="1">
      <c r="A219" s="498" t="s">
        <v>301</v>
      </c>
      <c r="B219" s="508">
        <v>153019.22476222855</v>
      </c>
      <c r="C219" s="509">
        <v>28120.44</v>
      </c>
      <c r="D219" s="509">
        <v>18857.5</v>
      </c>
      <c r="E219" s="509">
        <v>3271.77</v>
      </c>
      <c r="F219" s="509">
        <v>9262.94</v>
      </c>
      <c r="G219" s="509">
        <v>2130.4299999999998</v>
      </c>
      <c r="H219" s="509">
        <v>7132.51</v>
      </c>
      <c r="I219" s="509">
        <v>124898.78476222856</v>
      </c>
      <c r="J219" s="509">
        <v>8766.7843607673203</v>
      </c>
      <c r="K219" s="509">
        <v>6299.64</v>
      </c>
      <c r="L219" s="510">
        <v>116132.00040146124</v>
      </c>
      <c r="M219" s="510">
        <v>88818.199825997348</v>
      </c>
      <c r="N219" s="510">
        <v>27313.80057546388</v>
      </c>
      <c r="O219" s="510">
        <v>27624.284360767324</v>
      </c>
      <c r="P219" s="510">
        <v>9571.41</v>
      </c>
      <c r="Q219" s="510">
        <v>125394.94040146124</v>
      </c>
      <c r="R219" s="510">
        <v>90948.629825997356</v>
      </c>
      <c r="S219" s="511">
        <v>34446.310575463882</v>
      </c>
      <c r="T219" s="512"/>
      <c r="U219" s="508"/>
      <c r="Y219" s="514"/>
    </row>
    <row r="220" spans="1:25" s="495" customFormat="1" ht="18" customHeight="1">
      <c r="A220" s="431" t="s">
        <v>302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Y220" s="496"/>
    </row>
    <row r="221" spans="1:25" s="495" customFormat="1" ht="18" customHeight="1">
      <c r="A221" s="431" t="s">
        <v>304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Y221" s="496"/>
    </row>
    <row r="222" spans="1:25" s="495" customFormat="1" ht="18" customHeight="1">
      <c r="A222" s="431" t="s">
        <v>305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Y222" s="496"/>
    </row>
    <row r="223" spans="1:25" s="495" customFormat="1" ht="18" customHeight="1">
      <c r="A223" s="431" t="s">
        <v>306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Y223" s="496"/>
    </row>
    <row r="224" spans="1:25" s="495" customFormat="1" ht="18" customHeight="1">
      <c r="A224" s="431" t="s">
        <v>308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Y224" s="496"/>
    </row>
    <row r="225" spans="1:25" s="495" customFormat="1" ht="18" customHeight="1">
      <c r="A225" s="431" t="s">
        <v>309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493">
        <v>53584.726290728169</v>
      </c>
      <c r="T225" s="494"/>
      <c r="U225" s="490"/>
      <c r="Y225" s="496"/>
    </row>
    <row r="226" spans="1:25" s="495" customFormat="1" ht="18" customHeight="1">
      <c r="A226" s="431" t="s">
        <v>310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7">
        <v>67484.874701081397</v>
      </c>
      <c r="T226" s="494"/>
      <c r="U226" s="490"/>
      <c r="Y226" s="496"/>
    </row>
    <row r="227" spans="1:25" s="156" customFormat="1" ht="18" customHeight="1">
      <c r="A227" s="295" t="s">
        <v>315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Y227" s="163"/>
    </row>
    <row r="228" spans="1:25" s="495" customFormat="1" ht="18" customHeight="1">
      <c r="A228" s="431" t="s">
        <v>312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7">
        <v>41541.773435027862</v>
      </c>
      <c r="T228" s="494"/>
      <c r="U228" s="490"/>
      <c r="Y228" s="496"/>
    </row>
    <row r="229" spans="1:25" s="495" customFormat="1" ht="18" customHeight="1">
      <c r="A229" s="431" t="s">
        <v>314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7">
        <v>55207.501155259284</v>
      </c>
      <c r="T229" s="494"/>
      <c r="U229" s="490"/>
      <c r="Y229" s="496"/>
    </row>
    <row r="230" spans="1:25" s="495" customFormat="1" ht="18" customHeight="1">
      <c r="A230" s="431" t="s">
        <v>316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7">
        <v>79561.705073447098</v>
      </c>
      <c r="T230" s="494"/>
      <c r="U230" s="490"/>
      <c r="Y230" s="496"/>
    </row>
    <row r="231" spans="1:25" s="495" customFormat="1" ht="18" customHeight="1">
      <c r="A231" s="431" t="s">
        <v>321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7">
        <v>67569.590255407064</v>
      </c>
      <c r="T231" s="494"/>
      <c r="U231" s="490"/>
      <c r="Y231" s="496"/>
    </row>
    <row r="232" spans="1:25" s="488" customFormat="1" ht="18" customHeight="1">
      <c r="A232" s="424" t="s">
        <v>324</v>
      </c>
      <c r="B232" s="484">
        <v>164954.58904236046</v>
      </c>
      <c r="C232" s="485">
        <v>45330.68</v>
      </c>
      <c r="D232" s="485">
        <v>31395.07</v>
      </c>
      <c r="E232" s="485">
        <v>1216.1806970230787</v>
      </c>
      <c r="F232" s="485">
        <v>13935.61</v>
      </c>
      <c r="G232" s="485">
        <v>2811.05</v>
      </c>
      <c r="H232" s="485">
        <v>11124.56</v>
      </c>
      <c r="I232" s="485">
        <v>119623.90904236046</v>
      </c>
      <c r="J232" s="485">
        <v>11620.377780324678</v>
      </c>
      <c r="K232" s="485">
        <v>3974.0206970230788</v>
      </c>
      <c r="L232" s="486">
        <v>108003.53126203577</v>
      </c>
      <c r="M232" s="486">
        <v>51249.988178494532</v>
      </c>
      <c r="N232" s="486">
        <v>56753.543083541255</v>
      </c>
      <c r="O232" s="486">
        <v>43015.447780324677</v>
      </c>
      <c r="P232" s="486">
        <v>5190.2013940461575</v>
      </c>
      <c r="Q232" s="486">
        <v>121939.14126203577</v>
      </c>
      <c r="R232" s="486">
        <v>54061.038178494535</v>
      </c>
      <c r="S232" s="501">
        <v>67878.103083541238</v>
      </c>
      <c r="T232" s="487"/>
      <c r="U232" s="484"/>
      <c r="Y232" s="489"/>
    </row>
    <row r="233" spans="1:25" s="181" customFormat="1" ht="18" customHeight="1">
      <c r="A233" s="362" t="s">
        <v>155</v>
      </c>
      <c r="B233" s="363">
        <f>(B232-B231)/B231*100</f>
        <v>-12.480083846811945</v>
      </c>
      <c r="C233" s="363">
        <f t="shared" ref="C233:O233" si="16">(C232-C231)/C231*100</f>
        <v>8.8074897218909793</v>
      </c>
      <c r="D233" s="363">
        <f t="shared" si="16"/>
        <v>3.1517478917104498</v>
      </c>
      <c r="E233" s="363">
        <f t="shared" si="16"/>
        <v>58.30120882281993</v>
      </c>
      <c r="F233" s="363">
        <f t="shared" si="16"/>
        <v>24.141890597788095</v>
      </c>
      <c r="G233" s="363">
        <f t="shared" si="16"/>
        <v>31.781146864686484</v>
      </c>
      <c r="H233" s="363">
        <f t="shared" si="16"/>
        <v>22.349690896712971</v>
      </c>
      <c r="I233" s="363">
        <f t="shared" si="16"/>
        <v>-18.520799247430212</v>
      </c>
      <c r="J233" s="363">
        <f t="shared" si="16"/>
        <v>-6.1219727995107807</v>
      </c>
      <c r="K233" s="363">
        <f t="shared" si="16"/>
        <v>7.2867894588194915</v>
      </c>
      <c r="L233" s="363">
        <f t="shared" si="16"/>
        <v>-19.66240913750223</v>
      </c>
      <c r="M233" s="363">
        <f t="shared" si="16"/>
        <v>-32.530245444744601</v>
      </c>
      <c r="N233" s="363">
        <f t="shared" si="16"/>
        <v>-2.947504913606747</v>
      </c>
      <c r="O233" s="363">
        <f t="shared" si="16"/>
        <v>0.47057545635661308</v>
      </c>
      <c r="P233" s="363">
        <f>(P232-P231)/P231*100</f>
        <v>16.050098472092206</v>
      </c>
      <c r="Q233" s="363">
        <f t="shared" ref="Q233" si="17">(Q232-Q231)/Q231*100</f>
        <v>-16.286613485563979</v>
      </c>
      <c r="R233" s="363">
        <f t="shared" ref="R233" si="18">(R232-R231)/R231*100</f>
        <v>-30.773573224558309</v>
      </c>
      <c r="S233" s="363">
        <f t="shared" ref="S233" si="19">(S232-S231)/S231*100</f>
        <v>0.4565853174009547</v>
      </c>
      <c r="T233" s="363" t="e">
        <f t="shared" ref="T233:U233" si="20">(T228-T226)/T226*100</f>
        <v>#DIV/0!</v>
      </c>
      <c r="U233" s="363" t="e">
        <f t="shared" si="20"/>
        <v>#DIV/0!</v>
      </c>
    </row>
    <row r="234" spans="1:25" s="182" customFormat="1" ht="18" customHeight="1">
      <c r="A234" s="298" t="s">
        <v>156</v>
      </c>
      <c r="B234" s="418">
        <f>(B232-B219)/B219*100</f>
        <v>7.799911611549379</v>
      </c>
      <c r="C234" s="418">
        <f t="shared" ref="C234:O234" si="21">(C232-C219)/C219*100</f>
        <v>61.201887310440384</v>
      </c>
      <c r="D234" s="418">
        <f t="shared" si="21"/>
        <v>66.485854434575103</v>
      </c>
      <c r="E234" s="418">
        <f t="shared" si="21"/>
        <v>-62.828050351244777</v>
      </c>
      <c r="F234" s="418">
        <f t="shared" si="21"/>
        <v>50.444783189786392</v>
      </c>
      <c r="G234" s="418">
        <f t="shared" si="21"/>
        <v>31.947541106724952</v>
      </c>
      <c r="H234" s="418">
        <f t="shared" si="21"/>
        <v>55.969777820150256</v>
      </c>
      <c r="I234" s="418">
        <f t="shared" si="21"/>
        <v>-4.2233202908338523</v>
      </c>
      <c r="J234" s="418">
        <f t="shared" si="21"/>
        <v>32.55005828964628</v>
      </c>
      <c r="K234" s="418">
        <f t="shared" si="21"/>
        <v>-36.916701636552588</v>
      </c>
      <c r="L234" s="418">
        <f t="shared" si="21"/>
        <v>-6.9993361961611278</v>
      </c>
      <c r="M234" s="418">
        <f t="shared" si="21"/>
        <v>-42.297875571788488</v>
      </c>
      <c r="N234" s="418">
        <f t="shared" si="21"/>
        <v>107.78339845727378</v>
      </c>
      <c r="O234" s="418">
        <f t="shared" si="21"/>
        <v>55.716062065362514</v>
      </c>
      <c r="P234" s="418">
        <f>(P232-P219)/P219*100</f>
        <v>-45.773910071283566</v>
      </c>
      <c r="Q234" s="418">
        <f t="shared" ref="Q234:S234" si="22">(Q232-Q219)/Q219*100</f>
        <v>-2.755931880793169</v>
      </c>
      <c r="R234" s="418">
        <f t="shared" si="22"/>
        <v>-40.558710689843316</v>
      </c>
      <c r="S234" s="418">
        <f t="shared" si="22"/>
        <v>97.054784531527844</v>
      </c>
      <c r="T234" s="418" t="e">
        <f t="shared" ref="T234:U234" si="23">(T228-T215)/T215*100</f>
        <v>#DIV/0!</v>
      </c>
      <c r="U234" s="418" t="e">
        <f t="shared" si="23"/>
        <v>#DIV/0!</v>
      </c>
    </row>
    <row r="235" spans="1:25" s="181" customFormat="1" ht="18" customHeight="1" thickBot="1">
      <c r="A235" s="299" t="s">
        <v>313</v>
      </c>
      <c r="B235" s="422">
        <f>(B232-B206)/B206*100</f>
        <v>48.095407816527022</v>
      </c>
      <c r="C235" s="422">
        <f t="shared" ref="C235:O235" si="24">(C232-C206)/C206*100</f>
        <v>80.384719458814175</v>
      </c>
      <c r="D235" s="422">
        <f t="shared" si="24"/>
        <v>91.713910600879331</v>
      </c>
      <c r="E235" s="422">
        <f t="shared" si="24"/>
        <v>205.57303945303485</v>
      </c>
      <c r="F235" s="422">
        <f t="shared" si="24"/>
        <v>59.209528161773115</v>
      </c>
      <c r="G235" s="422">
        <f t="shared" si="24"/>
        <v>27.139303482587074</v>
      </c>
      <c r="H235" s="422">
        <f t="shared" si="24"/>
        <v>70.04830327117088</v>
      </c>
      <c r="I235" s="422">
        <f t="shared" si="24"/>
        <v>38.687955390312872</v>
      </c>
      <c r="J235" s="422">
        <f t="shared" si="24"/>
        <v>-2.1194593975347238</v>
      </c>
      <c r="K235" s="422">
        <f t="shared" si="24"/>
        <v>28.194216033002544</v>
      </c>
      <c r="L235" s="422">
        <f t="shared" si="24"/>
        <v>45.201165956865601</v>
      </c>
      <c r="M235" s="422">
        <f t="shared" si="24"/>
        <v>20.048694522251836</v>
      </c>
      <c r="N235" s="422">
        <f t="shared" si="24"/>
        <v>79.084103005715363</v>
      </c>
      <c r="O235" s="422">
        <f t="shared" si="24"/>
        <v>52.277852521681808</v>
      </c>
      <c r="P235" s="422">
        <f>(P232-P206)/P206*100</f>
        <v>48.376254832651725</v>
      </c>
      <c r="Q235" s="422">
        <f t="shared" ref="Q235:S235" si="25">(Q232-Q206)/Q206*100</f>
        <v>46.674294243210852</v>
      </c>
      <c r="R235" s="422">
        <f t="shared" si="25"/>
        <v>20.397840137398187</v>
      </c>
      <c r="S235" s="422">
        <f t="shared" si="25"/>
        <v>77.537998806113137</v>
      </c>
      <c r="T235" s="422" t="e">
        <f t="shared" ref="T235:U235" si="26">(T228-T202)/T202*100</f>
        <v>#DIV/0!</v>
      </c>
      <c r="U235" s="422" t="e">
        <f t="shared" si="26"/>
        <v>#DIV/0!</v>
      </c>
    </row>
    <row r="236" spans="1:25" s="181" customFormat="1" ht="5.25" customHeight="1">
      <c r="A236" s="184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</row>
    <row r="237" spans="1:25" s="186" customFormat="1" ht="22.5" customHeight="1">
      <c r="A237" s="507" t="s">
        <v>323</v>
      </c>
      <c r="B237" s="507"/>
      <c r="C237" s="507"/>
      <c r="D237" s="507"/>
      <c r="E237" s="507"/>
      <c r="F237" s="507"/>
      <c r="G237" s="507"/>
      <c r="H237" s="507"/>
      <c r="I237" s="507"/>
      <c r="J237" s="507"/>
      <c r="K237" s="507"/>
      <c r="L237" s="507"/>
      <c r="M237" s="507"/>
      <c r="N237" s="507"/>
      <c r="O237" s="507"/>
      <c r="P237" s="507"/>
      <c r="Q237" s="507"/>
      <c r="R237" s="507"/>
      <c r="S237" s="507"/>
      <c r="U237" s="187"/>
    </row>
    <row r="238" spans="1:25" s="188" customFormat="1" ht="11.25" customHeight="1">
      <c r="A238" s="5" t="s">
        <v>65</v>
      </c>
      <c r="B238" s="6" t="s">
        <v>0</v>
      </c>
      <c r="C238" s="302" t="s">
        <v>1</v>
      </c>
      <c r="D238" s="302"/>
      <c r="E238" s="302"/>
      <c r="F238" s="302"/>
      <c r="G238" s="302"/>
      <c r="H238" s="303"/>
      <c r="I238" s="313" t="s">
        <v>2</v>
      </c>
      <c r="J238" s="313"/>
      <c r="K238" s="313"/>
      <c r="L238" s="313"/>
      <c r="M238" s="313"/>
      <c r="N238" s="341"/>
      <c r="O238" s="325" t="s">
        <v>3</v>
      </c>
      <c r="P238" s="325"/>
      <c r="Q238" s="326" t="s">
        <v>4</v>
      </c>
      <c r="R238" s="325"/>
      <c r="S238" s="327"/>
      <c r="U238" s="189"/>
    </row>
    <row r="239" spans="1:25" s="188" customFormat="1" ht="11.25" customHeight="1">
      <c r="A239" s="7"/>
      <c r="B239" s="8"/>
      <c r="C239" s="336"/>
      <c r="D239" s="305" t="s">
        <v>3</v>
      </c>
      <c r="E239" s="306"/>
      <c r="F239" s="305" t="s">
        <v>4</v>
      </c>
      <c r="G239" s="302"/>
      <c r="H239" s="303"/>
      <c r="I239" s="315"/>
      <c r="J239" s="316" t="s">
        <v>3</v>
      </c>
      <c r="K239" s="317"/>
      <c r="L239" s="318" t="s">
        <v>4</v>
      </c>
      <c r="M239" s="313"/>
      <c r="N239" s="314"/>
      <c r="O239" s="343"/>
      <c r="P239" s="344"/>
      <c r="Q239" s="345"/>
      <c r="R239" s="343"/>
      <c r="S239" s="346"/>
      <c r="U239" s="189"/>
    </row>
    <row r="240" spans="1:25" s="190" customFormat="1" ht="11.25" customHeight="1" thickBot="1">
      <c r="A240" s="7"/>
      <c r="B240" s="8"/>
      <c r="C240" s="336"/>
      <c r="D240" s="337"/>
      <c r="E240" s="338" t="s">
        <v>66</v>
      </c>
      <c r="F240" s="339"/>
      <c r="G240" s="340" t="s">
        <v>5</v>
      </c>
      <c r="H240" s="303" t="s">
        <v>6</v>
      </c>
      <c r="I240" s="315"/>
      <c r="J240" s="334"/>
      <c r="K240" s="318" t="s">
        <v>66</v>
      </c>
      <c r="L240" s="342"/>
      <c r="M240" s="335" t="s">
        <v>5</v>
      </c>
      <c r="N240" s="314" t="s">
        <v>6</v>
      </c>
      <c r="O240" s="346"/>
      <c r="P240" s="326" t="s">
        <v>66</v>
      </c>
      <c r="Q240" s="345"/>
      <c r="R240" s="347" t="s">
        <v>5</v>
      </c>
      <c r="S240" s="327" t="s">
        <v>6</v>
      </c>
      <c r="U240" s="191"/>
    </row>
    <row r="241" spans="1:21" ht="18" thickTop="1">
      <c r="A241" s="192" t="s">
        <v>325</v>
      </c>
      <c r="B241" s="193">
        <f>SUM(B228:B232)</f>
        <v>832139.57781468588</v>
      </c>
      <c r="C241" s="419">
        <f t="shared" ref="C241:P241" si="27">SUM(C228:C232)</f>
        <v>221780.58999999997</v>
      </c>
      <c r="D241" s="419">
        <f t="shared" si="27"/>
        <v>155753.56</v>
      </c>
      <c r="E241" s="419">
        <f t="shared" si="27"/>
        <v>4448.2854551777182</v>
      </c>
      <c r="F241" s="419">
        <f t="shared" si="27"/>
        <v>66027.03</v>
      </c>
      <c r="G241" s="419">
        <f t="shared" si="27"/>
        <v>9776.06</v>
      </c>
      <c r="H241" s="419">
        <f t="shared" si="27"/>
        <v>56250.97</v>
      </c>
      <c r="I241" s="419">
        <f t="shared" si="27"/>
        <v>610358.98781468556</v>
      </c>
      <c r="J241" s="419">
        <f t="shared" si="27"/>
        <v>61200.35816098965</v>
      </c>
      <c r="K241" s="419">
        <f t="shared" si="27"/>
        <v>31206.37545517772</v>
      </c>
      <c r="L241" s="419">
        <f t="shared" si="27"/>
        <v>549158.62965369597</v>
      </c>
      <c r="M241" s="419">
        <f t="shared" si="27"/>
        <v>293650.92665101332</v>
      </c>
      <c r="N241" s="419">
        <f t="shared" si="27"/>
        <v>255507.70300268254</v>
      </c>
      <c r="O241" s="419">
        <f t="shared" si="27"/>
        <v>216953.91816098968</v>
      </c>
      <c r="P241" s="419">
        <f t="shared" si="27"/>
        <v>35654.660910355436</v>
      </c>
      <c r="Q241" s="419">
        <f>SUM(Q228:Q232)</f>
        <v>615185.65965369588</v>
      </c>
      <c r="R241" s="419">
        <f t="shared" ref="R241:U241" si="28">SUM(R228:R232)</f>
        <v>303426.98665101331</v>
      </c>
      <c r="S241" s="419">
        <f t="shared" si="28"/>
        <v>311758.67300268257</v>
      </c>
      <c r="T241" s="419">
        <f t="shared" si="28"/>
        <v>0</v>
      </c>
      <c r="U241" s="419">
        <f t="shared" si="28"/>
        <v>0</v>
      </c>
    </row>
    <row r="242" spans="1:21" ht="17.25">
      <c r="A242" s="348" t="s">
        <v>326</v>
      </c>
      <c r="B242" s="194">
        <f>SUM(B215:B219)</f>
        <v>612613.5661155975</v>
      </c>
      <c r="C242" s="420">
        <f t="shared" ref="C242:P242" si="29">SUM(C215:C219)</f>
        <v>153215.92000000001</v>
      </c>
      <c r="D242" s="420">
        <f t="shared" si="29"/>
        <v>92806.62</v>
      </c>
      <c r="E242" s="420">
        <f t="shared" si="29"/>
        <v>10831.15</v>
      </c>
      <c r="F242" s="420">
        <f t="shared" si="29"/>
        <v>60409.299999999996</v>
      </c>
      <c r="G242" s="420">
        <f t="shared" si="29"/>
        <v>15733.76</v>
      </c>
      <c r="H242" s="420">
        <f t="shared" si="29"/>
        <v>44675.54</v>
      </c>
      <c r="I242" s="420">
        <f t="shared" si="29"/>
        <v>459397.64611559786</v>
      </c>
      <c r="J242" s="420">
        <f t="shared" si="29"/>
        <v>42707.79284075537</v>
      </c>
      <c r="K242" s="420">
        <f t="shared" si="29"/>
        <v>23386.27</v>
      </c>
      <c r="L242" s="420">
        <f t="shared" si="29"/>
        <v>416689.85327484249</v>
      </c>
      <c r="M242" s="420">
        <f t="shared" si="29"/>
        <v>269570.57795713062</v>
      </c>
      <c r="N242" s="420">
        <f t="shared" si="29"/>
        <v>147119.2753177119</v>
      </c>
      <c r="O242" s="420">
        <f t="shared" si="29"/>
        <v>135514.41284075537</v>
      </c>
      <c r="P242" s="420">
        <f t="shared" si="29"/>
        <v>34217.42</v>
      </c>
      <c r="Q242" s="420">
        <f>SUM(Q215:Q219)</f>
        <v>477099.15327484254</v>
      </c>
      <c r="R242" s="420">
        <f t="shared" ref="R242:U242" si="30">SUM(R215:R219)</f>
        <v>285304.33795713057</v>
      </c>
      <c r="S242" s="420">
        <f t="shared" si="30"/>
        <v>191794.81531771191</v>
      </c>
      <c r="T242" s="420">
        <f t="shared" si="30"/>
        <v>0</v>
      </c>
      <c r="U242" s="420">
        <f t="shared" si="30"/>
        <v>0</v>
      </c>
    </row>
    <row r="243" spans="1:21" ht="17.25">
      <c r="A243" s="348" t="s">
        <v>327</v>
      </c>
      <c r="B243" s="195">
        <f>SUM(B202:B206)</f>
        <v>591898.01951071143</v>
      </c>
      <c r="C243" s="421">
        <f t="shared" ref="C243:P243" si="31">SUM(C202:C206)</f>
        <v>150039.33000000002</v>
      </c>
      <c r="D243" s="421">
        <f t="shared" si="31"/>
        <v>99637.16</v>
      </c>
      <c r="E243" s="421">
        <f t="shared" si="31"/>
        <v>5073.55</v>
      </c>
      <c r="F243" s="421">
        <f t="shared" si="31"/>
        <v>50401.17</v>
      </c>
      <c r="G243" s="421">
        <f t="shared" si="31"/>
        <v>15975.69</v>
      </c>
      <c r="H243" s="421">
        <f t="shared" si="31"/>
        <v>34425.479999999996</v>
      </c>
      <c r="I243" s="421">
        <f t="shared" si="31"/>
        <v>441859.68951071147</v>
      </c>
      <c r="J243" s="421">
        <f t="shared" si="31"/>
        <v>82396.087003426597</v>
      </c>
      <c r="K243" s="421">
        <f t="shared" si="31"/>
        <v>26472.400000000001</v>
      </c>
      <c r="L243" s="421">
        <f t="shared" si="31"/>
        <v>359462.60250728484</v>
      </c>
      <c r="M243" s="421">
        <f t="shared" si="31"/>
        <v>211882.72376842931</v>
      </c>
      <c r="N243" s="421">
        <f t="shared" si="31"/>
        <v>147579.87873885551</v>
      </c>
      <c r="O243" s="421">
        <f t="shared" si="31"/>
        <v>182033.2470034266</v>
      </c>
      <c r="P243" s="421">
        <f t="shared" si="31"/>
        <v>31543.95</v>
      </c>
      <c r="Q243" s="421">
        <f>SUM(Q202:Q206)</f>
        <v>409865.77250728483</v>
      </c>
      <c r="R243" s="421">
        <f t="shared" ref="R243:U243" si="32">SUM(R202:R206)</f>
        <v>227859.41376842931</v>
      </c>
      <c r="S243" s="421">
        <f t="shared" si="32"/>
        <v>182005.35873885552</v>
      </c>
      <c r="T243" s="421">
        <f t="shared" si="32"/>
        <v>0</v>
      </c>
      <c r="U243" s="421">
        <f t="shared" si="32"/>
        <v>0</v>
      </c>
    </row>
    <row r="244" spans="1:21" ht="17.25" hidden="1">
      <c r="A244" s="348" t="s">
        <v>193</v>
      </c>
      <c r="B244" s="195">
        <f t="shared" ref="B244:S244" si="33">SUM(B124:B130)</f>
        <v>458926</v>
      </c>
      <c r="C244" s="195">
        <f t="shared" si="33"/>
        <v>172692</v>
      </c>
      <c r="D244" s="195">
        <f t="shared" si="33"/>
        <v>107762</v>
      </c>
      <c r="E244" s="195">
        <f t="shared" si="33"/>
        <v>10668</v>
      </c>
      <c r="F244" s="195">
        <f t="shared" si="33"/>
        <v>64930</v>
      </c>
      <c r="G244" s="195">
        <f t="shared" si="33"/>
        <v>14677</v>
      </c>
      <c r="H244" s="195">
        <f t="shared" si="33"/>
        <v>50253</v>
      </c>
      <c r="I244" s="195">
        <f t="shared" si="33"/>
        <v>286233</v>
      </c>
      <c r="J244" s="195">
        <f t="shared" si="33"/>
        <v>48335</v>
      </c>
      <c r="K244" s="195">
        <f t="shared" si="33"/>
        <v>24478</v>
      </c>
      <c r="L244" s="195">
        <f t="shared" si="33"/>
        <v>237898</v>
      </c>
      <c r="M244" s="195">
        <f t="shared" si="33"/>
        <v>123239</v>
      </c>
      <c r="N244" s="195">
        <f t="shared" si="33"/>
        <v>114657</v>
      </c>
      <c r="O244" s="195">
        <f t="shared" si="33"/>
        <v>156098</v>
      </c>
      <c r="P244" s="195">
        <f t="shared" si="33"/>
        <v>35148</v>
      </c>
      <c r="Q244" s="195">
        <f t="shared" si="33"/>
        <v>302828</v>
      </c>
      <c r="R244" s="195">
        <f t="shared" si="33"/>
        <v>137917</v>
      </c>
      <c r="S244" s="195">
        <f t="shared" si="33"/>
        <v>164911</v>
      </c>
      <c r="T244" s="127"/>
      <c r="U244" s="89"/>
    </row>
    <row r="245" spans="1:21" ht="17.25">
      <c r="A245" s="349" t="s">
        <v>161</v>
      </c>
      <c r="B245" s="196">
        <f>100*(B241/B242-1)</f>
        <v>35.834337311698519</v>
      </c>
      <c r="C245" s="196">
        <f t="shared" ref="C245:S245" si="34">100*(C241/C242-1)</f>
        <v>44.750356229300415</v>
      </c>
      <c r="D245" s="196">
        <f t="shared" si="34"/>
        <v>67.825915866777621</v>
      </c>
      <c r="E245" s="196">
        <f t="shared" si="34"/>
        <v>-58.930626432302034</v>
      </c>
      <c r="F245" s="196">
        <f t="shared" si="34"/>
        <v>9.2994456151619165</v>
      </c>
      <c r="G245" s="196">
        <f t="shared" si="34"/>
        <v>-37.865710421412302</v>
      </c>
      <c r="H245" s="196">
        <f t="shared" si="34"/>
        <v>25.909994596595819</v>
      </c>
      <c r="I245" s="196">
        <f t="shared" si="34"/>
        <v>32.860712930405711</v>
      </c>
      <c r="J245" s="196">
        <f t="shared" si="34"/>
        <v>43.300213123135499</v>
      </c>
      <c r="K245" s="196">
        <f t="shared" si="34"/>
        <v>33.438874412968467</v>
      </c>
      <c r="L245" s="196">
        <f t="shared" si="34"/>
        <v>31.79073724444137</v>
      </c>
      <c r="M245" s="196">
        <f t="shared" si="34"/>
        <v>8.9328549415033542</v>
      </c>
      <c r="N245" s="196">
        <f t="shared" si="34"/>
        <v>73.673845558918146</v>
      </c>
      <c r="O245" s="196">
        <f t="shared" si="34"/>
        <v>60.096563614923284</v>
      </c>
      <c r="P245" s="196">
        <f t="shared" si="34"/>
        <v>4.2003193413046258</v>
      </c>
      <c r="Q245" s="196">
        <f t="shared" si="34"/>
        <v>28.94293679437865</v>
      </c>
      <c r="R245" s="196">
        <f t="shared" si="34"/>
        <v>6.3520410603100652</v>
      </c>
      <c r="S245" s="196">
        <f t="shared" si="34"/>
        <v>62.548019082918451</v>
      </c>
      <c r="T245" s="128" t="e">
        <f t="shared" ref="T245:U245" si="35">100*(T241/T242-1)</f>
        <v>#DIV/0!</v>
      </c>
      <c r="U245" s="103" t="e">
        <f t="shared" si="35"/>
        <v>#DIV/0!</v>
      </c>
    </row>
    <row r="246" spans="1:21" ht="17.25">
      <c r="A246" s="348" t="s">
        <v>162</v>
      </c>
      <c r="B246" s="197">
        <f>100*(B241/B243-1)</f>
        <v>40.588336231056928</v>
      </c>
      <c r="C246" s="197">
        <f t="shared" ref="C246:S246" si="36">100*(C241/C243-1)</f>
        <v>47.81496958164233</v>
      </c>
      <c r="D246" s="197">
        <f t="shared" si="36"/>
        <v>56.320754224628629</v>
      </c>
      <c r="E246" s="197">
        <f t="shared" si="36"/>
        <v>-12.324004786042952</v>
      </c>
      <c r="F246" s="197">
        <f t="shared" si="36"/>
        <v>31.002970764369152</v>
      </c>
      <c r="G246" s="197">
        <f t="shared" si="36"/>
        <v>-38.806649352860511</v>
      </c>
      <c r="H246" s="197">
        <f t="shared" si="36"/>
        <v>63.399232196617184</v>
      </c>
      <c r="I246" s="197">
        <f t="shared" si="36"/>
        <v>38.134118658925395</v>
      </c>
      <c r="J246" s="197">
        <f t="shared" si="36"/>
        <v>-25.724193482095192</v>
      </c>
      <c r="K246" s="197">
        <f t="shared" si="36"/>
        <v>17.882683304791858</v>
      </c>
      <c r="L246" s="197">
        <f t="shared" si="36"/>
        <v>52.772117550828334</v>
      </c>
      <c r="M246" s="197">
        <f t="shared" si="36"/>
        <v>38.591255307794725</v>
      </c>
      <c r="N246" s="197">
        <f t="shared" si="36"/>
        <v>73.131801696901164</v>
      </c>
      <c r="O246" s="197">
        <f t="shared" si="36"/>
        <v>19.183677560234756</v>
      </c>
      <c r="P246" s="197">
        <f t="shared" si="36"/>
        <v>13.031693590547277</v>
      </c>
      <c r="Q246" s="197">
        <f t="shared" si="36"/>
        <v>50.094421373710027</v>
      </c>
      <c r="R246" s="197">
        <f t="shared" si="36"/>
        <v>33.16412152248509</v>
      </c>
      <c r="S246" s="197">
        <f t="shared" si="36"/>
        <v>71.290930752209007</v>
      </c>
      <c r="T246" s="129" t="e">
        <f t="shared" ref="T246:U246" si="37">100*(T241/T243-1)</f>
        <v>#DIV/0!</v>
      </c>
      <c r="U246" s="102" t="e">
        <f t="shared" si="37"/>
        <v>#DIV/0!</v>
      </c>
    </row>
    <row r="247" spans="1:21" hidden="1">
      <c r="A247" t="s">
        <v>194</v>
      </c>
      <c r="B247" s="102">
        <f t="shared" ref="B247:S247" si="38">100*(B241/B244-1)</f>
        <v>81.323258611341657</v>
      </c>
      <c r="C247" s="102">
        <f t="shared" si="38"/>
        <v>28.425514789335903</v>
      </c>
      <c r="D247" s="102">
        <f t="shared" si="38"/>
        <v>44.534771069579257</v>
      </c>
      <c r="E247" s="102">
        <f t="shared" si="38"/>
        <v>-58.302536040703814</v>
      </c>
      <c r="F247" s="102">
        <f t="shared" si="38"/>
        <v>1.6895579855228604</v>
      </c>
      <c r="G247" s="102">
        <f t="shared" si="38"/>
        <v>-33.391973836615122</v>
      </c>
      <c r="H247" s="102">
        <f t="shared" si="38"/>
        <v>11.935546136549057</v>
      </c>
      <c r="I247" s="102">
        <f t="shared" si="38"/>
        <v>113.23851121802365</v>
      </c>
      <c r="J247" s="102">
        <f t="shared" si="38"/>
        <v>26.617064572234717</v>
      </c>
      <c r="K247" s="102">
        <f t="shared" si="38"/>
        <v>27.487439558696458</v>
      </c>
      <c r="L247" s="102">
        <f t="shared" si="38"/>
        <v>130.8378505299313</v>
      </c>
      <c r="M247" s="102">
        <f t="shared" si="38"/>
        <v>138.27759609459127</v>
      </c>
      <c r="N247" s="102">
        <f t="shared" si="38"/>
        <v>122.84527155139462</v>
      </c>
      <c r="O247" s="102">
        <f t="shared" si="38"/>
        <v>38.985712924566407</v>
      </c>
      <c r="P247" s="102">
        <f t="shared" si="38"/>
        <v>1.4415070853403877</v>
      </c>
      <c r="Q247" s="102">
        <f t="shared" si="38"/>
        <v>103.14688854851464</v>
      </c>
      <c r="R247" s="102">
        <f t="shared" si="38"/>
        <v>120.00695102925189</v>
      </c>
      <c r="S247" s="102">
        <f t="shared" si="38"/>
        <v>89.04662090623583</v>
      </c>
      <c r="U247" s="121" t="s">
        <v>171</v>
      </c>
    </row>
    <row r="248" spans="1:21" s="118" customFormat="1" hidden="1">
      <c r="A248" s="118" t="s">
        <v>170</v>
      </c>
      <c r="T248" s="130"/>
      <c r="U248" s="119"/>
    </row>
    <row r="249" spans="1:21" hidden="1">
      <c r="A249" s="118" t="s">
        <v>181</v>
      </c>
      <c r="B249" s="131" t="e">
        <f>B241/#REF!-1</f>
        <v>#REF!</v>
      </c>
      <c r="C249" s="131" t="e">
        <f>C241/#REF!-1</f>
        <v>#REF!</v>
      </c>
      <c r="D249" s="131" t="e">
        <f>D241/#REF!-1</f>
        <v>#REF!</v>
      </c>
      <c r="E249" s="131" t="e">
        <f>E241/#REF!-1</f>
        <v>#REF!</v>
      </c>
      <c r="F249" s="131" t="e">
        <f>F241/#REF!-1</f>
        <v>#REF!</v>
      </c>
      <c r="G249" s="131" t="e">
        <f>G241/#REF!-1</f>
        <v>#REF!</v>
      </c>
      <c r="H249" s="131" t="e">
        <f>H241/#REF!-1</f>
        <v>#REF!</v>
      </c>
      <c r="I249" s="131" t="e">
        <f>I241/#REF!-1</f>
        <v>#REF!</v>
      </c>
      <c r="J249" s="131" t="e">
        <f>J241/#REF!-1</f>
        <v>#REF!</v>
      </c>
      <c r="K249" s="131" t="e">
        <f>K241/#REF!-1</f>
        <v>#REF!</v>
      </c>
      <c r="L249" s="131" t="e">
        <f>L241/#REF!-1</f>
        <v>#REF!</v>
      </c>
      <c r="M249" s="131" t="e">
        <f>M241/#REF!-1</f>
        <v>#REF!</v>
      </c>
      <c r="N249" s="131" t="e">
        <f>N241/#REF!-1</f>
        <v>#REF!</v>
      </c>
      <c r="O249" s="131" t="e">
        <f>O241/#REF!-1</f>
        <v>#REF!</v>
      </c>
      <c r="P249" s="131" t="e">
        <f>P241/#REF!-1</f>
        <v>#REF!</v>
      </c>
      <c r="Q249" s="131" t="e">
        <f>Q241/#REF!-1</f>
        <v>#REF!</v>
      </c>
      <c r="R249" s="131" t="e">
        <f>R241/#REF!-1</f>
        <v>#REF!</v>
      </c>
      <c r="S249" s="131" t="e">
        <f>S241/#REF!-1</f>
        <v>#REF!</v>
      </c>
    </row>
    <row r="250" spans="1:21" hidden="1">
      <c r="A250" s="118" t="s">
        <v>182</v>
      </c>
      <c r="B250" s="131" t="e">
        <f>B241/#REF!-1</f>
        <v>#REF!</v>
      </c>
      <c r="C250" s="131" t="e">
        <f>C241/#REF!-1</f>
        <v>#REF!</v>
      </c>
      <c r="D250" s="131" t="e">
        <f>D241/#REF!-1</f>
        <v>#REF!</v>
      </c>
      <c r="E250" s="131" t="e">
        <f>E241/#REF!-1</f>
        <v>#REF!</v>
      </c>
      <c r="F250" s="131" t="e">
        <f>F241/#REF!-1</f>
        <v>#REF!</v>
      </c>
      <c r="G250" s="131" t="e">
        <f>G241/#REF!-1</f>
        <v>#REF!</v>
      </c>
      <c r="H250" s="131" t="e">
        <f>H241/#REF!-1</f>
        <v>#REF!</v>
      </c>
      <c r="I250" s="131" t="e">
        <f>I241/#REF!-1</f>
        <v>#REF!</v>
      </c>
      <c r="J250" s="131" t="e">
        <f>J241/#REF!-1</f>
        <v>#REF!</v>
      </c>
      <c r="K250" s="131" t="e">
        <f>K241/#REF!-1</f>
        <v>#REF!</v>
      </c>
      <c r="L250" s="131" t="e">
        <f>L241/#REF!-1</f>
        <v>#REF!</v>
      </c>
      <c r="M250" s="131" t="e">
        <f>M241/#REF!-1</f>
        <v>#REF!</v>
      </c>
      <c r="N250" s="131" t="e">
        <f>N241/#REF!-1</f>
        <v>#REF!</v>
      </c>
      <c r="O250" s="131" t="e">
        <f>O241/#REF!-1</f>
        <v>#REF!</v>
      </c>
      <c r="P250" s="131" t="e">
        <f>P241/#REF!-1</f>
        <v>#REF!</v>
      </c>
      <c r="Q250" s="131" t="e">
        <f>Q241/#REF!-1</f>
        <v>#REF!</v>
      </c>
      <c r="R250" s="131" t="e">
        <f>R241/#REF!-1</f>
        <v>#REF!</v>
      </c>
      <c r="S250" s="131" t="e">
        <f>S241/#REF!-1</f>
        <v>#REF!</v>
      </c>
    </row>
    <row r="251" spans="1:21" hidden="1">
      <c r="A251" s="118" t="s">
        <v>183</v>
      </c>
      <c r="B251" s="131" t="e">
        <f>B241/#REF!-1</f>
        <v>#REF!</v>
      </c>
      <c r="C251" s="131" t="e">
        <f>C241/#REF!-1</f>
        <v>#REF!</v>
      </c>
      <c r="D251" s="131" t="e">
        <f>D241/#REF!-1</f>
        <v>#REF!</v>
      </c>
      <c r="E251" s="131" t="e">
        <f>E241/#REF!-1</f>
        <v>#REF!</v>
      </c>
      <c r="F251" s="131" t="e">
        <f>F241/#REF!-1</f>
        <v>#REF!</v>
      </c>
      <c r="G251" s="131" t="e">
        <f>G241/#REF!-1</f>
        <v>#REF!</v>
      </c>
      <c r="H251" s="131" t="e">
        <f>H241/#REF!-1</f>
        <v>#REF!</v>
      </c>
      <c r="I251" s="131" t="e">
        <f>I241/#REF!-1</f>
        <v>#REF!</v>
      </c>
      <c r="J251" s="131" t="e">
        <f>J241/#REF!-1</f>
        <v>#REF!</v>
      </c>
      <c r="K251" s="131" t="e">
        <f>K241/#REF!-1</f>
        <v>#REF!</v>
      </c>
      <c r="L251" s="131" t="e">
        <f>L241/#REF!-1</f>
        <v>#REF!</v>
      </c>
      <c r="M251" s="131" t="e">
        <f>M241/#REF!-1</f>
        <v>#REF!</v>
      </c>
      <c r="N251" s="131" t="e">
        <f>N241/#REF!-1</f>
        <v>#REF!</v>
      </c>
      <c r="O251" s="131" t="e">
        <f>O241/#REF!-1</f>
        <v>#REF!</v>
      </c>
      <c r="P251" s="131" t="e">
        <f>P241/#REF!-1</f>
        <v>#REF!</v>
      </c>
      <c r="Q251" s="131" t="e">
        <f>Q241/#REF!-1</f>
        <v>#REF!</v>
      </c>
      <c r="R251" s="131" t="e">
        <f>R241/#REF!-1</f>
        <v>#REF!</v>
      </c>
      <c r="S251" s="131" t="e">
        <f>S241/#REF!-1</f>
        <v>#REF!</v>
      </c>
    </row>
    <row r="252" spans="1:21" hidden="1">
      <c r="A252" s="118" t="s">
        <v>184</v>
      </c>
      <c r="B252" s="131" t="e">
        <f>B241/#REF!-1</f>
        <v>#REF!</v>
      </c>
      <c r="C252" s="131" t="e">
        <f>C241/#REF!-1</f>
        <v>#REF!</v>
      </c>
      <c r="D252" s="131" t="e">
        <f>D241/#REF!-1</f>
        <v>#REF!</v>
      </c>
      <c r="E252" s="131" t="e">
        <f>E241/#REF!-1</f>
        <v>#REF!</v>
      </c>
      <c r="F252" s="131" t="e">
        <f>F241/#REF!-1</f>
        <v>#REF!</v>
      </c>
      <c r="G252" s="131" t="e">
        <f>G241/#REF!-1</f>
        <v>#REF!</v>
      </c>
      <c r="H252" s="131" t="e">
        <f>H241/#REF!-1</f>
        <v>#REF!</v>
      </c>
      <c r="I252" s="131" t="e">
        <f>I241/#REF!-1</f>
        <v>#REF!</v>
      </c>
      <c r="J252" s="131" t="e">
        <f>J241/#REF!-1</f>
        <v>#REF!</v>
      </c>
      <c r="K252" s="131" t="e">
        <f>K241/#REF!-1</f>
        <v>#REF!</v>
      </c>
      <c r="L252" s="131" t="e">
        <f>L241/#REF!-1</f>
        <v>#REF!</v>
      </c>
      <c r="M252" s="131" t="e">
        <f>M241/#REF!-1</f>
        <v>#REF!</v>
      </c>
      <c r="N252" s="131" t="e">
        <f>N241/#REF!-1</f>
        <v>#REF!</v>
      </c>
      <c r="O252" s="131" t="e">
        <f>O241/#REF!-1</f>
        <v>#REF!</v>
      </c>
      <c r="P252" s="131" t="e">
        <f>P241/#REF!-1</f>
        <v>#REF!</v>
      </c>
      <c r="Q252" s="131" t="e">
        <f>Q241/#REF!-1</f>
        <v>#REF!</v>
      </c>
      <c r="R252" s="131" t="e">
        <f>R241/#REF!-1</f>
        <v>#REF!</v>
      </c>
      <c r="S252" s="131" t="e">
        <f>S241/#REF!-1</f>
        <v>#REF!</v>
      </c>
    </row>
    <row r="253" spans="1:21" hidden="1">
      <c r="A253" s="118" t="s">
        <v>185</v>
      </c>
      <c r="B253" s="131" t="e">
        <f>B241/#REF!-1</f>
        <v>#REF!</v>
      </c>
      <c r="C253" s="131" t="e">
        <f>C241/#REF!-1</f>
        <v>#REF!</v>
      </c>
      <c r="D253" s="131" t="e">
        <f>D241/#REF!-1</f>
        <v>#REF!</v>
      </c>
      <c r="E253" s="131" t="e">
        <f>E241/#REF!-1</f>
        <v>#REF!</v>
      </c>
      <c r="F253" s="131" t="e">
        <f>F241/#REF!-1</f>
        <v>#REF!</v>
      </c>
      <c r="G253" s="131" t="e">
        <f>G241/#REF!-1</f>
        <v>#REF!</v>
      </c>
      <c r="H253" s="131" t="e">
        <f>H241/#REF!-1</f>
        <v>#REF!</v>
      </c>
      <c r="I253" s="131" t="e">
        <f>I241/#REF!-1</f>
        <v>#REF!</v>
      </c>
      <c r="J253" s="131" t="e">
        <f>J241/#REF!-1</f>
        <v>#REF!</v>
      </c>
      <c r="K253" s="131" t="e">
        <f>K241/#REF!-1</f>
        <v>#REF!</v>
      </c>
      <c r="L253" s="131" t="e">
        <f>L241/#REF!-1</f>
        <v>#REF!</v>
      </c>
      <c r="M253" s="131" t="e">
        <f>M241/#REF!-1</f>
        <v>#REF!</v>
      </c>
      <c r="N253" s="131" t="e">
        <f>N241/#REF!-1</f>
        <v>#REF!</v>
      </c>
      <c r="O253" s="131" t="e">
        <f>O241/#REF!-1</f>
        <v>#REF!</v>
      </c>
      <c r="P253" s="131" t="e">
        <f>P241/#REF!-1</f>
        <v>#REF!</v>
      </c>
      <c r="Q253" s="131" t="e">
        <f>Q241/#REF!-1</f>
        <v>#REF!</v>
      </c>
      <c r="R253" s="131" t="e">
        <f>R241/#REF!-1</f>
        <v>#REF!</v>
      </c>
      <c r="S253" s="131" t="e">
        <f>S241/#REF!-1</f>
        <v>#REF!</v>
      </c>
    </row>
    <row r="254" spans="1:21" hidden="1">
      <c r="A254" s="118" t="s">
        <v>186</v>
      </c>
      <c r="B254" s="131" t="e">
        <f>B241/#REF!-1</f>
        <v>#REF!</v>
      </c>
      <c r="C254" s="131" t="e">
        <f>C241/#REF!-1</f>
        <v>#REF!</v>
      </c>
      <c r="D254" s="131" t="e">
        <f>D241/#REF!-1</f>
        <v>#REF!</v>
      </c>
      <c r="E254" s="131" t="e">
        <f>E241/#REF!-1</f>
        <v>#REF!</v>
      </c>
      <c r="F254" s="131" t="e">
        <f>F241/#REF!-1</f>
        <v>#REF!</v>
      </c>
      <c r="G254" s="131" t="e">
        <f>G241/#REF!-1</f>
        <v>#REF!</v>
      </c>
      <c r="H254" s="131" t="e">
        <f>H241/#REF!-1</f>
        <v>#REF!</v>
      </c>
      <c r="I254" s="131" t="e">
        <f>I241/#REF!-1</f>
        <v>#REF!</v>
      </c>
      <c r="J254" s="131" t="e">
        <f>J241/#REF!-1</f>
        <v>#REF!</v>
      </c>
      <c r="K254" s="131" t="e">
        <f>K241/#REF!-1</f>
        <v>#REF!</v>
      </c>
      <c r="L254" s="131" t="e">
        <f>L241/#REF!-1</f>
        <v>#REF!</v>
      </c>
      <c r="M254" s="131" t="e">
        <f>M241/#REF!-1</f>
        <v>#REF!</v>
      </c>
      <c r="N254" s="131" t="e">
        <f>N241/#REF!-1</f>
        <v>#REF!</v>
      </c>
      <c r="O254" s="131" t="e">
        <f>O241/#REF!-1</f>
        <v>#REF!</v>
      </c>
      <c r="P254" s="131" t="e">
        <f>P241/#REF!-1</f>
        <v>#REF!</v>
      </c>
      <c r="Q254" s="131" t="e">
        <f>Q241/#REF!-1</f>
        <v>#REF!</v>
      </c>
      <c r="R254" s="131" t="e">
        <f>R241/#REF!-1</f>
        <v>#REF!</v>
      </c>
      <c r="S254" s="131" t="e">
        <f>S241/#REF!-1</f>
        <v>#REF!</v>
      </c>
    </row>
    <row r="255" spans="1:21" hidden="1">
      <c r="A255" s="118" t="s">
        <v>187</v>
      </c>
      <c r="B255" s="131" t="e">
        <f>B241/#REF!-1</f>
        <v>#REF!</v>
      </c>
      <c r="C255" s="131" t="e">
        <f>C241/#REF!-1</f>
        <v>#REF!</v>
      </c>
      <c r="D255" s="131" t="e">
        <f>D241/#REF!-1</f>
        <v>#REF!</v>
      </c>
      <c r="E255" s="131" t="e">
        <f>E241/#REF!-1</f>
        <v>#REF!</v>
      </c>
      <c r="F255" s="131" t="e">
        <f>F241/#REF!-1</f>
        <v>#REF!</v>
      </c>
      <c r="G255" s="131" t="e">
        <f>G241/#REF!-1</f>
        <v>#REF!</v>
      </c>
      <c r="H255" s="131" t="e">
        <f>H241/#REF!-1</f>
        <v>#REF!</v>
      </c>
      <c r="I255" s="131" t="e">
        <f>I241/#REF!-1</f>
        <v>#REF!</v>
      </c>
      <c r="J255" s="131" t="e">
        <f>J241/#REF!-1</f>
        <v>#REF!</v>
      </c>
      <c r="K255" s="131" t="e">
        <f>K241/#REF!-1</f>
        <v>#REF!</v>
      </c>
      <c r="L255" s="131" t="e">
        <f>L241/#REF!-1</f>
        <v>#REF!</v>
      </c>
      <c r="M255" s="131" t="e">
        <f>M241/#REF!-1</f>
        <v>#REF!</v>
      </c>
      <c r="N255" s="131" t="e">
        <f>N241/#REF!-1</f>
        <v>#REF!</v>
      </c>
      <c r="O255" s="131" t="e">
        <f>O241/#REF!-1</f>
        <v>#REF!</v>
      </c>
      <c r="P255" s="131" t="e">
        <f>P241/#REF!-1</f>
        <v>#REF!</v>
      </c>
      <c r="Q255" s="131" t="e">
        <f>Q241/#REF!-1</f>
        <v>#REF!</v>
      </c>
      <c r="R255" s="131" t="e">
        <f>R241/#REF!-1</f>
        <v>#REF!</v>
      </c>
      <c r="S255" s="131" t="e">
        <f>S241/#REF!-1</f>
        <v>#REF!</v>
      </c>
    </row>
    <row r="256" spans="1:21" hidden="1">
      <c r="A256" s="118" t="s">
        <v>188</v>
      </c>
      <c r="B256" s="131" t="e">
        <f>B241/#REF!-1</f>
        <v>#REF!</v>
      </c>
      <c r="C256" s="131" t="e">
        <f>C241/#REF!-1</f>
        <v>#REF!</v>
      </c>
      <c r="D256" s="131" t="e">
        <f>D241/#REF!-1</f>
        <v>#REF!</v>
      </c>
      <c r="E256" s="131" t="e">
        <f>E241/#REF!-1</f>
        <v>#REF!</v>
      </c>
      <c r="F256" s="131" t="e">
        <f>F241/#REF!-1</f>
        <v>#REF!</v>
      </c>
      <c r="G256" s="131" t="e">
        <f>G241/#REF!-1</f>
        <v>#REF!</v>
      </c>
      <c r="H256" s="131" t="e">
        <f>H241/#REF!-1</f>
        <v>#REF!</v>
      </c>
      <c r="I256" s="131" t="e">
        <f>I241/#REF!-1</f>
        <v>#REF!</v>
      </c>
      <c r="J256" s="131" t="e">
        <f>J241/#REF!-1</f>
        <v>#REF!</v>
      </c>
      <c r="K256" s="131" t="e">
        <f>K241/#REF!-1</f>
        <v>#REF!</v>
      </c>
      <c r="L256" s="131" t="e">
        <f>L241/#REF!-1</f>
        <v>#REF!</v>
      </c>
      <c r="M256" s="131" t="e">
        <f>M241/#REF!-1</f>
        <v>#REF!</v>
      </c>
      <c r="N256" s="131" t="e">
        <f>N241/#REF!-1</f>
        <v>#REF!</v>
      </c>
      <c r="O256" s="131" t="e">
        <f>O241/#REF!-1</f>
        <v>#REF!</v>
      </c>
      <c r="P256" s="131" t="e">
        <f>P241/#REF!-1</f>
        <v>#REF!</v>
      </c>
      <c r="Q256" s="131" t="e">
        <f>Q241/#REF!-1</f>
        <v>#REF!</v>
      </c>
      <c r="R256" s="131" t="e">
        <f>R241/#REF!-1</f>
        <v>#REF!</v>
      </c>
      <c r="S256" s="131" t="e">
        <f>S241/#REF!-1</f>
        <v>#REF!</v>
      </c>
    </row>
    <row r="257" spans="1:19" hidden="1">
      <c r="A257" s="118" t="s">
        <v>189</v>
      </c>
      <c r="B257" s="131" t="e">
        <f>B241/#REF!-1</f>
        <v>#REF!</v>
      </c>
      <c r="C257" s="131" t="e">
        <f>C241/#REF!-1</f>
        <v>#REF!</v>
      </c>
      <c r="D257" s="131" t="e">
        <f>D241/#REF!-1</f>
        <v>#REF!</v>
      </c>
      <c r="E257" s="131" t="e">
        <f>E241/#REF!-1</f>
        <v>#REF!</v>
      </c>
      <c r="F257" s="131" t="e">
        <f>F241/#REF!-1</f>
        <v>#REF!</v>
      </c>
      <c r="G257" s="131" t="e">
        <f>G241/#REF!-1</f>
        <v>#REF!</v>
      </c>
      <c r="H257" s="131" t="e">
        <f>H241/#REF!-1</f>
        <v>#REF!</v>
      </c>
      <c r="I257" s="131" t="e">
        <f>I241/#REF!-1</f>
        <v>#REF!</v>
      </c>
      <c r="J257" s="131" t="e">
        <f>J241/#REF!-1</f>
        <v>#REF!</v>
      </c>
      <c r="K257" s="131" t="e">
        <f>K241/#REF!-1</f>
        <v>#REF!</v>
      </c>
      <c r="L257" s="131" t="e">
        <f>L241/#REF!-1</f>
        <v>#REF!</v>
      </c>
      <c r="M257" s="131" t="e">
        <f>M241/#REF!-1</f>
        <v>#REF!</v>
      </c>
      <c r="N257" s="131" t="e">
        <f>N241/#REF!-1</f>
        <v>#REF!</v>
      </c>
      <c r="O257" s="131" t="e">
        <f>O241/#REF!-1</f>
        <v>#REF!</v>
      </c>
      <c r="P257" s="131" t="e">
        <f>P241/#REF!-1</f>
        <v>#REF!</v>
      </c>
      <c r="Q257" s="131" t="e">
        <f>Q241/#REF!-1</f>
        <v>#REF!</v>
      </c>
      <c r="R257" s="131" t="e">
        <f>R241/#REF!-1</f>
        <v>#REF!</v>
      </c>
      <c r="S257" s="131" t="e">
        <f>S241/#REF!-1</f>
        <v>#REF!</v>
      </c>
    </row>
    <row r="258" spans="1:19" hidden="1">
      <c r="F258" s="141"/>
    </row>
    <row r="259" spans="1:19" hidden="1">
      <c r="A259" s="133" t="s">
        <v>190</v>
      </c>
      <c r="B259" s="137">
        <f t="shared" ref="B259:S259" si="39">AVERAGE(B242:B244)</f>
        <v>554479.19520876964</v>
      </c>
      <c r="C259" s="137">
        <f t="shared" si="39"/>
        <v>158649.08333333334</v>
      </c>
      <c r="D259" s="139">
        <f t="shared" si="39"/>
        <v>100068.59333333334</v>
      </c>
      <c r="E259" s="142">
        <f t="shared" si="39"/>
        <v>8857.5666666666675</v>
      </c>
      <c r="F259" s="139">
        <f t="shared" si="39"/>
        <v>58580.156666666669</v>
      </c>
      <c r="G259" s="142">
        <f t="shared" si="39"/>
        <v>15462.15</v>
      </c>
      <c r="H259" s="142">
        <f t="shared" si="39"/>
        <v>43118.006666666661</v>
      </c>
      <c r="I259" s="137">
        <f t="shared" si="39"/>
        <v>395830.11187543644</v>
      </c>
      <c r="J259" s="139">
        <f t="shared" si="39"/>
        <v>57812.959948060656</v>
      </c>
      <c r="K259" s="142">
        <f t="shared" si="39"/>
        <v>24778.89</v>
      </c>
      <c r="L259" s="139">
        <f t="shared" si="39"/>
        <v>338016.81859404244</v>
      </c>
      <c r="M259" s="142">
        <f t="shared" si="39"/>
        <v>201564.10057518663</v>
      </c>
      <c r="N259" s="142">
        <f t="shared" si="39"/>
        <v>136452.05135218913</v>
      </c>
      <c r="O259" s="137">
        <f t="shared" si="39"/>
        <v>157881.88661472732</v>
      </c>
      <c r="P259" s="134">
        <f t="shared" si="39"/>
        <v>33636.456666666665</v>
      </c>
      <c r="Q259" s="137">
        <f t="shared" si="39"/>
        <v>396597.64192737575</v>
      </c>
      <c r="R259" s="134">
        <f t="shared" si="39"/>
        <v>217026.91724185328</v>
      </c>
      <c r="S259" s="134">
        <f t="shared" si="39"/>
        <v>179570.39135218915</v>
      </c>
    </row>
    <row r="260" spans="1:19" hidden="1">
      <c r="A260" s="135" t="s">
        <v>191</v>
      </c>
      <c r="B260" s="138">
        <f t="shared" ref="B260:S260" si="40">B241/B259-1</f>
        <v>0.50075888330016238</v>
      </c>
      <c r="C260" s="138">
        <f t="shared" si="40"/>
        <v>0.39793174558735211</v>
      </c>
      <c r="D260" s="140">
        <f t="shared" si="40"/>
        <v>0.55646796673934773</v>
      </c>
      <c r="E260" s="143">
        <f t="shared" si="40"/>
        <v>-0.49779825288611423</v>
      </c>
      <c r="F260" s="140">
        <f t="shared" si="40"/>
        <v>0.12712279647368629</v>
      </c>
      <c r="G260" s="143">
        <f t="shared" si="40"/>
        <v>-0.36774251963666116</v>
      </c>
      <c r="H260" s="143">
        <f t="shared" si="40"/>
        <v>0.30458187538354076</v>
      </c>
      <c r="I260" s="138">
        <f t="shared" si="40"/>
        <v>0.54197209737989582</v>
      </c>
      <c r="J260" s="140">
        <f t="shared" si="40"/>
        <v>5.8592367800788026E-2</v>
      </c>
      <c r="K260" s="143">
        <f t="shared" si="40"/>
        <v>0.25939359895369485</v>
      </c>
      <c r="L260" s="140">
        <f t="shared" si="40"/>
        <v>0.62464883238024438</v>
      </c>
      <c r="M260" s="143">
        <f t="shared" si="40"/>
        <v>0.45686124569328657</v>
      </c>
      <c r="N260" s="143">
        <f t="shared" si="40"/>
        <v>0.87250906432476572</v>
      </c>
      <c r="O260" s="138">
        <f t="shared" si="40"/>
        <v>0.37415331684256725</v>
      </c>
      <c r="P260" s="136">
        <f t="shared" si="40"/>
        <v>6.0000500756929753E-2</v>
      </c>
      <c r="Q260" s="138">
        <f t="shared" si="40"/>
        <v>0.55115813766322796</v>
      </c>
      <c r="R260" s="136">
        <f t="shared" si="40"/>
        <v>0.39810761958562213</v>
      </c>
      <c r="S260" s="136">
        <f t="shared" si="40"/>
        <v>0.73613628981425006</v>
      </c>
    </row>
    <row r="261" spans="1:19" hidden="1"/>
    <row r="262" spans="1:19" hidden="1"/>
    <row r="263" spans="1:19" hidden="1"/>
    <row r="264" spans="1:19" hidden="1"/>
    <row r="266" spans="1:19">
      <c r="D266" s="144"/>
      <c r="E266" s="144"/>
      <c r="F266" s="144"/>
      <c r="G266" s="144"/>
      <c r="H266" s="144"/>
    </row>
    <row r="267" spans="1:19">
      <c r="B267" s="412"/>
      <c r="C267" s="412"/>
      <c r="D267" s="412"/>
      <c r="E267" s="412"/>
      <c r="F267" s="412"/>
      <c r="G267" s="412"/>
      <c r="H267" s="412"/>
    </row>
    <row r="268" spans="1:19"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</row>
    <row r="269" spans="1:19">
      <c r="B269" s="412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</row>
    <row r="270" spans="1:19">
      <c r="B270" s="412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</row>
    <row r="271" spans="1:19">
      <c r="B271" s="412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</row>
    <row r="272" spans="1:19">
      <c r="B272" s="412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</row>
    <row r="273" spans="2:17">
      <c r="B273" s="412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</row>
    <row r="274" spans="2:17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</row>
    <row r="275" spans="2:17">
      <c r="B275" s="412"/>
    </row>
    <row r="276" spans="2:17">
      <c r="B276" s="412"/>
    </row>
    <row r="282" spans="2:17">
      <c r="F282" s="145"/>
      <c r="G282" s="145"/>
      <c r="H282" s="146"/>
      <c r="I282" s="145"/>
      <c r="J282" s="146"/>
      <c r="K282" s="145"/>
      <c r="L282" s="145"/>
      <c r="M282" s="146"/>
    </row>
    <row r="283" spans="2:17">
      <c r="F283" s="145"/>
      <c r="G283" s="145"/>
      <c r="H283" s="146"/>
      <c r="I283" s="145"/>
      <c r="J283" s="146"/>
      <c r="K283" s="145"/>
      <c r="L283" s="145"/>
      <c r="M283" s="146"/>
    </row>
    <row r="284" spans="2:17">
      <c r="F284" s="145"/>
      <c r="G284" s="145"/>
      <c r="H284" s="146"/>
      <c r="I284" s="145"/>
      <c r="J284" s="146"/>
      <c r="K284" s="145"/>
      <c r="L284" s="145"/>
      <c r="M284" s="146"/>
    </row>
    <row r="285" spans="2:17">
      <c r="F285" s="145"/>
      <c r="G285" s="145"/>
      <c r="H285" s="146"/>
      <c r="I285" s="145"/>
      <c r="J285" s="146"/>
      <c r="K285" s="145"/>
      <c r="L285" s="145"/>
      <c r="M285" s="146"/>
    </row>
    <row r="286" spans="2:17">
      <c r="F286" s="145"/>
      <c r="G286" s="145"/>
      <c r="H286" s="146"/>
      <c r="I286" s="145"/>
      <c r="J286" s="146"/>
      <c r="K286" s="145"/>
      <c r="L286" s="145"/>
      <c r="M286" s="146"/>
    </row>
    <row r="287" spans="2:17">
      <c r="F287" s="145"/>
      <c r="G287" s="145"/>
      <c r="H287" s="146"/>
      <c r="I287" s="145"/>
      <c r="J287" s="146"/>
      <c r="K287" s="145"/>
      <c r="L287" s="145"/>
      <c r="M287" s="146"/>
    </row>
    <row r="288" spans="2:17" ht="409.6">
      <c r="F288" s="145"/>
      <c r="G288" s="145"/>
      <c r="H288" s="146"/>
      <c r="I288" s="145"/>
      <c r="J288" s="146"/>
      <c r="K288" s="145"/>
      <c r="L288" s="145"/>
      <c r="M288" s="146"/>
    </row>
    <row r="293" spans="6:10">
      <c r="F293" s="145"/>
      <c r="G293" s="145"/>
      <c r="H293" s="146"/>
      <c r="I293" s="145"/>
    </row>
    <row r="294" spans="6:10">
      <c r="F294" s="145"/>
      <c r="G294" s="145"/>
      <c r="H294" s="146"/>
      <c r="I294" s="145"/>
    </row>
    <row r="295" spans="6:10">
      <c r="F295" s="145"/>
      <c r="G295" s="145"/>
      <c r="H295" s="146"/>
      <c r="I295" s="145"/>
    </row>
    <row r="296" spans="6:10">
      <c r="F296" s="145"/>
      <c r="G296" s="145"/>
      <c r="H296" s="146"/>
      <c r="I296" s="145"/>
    </row>
    <row r="297" spans="6:10">
      <c r="F297" s="145"/>
      <c r="G297" s="145"/>
      <c r="H297" s="146"/>
      <c r="I297" s="145"/>
    </row>
    <row r="298" spans="6:10">
      <c r="F298" s="145"/>
      <c r="G298" s="145"/>
      <c r="H298" s="146"/>
      <c r="I298" s="145"/>
    </row>
    <row r="299" spans="6:10">
      <c r="F299" s="145"/>
      <c r="G299" s="145"/>
      <c r="H299" s="146"/>
      <c r="I299" s="145"/>
      <c r="J299" s="146"/>
    </row>
    <row r="300" spans="6:10">
      <c r="F300" s="145"/>
      <c r="G300" s="145"/>
      <c r="H300" s="146"/>
      <c r="I300" s="145"/>
      <c r="J300" s="146"/>
    </row>
    <row r="301" spans="6:10">
      <c r="F301" s="145"/>
      <c r="G301" s="145"/>
      <c r="H301" s="146"/>
      <c r="I301" s="145"/>
      <c r="J301" s="146"/>
    </row>
    <row r="302" spans="6:10">
      <c r="F302" s="145"/>
      <c r="G302" s="145"/>
      <c r="H302" s="146"/>
      <c r="I302" s="145"/>
      <c r="J302" s="146"/>
    </row>
  </sheetData>
  <mergeCells count="3">
    <mergeCell ref="U3:U5"/>
    <mergeCell ref="A1:U1"/>
    <mergeCell ref="A237:S237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1" manualBreakCount="1">
    <brk id="24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5"/>
  <sheetViews>
    <sheetView workbookViewId="0">
      <pane ySplit="175" topLeftCell="A230" activePane="bottomLeft" state="frozen"/>
      <selection pane="bottomLeft" activeCell="S245" sqref="S245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6" t="s">
        <v>299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3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4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5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300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301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302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303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304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305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306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307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2" t="s">
        <v>308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2" t="s">
        <v>309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2" t="s">
        <v>310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311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317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318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316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319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81" customFormat="1" ht="18" customHeight="1">
      <c r="A246" s="362" t="s">
        <v>278</v>
      </c>
      <c r="B246" s="363">
        <f>(B245-B241)/B241*100</f>
        <v>-24.331984884251373</v>
      </c>
      <c r="C246" s="363">
        <f t="shared" ref="C246:S246" si="29">(C245-C241)/C241*100</f>
        <v>-37.620026857137368</v>
      </c>
      <c r="D246" s="363">
        <f t="shared" si="29"/>
        <v>-15.813738909749109</v>
      </c>
      <c r="E246" s="363">
        <f t="shared" si="29"/>
        <v>-83.938544936548467</v>
      </c>
      <c r="F246" s="363">
        <f t="shared" si="29"/>
        <v>-60.898136287833346</v>
      </c>
      <c r="G246" s="363">
        <f t="shared" si="29"/>
        <v>-92.261269462581623</v>
      </c>
      <c r="H246" s="363">
        <f t="shared" si="29"/>
        <v>-14.354790598844167</v>
      </c>
      <c r="I246" s="363">
        <f t="shared" si="29"/>
        <v>-17.439359540426409</v>
      </c>
      <c r="J246" s="363">
        <f t="shared" si="29"/>
        <v>-26.465785868113684</v>
      </c>
      <c r="K246" s="363">
        <f t="shared" si="29"/>
        <v>53.379717920139782</v>
      </c>
      <c r="L246" s="363">
        <f t="shared" si="29"/>
        <v>-16.191576938893526</v>
      </c>
      <c r="M246" s="363">
        <f t="shared" si="29"/>
        <v>-31.132553794508098</v>
      </c>
      <c r="N246" s="363">
        <f t="shared" si="29"/>
        <v>12.860827097633774</v>
      </c>
      <c r="O246" s="363">
        <f t="shared" si="29"/>
        <v>-19.137068363067964</v>
      </c>
      <c r="P246" s="363">
        <f t="shared" si="29"/>
        <v>-15.27981633344187</v>
      </c>
      <c r="Q246" s="363">
        <f t="shared" si="29"/>
        <v>-26.122449728528956</v>
      </c>
      <c r="R246" s="363">
        <f t="shared" si="29"/>
        <v>-43.682629460764552</v>
      </c>
      <c r="S246" s="363">
        <f t="shared" si="29"/>
        <v>5.9780468150874277</v>
      </c>
      <c r="T246" s="363" t="e">
        <f t="shared" ref="T246:U246" si="30">(T241-T237)/T237*100</f>
        <v>#DIV/0!</v>
      </c>
      <c r="U246" s="363" t="e">
        <f t="shared" si="30"/>
        <v>#DIV/0!</v>
      </c>
    </row>
    <row r="247" spans="1:25" s="182" customFormat="1" ht="18" customHeight="1">
      <c r="A247" s="298" t="s">
        <v>320</v>
      </c>
      <c r="B247" s="418">
        <f>(B245-B229)/B229*100</f>
        <v>31.757766517280885</v>
      </c>
      <c r="C247" s="418">
        <f t="shared" ref="C247:S247" si="31">(C245-C229)/C229*100</f>
        <v>33.344931106850986</v>
      </c>
      <c r="D247" s="418">
        <f t="shared" si="31"/>
        <v>60.547088936310175</v>
      </c>
      <c r="E247" s="418">
        <f t="shared" si="31"/>
        <v>-60.271558911286441</v>
      </c>
      <c r="F247" s="418">
        <f t="shared" si="31"/>
        <v>-4.0278781747155668</v>
      </c>
      <c r="G247" s="418">
        <f t="shared" si="31"/>
        <v>-57.788917067136545</v>
      </c>
      <c r="H247" s="418">
        <f t="shared" si="31"/>
        <v>15.738319606115631</v>
      </c>
      <c r="I247" s="418">
        <f t="shared" si="31"/>
        <v>31.145985122269277</v>
      </c>
      <c r="J247" s="418">
        <f t="shared" si="31"/>
        <v>25.074061589403797</v>
      </c>
      <c r="K247" s="418">
        <f t="shared" si="31"/>
        <v>49.494171059725502</v>
      </c>
      <c r="L247" s="418">
        <f t="shared" si="31"/>
        <v>31.922775236046075</v>
      </c>
      <c r="M247" s="418">
        <f t="shared" si="31"/>
        <v>26.944624033039354</v>
      </c>
      <c r="N247" s="418">
        <f t="shared" si="31"/>
        <v>38.360613796506875</v>
      </c>
      <c r="O247" s="418">
        <f t="shared" si="31"/>
        <v>48.590626297806217</v>
      </c>
      <c r="P247" s="418">
        <f t="shared" si="31"/>
        <v>18.467509119350829</v>
      </c>
      <c r="Q247" s="418">
        <f t="shared" si="31"/>
        <v>26.357779697803203</v>
      </c>
      <c r="R247" s="418">
        <f t="shared" si="31"/>
        <v>20.140878029678184</v>
      </c>
      <c r="S247" s="418">
        <f t="shared" si="31"/>
        <v>33.045735707848507</v>
      </c>
      <c r="T247" s="418" t="e">
        <f t="shared" ref="T247:U247" si="32">(T241-T225)/T225*100</f>
        <v>#DIV/0!</v>
      </c>
      <c r="U247" s="418" t="e">
        <f t="shared" si="32"/>
        <v>#DIV/0!</v>
      </c>
    </row>
    <row r="248" spans="1:25" s="181" customFormat="1" ht="18" customHeight="1" thickBot="1">
      <c r="A248" s="299" t="s">
        <v>313</v>
      </c>
      <c r="B248" s="422">
        <f>(B245-B213)/B213*100</f>
        <v>40.661698124506273</v>
      </c>
      <c r="C248" s="422">
        <f t="shared" ref="C248:S248" si="33">(C245-C213)/C213*100</f>
        <v>40.166267120741331</v>
      </c>
      <c r="D248" s="422">
        <f t="shared" si="33"/>
        <v>47.65590364658172</v>
      </c>
      <c r="E248" s="422">
        <f t="shared" si="33"/>
        <v>-43.105731185308102</v>
      </c>
      <c r="F248" s="422">
        <f t="shared" si="33"/>
        <v>25.531905743565257</v>
      </c>
      <c r="G248" s="422">
        <f t="shared" si="33"/>
        <v>-57.472083818516438</v>
      </c>
      <c r="H248" s="422">
        <f t="shared" si="33"/>
        <v>70.031916981872826</v>
      </c>
      <c r="I248" s="422">
        <f t="shared" si="33"/>
        <v>40.856246435536086</v>
      </c>
      <c r="J248" s="422">
        <f t="shared" si="33"/>
        <v>-38.067255812823198</v>
      </c>
      <c r="K248" s="422">
        <f t="shared" si="33"/>
        <v>35.990409782761155</v>
      </c>
      <c r="L248" s="422">
        <f t="shared" si="33"/>
        <v>66.607995717445107</v>
      </c>
      <c r="M248" s="422">
        <f t="shared" si="33"/>
        <v>54.046812842250844</v>
      </c>
      <c r="N248" s="422">
        <f t="shared" si="33"/>
        <v>84.45394258342678</v>
      </c>
      <c r="O248" s="422">
        <f t="shared" si="33"/>
        <v>6.0215179743854481</v>
      </c>
      <c r="P248" s="422">
        <f t="shared" si="33"/>
        <v>20.167080905454149</v>
      </c>
      <c r="Q248" s="422">
        <f t="shared" si="33"/>
        <v>60.435831304486797</v>
      </c>
      <c r="R248" s="422">
        <f t="shared" si="33"/>
        <v>43.434518952542092</v>
      </c>
      <c r="S248" s="422">
        <f t="shared" si="33"/>
        <v>81.312747940125462</v>
      </c>
      <c r="T248" s="422" t="e">
        <f t="shared" ref="T248:U248" si="34">(T241-T208)/T204*100</f>
        <v>#DIV/0!</v>
      </c>
      <c r="U248" s="422" t="e">
        <f t="shared" si="34"/>
        <v>#DIV/0!</v>
      </c>
    </row>
    <row r="249" spans="1:25" s="181" customFormat="1" ht="5.25" customHeight="1">
      <c r="A249" s="184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</row>
    <row r="250" spans="1:25" s="186" customFormat="1" ht="22.5" hidden="1" customHeight="1">
      <c r="A250" s="507" t="s">
        <v>279</v>
      </c>
      <c r="B250" s="507"/>
      <c r="C250" s="507"/>
      <c r="D250" s="507"/>
      <c r="E250" s="507"/>
      <c r="F250" s="507"/>
      <c r="G250" s="507"/>
      <c r="H250" s="507"/>
      <c r="I250" s="507"/>
      <c r="J250" s="507"/>
      <c r="K250" s="507"/>
      <c r="L250" s="507"/>
      <c r="M250" s="507"/>
      <c r="N250" s="507"/>
      <c r="O250" s="507"/>
      <c r="P250" s="507"/>
      <c r="Q250" s="507"/>
      <c r="R250" s="507"/>
      <c r="S250" s="507"/>
      <c r="U250" s="187"/>
    </row>
    <row r="251" spans="1:25" s="188" customFormat="1" ht="11.25" hidden="1" customHeight="1">
      <c r="A251" s="5" t="s">
        <v>229</v>
      </c>
      <c r="B251" s="6" t="s">
        <v>0</v>
      </c>
      <c r="C251" s="302" t="s">
        <v>1</v>
      </c>
      <c r="D251" s="302"/>
      <c r="E251" s="302"/>
      <c r="F251" s="302"/>
      <c r="G251" s="302"/>
      <c r="H251" s="303"/>
      <c r="I251" s="313" t="s">
        <v>2</v>
      </c>
      <c r="J251" s="313"/>
      <c r="K251" s="313"/>
      <c r="L251" s="313"/>
      <c r="M251" s="313"/>
      <c r="N251" s="341"/>
      <c r="O251" s="325" t="s">
        <v>3</v>
      </c>
      <c r="P251" s="325"/>
      <c r="Q251" s="326" t="s">
        <v>4</v>
      </c>
      <c r="R251" s="325"/>
      <c r="S251" s="327"/>
      <c r="U251" s="189"/>
    </row>
    <row r="252" spans="1:25" s="188" customFormat="1" ht="11.25" hidden="1" customHeight="1">
      <c r="A252" s="7"/>
      <c r="B252" s="8"/>
      <c r="C252" s="336"/>
      <c r="D252" s="305" t="s">
        <v>3</v>
      </c>
      <c r="E252" s="306"/>
      <c r="F252" s="305" t="s">
        <v>4</v>
      </c>
      <c r="G252" s="302"/>
      <c r="H252" s="303"/>
      <c r="I252" s="315"/>
      <c r="J252" s="316" t="s">
        <v>3</v>
      </c>
      <c r="K252" s="317"/>
      <c r="L252" s="318" t="s">
        <v>4</v>
      </c>
      <c r="M252" s="313"/>
      <c r="N252" s="314"/>
      <c r="O252" s="343"/>
      <c r="P252" s="344"/>
      <c r="Q252" s="345"/>
      <c r="R252" s="343"/>
      <c r="S252" s="346"/>
      <c r="U252" s="189"/>
    </row>
    <row r="253" spans="1:25" s="190" customFormat="1" ht="11.25" hidden="1" customHeight="1" thickBot="1">
      <c r="A253" s="7"/>
      <c r="B253" s="8"/>
      <c r="C253" s="336"/>
      <c r="D253" s="337"/>
      <c r="E253" s="338" t="s">
        <v>230</v>
      </c>
      <c r="F253" s="339"/>
      <c r="G253" s="340" t="s">
        <v>5</v>
      </c>
      <c r="H253" s="303" t="s">
        <v>6</v>
      </c>
      <c r="I253" s="315"/>
      <c r="J253" s="334"/>
      <c r="K253" s="318" t="s">
        <v>230</v>
      </c>
      <c r="L253" s="342"/>
      <c r="M253" s="335" t="s">
        <v>5</v>
      </c>
      <c r="N253" s="314" t="s">
        <v>6</v>
      </c>
      <c r="O253" s="346"/>
      <c r="P253" s="326" t="s">
        <v>230</v>
      </c>
      <c r="Q253" s="345"/>
      <c r="R253" s="347" t="s">
        <v>5</v>
      </c>
      <c r="S253" s="327" t="s">
        <v>6</v>
      </c>
      <c r="U253" s="191"/>
    </row>
    <row r="254" spans="1:25" ht="18" hidden="1" thickTop="1">
      <c r="A254" s="192" t="s">
        <v>280</v>
      </c>
      <c r="B254" s="419">
        <f t="shared" ref="B254:U254" si="35">SUM(B210:B216)</f>
        <v>1061150.293088688</v>
      </c>
      <c r="C254" s="419">
        <f t="shared" si="35"/>
        <v>280748.66000000003</v>
      </c>
      <c r="D254" s="419">
        <f t="shared" si="35"/>
        <v>186312.42</v>
      </c>
      <c r="E254" s="419">
        <f t="shared" si="35"/>
        <v>9942.0400000000009</v>
      </c>
      <c r="F254" s="419">
        <f t="shared" si="35"/>
        <v>94435.239999999991</v>
      </c>
      <c r="G254" s="419">
        <f t="shared" si="35"/>
        <v>29574.58</v>
      </c>
      <c r="H254" s="419">
        <f t="shared" si="35"/>
        <v>64860.66</v>
      </c>
      <c r="I254" s="419">
        <f t="shared" si="35"/>
        <v>780403.63308868825</v>
      </c>
      <c r="J254" s="419">
        <f t="shared" si="35"/>
        <v>154474.88485034218</v>
      </c>
      <c r="K254" s="419">
        <f t="shared" si="35"/>
        <v>52092.65</v>
      </c>
      <c r="L254" s="419">
        <f t="shared" si="35"/>
        <v>625927.74823834596</v>
      </c>
      <c r="M254" s="419">
        <f t="shared" si="35"/>
        <v>361015.85719014099</v>
      </c>
      <c r="N254" s="419">
        <f t="shared" si="35"/>
        <v>264911.89104820491</v>
      </c>
      <c r="O254" s="419">
        <f t="shared" si="35"/>
        <v>340787.30485034222</v>
      </c>
      <c r="P254" s="419">
        <f t="shared" si="35"/>
        <v>62030.69</v>
      </c>
      <c r="Q254" s="419">
        <f t="shared" si="35"/>
        <v>720364.98823834595</v>
      </c>
      <c r="R254" s="419">
        <f t="shared" si="35"/>
        <v>390592.437190141</v>
      </c>
      <c r="S254" s="419">
        <f t="shared" si="35"/>
        <v>329771.55104820494</v>
      </c>
      <c r="T254" s="419">
        <f t="shared" si="35"/>
        <v>0</v>
      </c>
      <c r="U254" s="419">
        <f t="shared" si="35"/>
        <v>0</v>
      </c>
    </row>
    <row r="255" spans="1:25" ht="17.25" hidden="1">
      <c r="A255" s="348" t="s">
        <v>281</v>
      </c>
      <c r="B255" s="420">
        <f t="shared" ref="B255:U255" si="36">SUM(B193:B199)</f>
        <v>1052274.2690921908</v>
      </c>
      <c r="C255" s="420">
        <f t="shared" si="36"/>
        <v>245933.49</v>
      </c>
      <c r="D255" s="420">
        <f t="shared" si="36"/>
        <v>158633.23000000001</v>
      </c>
      <c r="E255" s="420">
        <f t="shared" si="36"/>
        <v>5262.47</v>
      </c>
      <c r="F255" s="420">
        <f t="shared" si="36"/>
        <v>87300.260000000009</v>
      </c>
      <c r="G255" s="420">
        <f t="shared" si="36"/>
        <v>26662.34</v>
      </c>
      <c r="H255" s="420">
        <f t="shared" si="36"/>
        <v>60635.92</v>
      </c>
      <c r="I255" s="420">
        <f t="shared" si="36"/>
        <v>806342.77909219079</v>
      </c>
      <c r="J255" s="420">
        <f t="shared" si="36"/>
        <v>174090.29120572755</v>
      </c>
      <c r="K255" s="420">
        <f t="shared" si="36"/>
        <v>44673.759999999995</v>
      </c>
      <c r="L255" s="420">
        <f t="shared" si="36"/>
        <v>632251.48788646329</v>
      </c>
      <c r="M255" s="420">
        <f t="shared" si="36"/>
        <v>340418.18621114391</v>
      </c>
      <c r="N255" s="420">
        <f t="shared" si="36"/>
        <v>291834.30167531938</v>
      </c>
      <c r="O255" s="420">
        <f t="shared" si="36"/>
        <v>332724.52120572753</v>
      </c>
      <c r="P255" s="420">
        <f t="shared" si="36"/>
        <v>49935.229999999996</v>
      </c>
      <c r="Q255" s="420">
        <f t="shared" si="36"/>
        <v>719549.7478864633</v>
      </c>
      <c r="R255" s="420">
        <f t="shared" si="36"/>
        <v>367080.52621114394</v>
      </c>
      <c r="S255" s="420">
        <f t="shared" si="36"/>
        <v>352469.22167531936</v>
      </c>
      <c r="T255" s="420">
        <f t="shared" si="36"/>
        <v>122942.35924653233</v>
      </c>
      <c r="U255" s="420">
        <f t="shared" si="36"/>
        <v>20218.484750144282</v>
      </c>
    </row>
    <row r="256" spans="1:25" ht="17.25" hidden="1">
      <c r="A256" s="348" t="s">
        <v>282</v>
      </c>
      <c r="B256" s="421">
        <f t="shared" ref="B256:U256" si="37">SUM(B176:B182)</f>
        <v>1122510.7960463047</v>
      </c>
      <c r="C256" s="421">
        <f t="shared" si="37"/>
        <v>318825.40000000002</v>
      </c>
      <c r="D256" s="421">
        <f t="shared" si="37"/>
        <v>191649.98</v>
      </c>
      <c r="E256" s="421">
        <f t="shared" si="37"/>
        <v>10302.5</v>
      </c>
      <c r="F256" s="421">
        <f t="shared" si="37"/>
        <v>127174.42</v>
      </c>
      <c r="G256" s="421">
        <f t="shared" si="37"/>
        <v>53222.8</v>
      </c>
      <c r="H256" s="421">
        <f t="shared" si="37"/>
        <v>73953.62</v>
      </c>
      <c r="I256" s="421">
        <f t="shared" si="37"/>
        <v>803685.39604630473</v>
      </c>
      <c r="J256" s="421">
        <f t="shared" si="37"/>
        <v>152011.54181520833</v>
      </c>
      <c r="K256" s="421">
        <f t="shared" si="37"/>
        <v>34506.800000000003</v>
      </c>
      <c r="L256" s="421">
        <f t="shared" si="37"/>
        <v>651673.85423109634</v>
      </c>
      <c r="M256" s="421">
        <f t="shared" si="37"/>
        <v>392306.2608890906</v>
      </c>
      <c r="N256" s="421">
        <f t="shared" si="37"/>
        <v>259367.5933420058</v>
      </c>
      <c r="O256" s="421">
        <f t="shared" si="37"/>
        <v>343661.60074604378</v>
      </c>
      <c r="P256" s="421">
        <f t="shared" si="37"/>
        <v>44809.63</v>
      </c>
      <c r="Q256" s="421">
        <f t="shared" si="37"/>
        <v>778849.90867400949</v>
      </c>
      <c r="R256" s="421">
        <f t="shared" si="37"/>
        <v>445528.87573741359</v>
      </c>
      <c r="S256" s="421">
        <f t="shared" si="37"/>
        <v>333321.03293659585</v>
      </c>
      <c r="T256" s="421">
        <f t="shared" si="37"/>
        <v>32261.136029994068</v>
      </c>
      <c r="U256" s="421">
        <f t="shared" si="37"/>
        <v>0</v>
      </c>
    </row>
    <row r="257" spans="1:21" ht="17.25" hidden="1">
      <c r="A257" s="348" t="s">
        <v>193</v>
      </c>
      <c r="B257" s="421">
        <f t="shared" ref="B257:S257" si="38">SUM(B124:B130)</f>
        <v>458926</v>
      </c>
      <c r="C257" s="421">
        <f t="shared" si="38"/>
        <v>172692</v>
      </c>
      <c r="D257" s="421">
        <f t="shared" si="38"/>
        <v>107762</v>
      </c>
      <c r="E257" s="421">
        <f t="shared" si="38"/>
        <v>10668</v>
      </c>
      <c r="F257" s="421">
        <f t="shared" si="38"/>
        <v>64930</v>
      </c>
      <c r="G257" s="421">
        <f t="shared" si="38"/>
        <v>14677</v>
      </c>
      <c r="H257" s="421">
        <f t="shared" si="38"/>
        <v>50253</v>
      </c>
      <c r="I257" s="421">
        <f t="shared" si="38"/>
        <v>286233</v>
      </c>
      <c r="J257" s="421">
        <f t="shared" si="38"/>
        <v>48335</v>
      </c>
      <c r="K257" s="421">
        <f t="shared" si="38"/>
        <v>24478</v>
      </c>
      <c r="L257" s="421">
        <f t="shared" si="38"/>
        <v>237898</v>
      </c>
      <c r="M257" s="421">
        <f t="shared" si="38"/>
        <v>123239</v>
      </c>
      <c r="N257" s="421">
        <f t="shared" si="38"/>
        <v>114657</v>
      </c>
      <c r="O257" s="421">
        <f t="shared" si="38"/>
        <v>156098</v>
      </c>
      <c r="P257" s="421">
        <f t="shared" si="38"/>
        <v>35148</v>
      </c>
      <c r="Q257" s="421">
        <f t="shared" si="38"/>
        <v>302828</v>
      </c>
      <c r="R257" s="421">
        <f t="shared" si="38"/>
        <v>137917</v>
      </c>
      <c r="S257" s="421">
        <f t="shared" si="38"/>
        <v>164911</v>
      </c>
      <c r="T257" s="127"/>
      <c r="U257" s="89"/>
    </row>
    <row r="258" spans="1:21" ht="17.25" hidden="1">
      <c r="A258" s="349" t="s">
        <v>161</v>
      </c>
      <c r="B258" s="196">
        <f>100*(B254/B255-1)</f>
        <v>0.8435086039074946</v>
      </c>
      <c r="C258" s="196">
        <f t="shared" ref="C258:U258" si="39">100*(C254/C255-1)</f>
        <v>14.156335519818807</v>
      </c>
      <c r="D258" s="196">
        <f t="shared" si="39"/>
        <v>17.448544671252051</v>
      </c>
      <c r="E258" s="196">
        <f t="shared" si="39"/>
        <v>88.923452295214986</v>
      </c>
      <c r="F258" s="196">
        <f t="shared" si="39"/>
        <v>8.1729195308238189</v>
      </c>
      <c r="G258" s="196">
        <f t="shared" si="39"/>
        <v>10.922672203565043</v>
      </c>
      <c r="H258" s="196">
        <f t="shared" si="39"/>
        <v>6.9673883071288634</v>
      </c>
      <c r="I258" s="196">
        <f t="shared" si="39"/>
        <v>-3.2168882361302664</v>
      </c>
      <c r="J258" s="196">
        <f t="shared" si="39"/>
        <v>-11.267375233582255</v>
      </c>
      <c r="K258" s="196">
        <f t="shared" si="39"/>
        <v>16.606817962043063</v>
      </c>
      <c r="L258" s="196">
        <f t="shared" si="39"/>
        <v>-1.0001937155192486</v>
      </c>
      <c r="M258" s="196">
        <f t="shared" si="39"/>
        <v>6.0506964120363937</v>
      </c>
      <c r="N258" s="196">
        <f t="shared" si="39"/>
        <v>-9.2252385934628816</v>
      </c>
      <c r="O258" s="196">
        <f t="shared" si="39"/>
        <v>2.4232610254864229</v>
      </c>
      <c r="P258" s="196">
        <f t="shared" si="39"/>
        <v>24.222297564264771</v>
      </c>
      <c r="Q258" s="196">
        <f t="shared" si="39"/>
        <v>0.1132986779965206</v>
      </c>
      <c r="R258" s="196">
        <f t="shared" si="39"/>
        <v>6.4051098601381806</v>
      </c>
      <c r="S258" s="196">
        <f t="shared" si="39"/>
        <v>-6.4396177683913152</v>
      </c>
      <c r="T258" s="128">
        <f t="shared" si="39"/>
        <v>-100</v>
      </c>
      <c r="U258" s="103">
        <f t="shared" si="39"/>
        <v>-100</v>
      </c>
    </row>
    <row r="259" spans="1:21" ht="17.25" hidden="1">
      <c r="A259" s="348" t="s">
        <v>162</v>
      </c>
      <c r="B259" s="197">
        <f>100*(B254/B256-1)</f>
        <v>-5.4663619426859817</v>
      </c>
      <c r="C259" s="197">
        <f t="shared" ref="C259:U259" si="40">100*(C254/C256-1)</f>
        <v>-11.942818859476056</v>
      </c>
      <c r="D259" s="197">
        <f t="shared" si="40"/>
        <v>-2.7850563824739272</v>
      </c>
      <c r="E259" s="197">
        <f t="shared" si="40"/>
        <v>-3.498762436301861</v>
      </c>
      <c r="F259" s="197">
        <f t="shared" si="40"/>
        <v>-25.743526095892566</v>
      </c>
      <c r="G259" s="197">
        <f t="shared" si="40"/>
        <v>-44.432498853874655</v>
      </c>
      <c r="H259" s="197">
        <f t="shared" si="40"/>
        <v>-12.295490065259806</v>
      </c>
      <c r="I259" s="197">
        <f t="shared" si="40"/>
        <v>-2.8968752041719448</v>
      </c>
      <c r="J259" s="197">
        <f t="shared" si="40"/>
        <v>1.6204973686329671</v>
      </c>
      <c r="K259" s="197">
        <f t="shared" si="40"/>
        <v>50.963433294307194</v>
      </c>
      <c r="L259" s="197">
        <f t="shared" si="40"/>
        <v>-3.9507655287364551</v>
      </c>
      <c r="M259" s="197">
        <f t="shared" si="40"/>
        <v>-7.9760143587909171</v>
      </c>
      <c r="N259" s="197">
        <f t="shared" si="40"/>
        <v>2.1376216028994532</v>
      </c>
      <c r="O259" s="197">
        <f t="shared" si="40"/>
        <v>-0.8363738891577821</v>
      </c>
      <c r="P259" s="197">
        <f t="shared" si="40"/>
        <v>38.431604992051938</v>
      </c>
      <c r="Q259" s="197">
        <f t="shared" si="40"/>
        <v>-7.5091387678575927</v>
      </c>
      <c r="R259" s="197">
        <f t="shared" si="40"/>
        <v>-12.330612343890168</v>
      </c>
      <c r="S259" s="197">
        <f t="shared" si="40"/>
        <v>-1.0648838619992218</v>
      </c>
      <c r="T259" s="129">
        <f t="shared" si="40"/>
        <v>-100</v>
      </c>
      <c r="U259" s="102" t="e">
        <f t="shared" si="40"/>
        <v>#DIV/0!</v>
      </c>
    </row>
    <row r="260" spans="1:21" hidden="1">
      <c r="A260" t="s">
        <v>194</v>
      </c>
      <c r="B260" s="102">
        <f t="shared" ref="B260:S260" si="41">100*(B254/B257-1)</f>
        <v>131.22470574530274</v>
      </c>
      <c r="C260" s="102">
        <f t="shared" si="41"/>
        <v>62.57189678734396</v>
      </c>
      <c r="D260" s="102">
        <f t="shared" si="41"/>
        <v>72.89250385107924</v>
      </c>
      <c r="E260" s="102">
        <f t="shared" si="41"/>
        <v>-6.8050243719534942</v>
      </c>
      <c r="F260" s="102">
        <f t="shared" si="41"/>
        <v>45.441614045895577</v>
      </c>
      <c r="G260" s="102">
        <f t="shared" si="41"/>
        <v>101.50289568712951</v>
      </c>
      <c r="H260" s="102">
        <f t="shared" si="41"/>
        <v>29.068234732254794</v>
      </c>
      <c r="I260" s="102">
        <f t="shared" si="41"/>
        <v>172.64628225560585</v>
      </c>
      <c r="J260" s="102">
        <f t="shared" si="41"/>
        <v>219.59218961485917</v>
      </c>
      <c r="K260" s="102">
        <f t="shared" si="41"/>
        <v>112.81415965356646</v>
      </c>
      <c r="L260" s="102">
        <f t="shared" si="41"/>
        <v>163.10761260638844</v>
      </c>
      <c r="M260" s="102">
        <f t="shared" si="41"/>
        <v>192.93961910607922</v>
      </c>
      <c r="N260" s="102">
        <f t="shared" si="41"/>
        <v>131.04728978449191</v>
      </c>
      <c r="O260" s="102">
        <f t="shared" si="41"/>
        <v>118.31625315528846</v>
      </c>
      <c r="P260" s="102">
        <f t="shared" si="41"/>
        <v>76.484266530101294</v>
      </c>
      <c r="Q260" s="102">
        <f t="shared" si="41"/>
        <v>137.87925430883075</v>
      </c>
      <c r="R260" s="102">
        <f t="shared" si="41"/>
        <v>183.20833341077676</v>
      </c>
      <c r="S260" s="102">
        <f t="shared" si="41"/>
        <v>99.969408376763795</v>
      </c>
      <c r="T260" s="122"/>
      <c r="U260" s="121" t="s">
        <v>171</v>
      </c>
    </row>
    <row r="261" spans="1:21" s="118" customFormat="1" hidden="1">
      <c r="A261" s="118" t="s">
        <v>170</v>
      </c>
      <c r="T261" s="130"/>
      <c r="U261" s="119"/>
    </row>
    <row r="262" spans="1:21" hidden="1">
      <c r="A262" s="118" t="s">
        <v>181</v>
      </c>
      <c r="B262" s="131" t="e">
        <f>B254/#REF!-1</f>
        <v>#REF!</v>
      </c>
      <c r="C262" s="131" t="e">
        <f>C254/#REF!-1</f>
        <v>#REF!</v>
      </c>
      <c r="D262" s="131" t="e">
        <f>D254/#REF!-1</f>
        <v>#REF!</v>
      </c>
      <c r="E262" s="131" t="e">
        <f>E254/#REF!-1</f>
        <v>#REF!</v>
      </c>
      <c r="F262" s="131" t="e">
        <f>F254/#REF!-1</f>
        <v>#REF!</v>
      </c>
      <c r="G262" s="131" t="e">
        <f>G254/#REF!-1</f>
        <v>#REF!</v>
      </c>
      <c r="H262" s="131" t="e">
        <f>H254/#REF!-1</f>
        <v>#REF!</v>
      </c>
      <c r="I262" s="131" t="e">
        <f>I254/#REF!-1</f>
        <v>#REF!</v>
      </c>
      <c r="J262" s="131" t="e">
        <f>J254/#REF!-1</f>
        <v>#REF!</v>
      </c>
      <c r="K262" s="131" t="e">
        <f>K254/#REF!-1</f>
        <v>#REF!</v>
      </c>
      <c r="L262" s="131" t="e">
        <f>L254/#REF!-1</f>
        <v>#REF!</v>
      </c>
      <c r="M262" s="131" t="e">
        <f>M254/#REF!-1</f>
        <v>#REF!</v>
      </c>
      <c r="N262" s="131" t="e">
        <f>N254/#REF!-1</f>
        <v>#REF!</v>
      </c>
      <c r="O262" s="131" t="e">
        <f>O254/#REF!-1</f>
        <v>#REF!</v>
      </c>
      <c r="P262" s="131" t="e">
        <f>P254/#REF!-1</f>
        <v>#REF!</v>
      </c>
      <c r="Q262" s="131" t="e">
        <f>Q254/#REF!-1</f>
        <v>#REF!</v>
      </c>
      <c r="R262" s="131" t="e">
        <f>R254/#REF!-1</f>
        <v>#REF!</v>
      </c>
      <c r="S262" s="131" t="e">
        <f>S254/#REF!-1</f>
        <v>#REF!</v>
      </c>
      <c r="T262" s="122"/>
      <c r="U262" s="104"/>
    </row>
    <row r="263" spans="1:21" hidden="1">
      <c r="A263" s="118" t="s">
        <v>182</v>
      </c>
      <c r="B263" s="131" t="e">
        <f>B254/#REF!-1</f>
        <v>#REF!</v>
      </c>
      <c r="C263" s="131" t="e">
        <f>C254/#REF!-1</f>
        <v>#REF!</v>
      </c>
      <c r="D263" s="131" t="e">
        <f>D254/#REF!-1</f>
        <v>#REF!</v>
      </c>
      <c r="E263" s="131" t="e">
        <f>E254/#REF!-1</f>
        <v>#REF!</v>
      </c>
      <c r="F263" s="131" t="e">
        <f>F254/#REF!-1</f>
        <v>#REF!</v>
      </c>
      <c r="G263" s="131" t="e">
        <f>G254/#REF!-1</f>
        <v>#REF!</v>
      </c>
      <c r="H263" s="131" t="e">
        <f>H254/#REF!-1</f>
        <v>#REF!</v>
      </c>
      <c r="I263" s="131" t="e">
        <f>I254/#REF!-1</f>
        <v>#REF!</v>
      </c>
      <c r="J263" s="131" t="e">
        <f>J254/#REF!-1</f>
        <v>#REF!</v>
      </c>
      <c r="K263" s="131" t="e">
        <f>K254/#REF!-1</f>
        <v>#REF!</v>
      </c>
      <c r="L263" s="131" t="e">
        <f>L254/#REF!-1</f>
        <v>#REF!</v>
      </c>
      <c r="M263" s="131" t="e">
        <f>M254/#REF!-1</f>
        <v>#REF!</v>
      </c>
      <c r="N263" s="131" t="e">
        <f>N254/#REF!-1</f>
        <v>#REF!</v>
      </c>
      <c r="O263" s="131" t="e">
        <f>O254/#REF!-1</f>
        <v>#REF!</v>
      </c>
      <c r="P263" s="131" t="e">
        <f>P254/#REF!-1</f>
        <v>#REF!</v>
      </c>
      <c r="Q263" s="131" t="e">
        <f>Q254/#REF!-1</f>
        <v>#REF!</v>
      </c>
      <c r="R263" s="131" t="e">
        <f>R254/#REF!-1</f>
        <v>#REF!</v>
      </c>
      <c r="S263" s="131" t="e">
        <f>S254/#REF!-1</f>
        <v>#REF!</v>
      </c>
      <c r="T263" s="122"/>
      <c r="U263" s="104"/>
    </row>
    <row r="264" spans="1:21" hidden="1">
      <c r="A264" s="118" t="s">
        <v>183</v>
      </c>
      <c r="B264" s="131" t="e">
        <f>B254/#REF!-1</f>
        <v>#REF!</v>
      </c>
      <c r="C264" s="131" t="e">
        <f>C254/#REF!-1</f>
        <v>#REF!</v>
      </c>
      <c r="D264" s="131" t="e">
        <f>D254/#REF!-1</f>
        <v>#REF!</v>
      </c>
      <c r="E264" s="131" t="e">
        <f>E254/#REF!-1</f>
        <v>#REF!</v>
      </c>
      <c r="F264" s="131" t="e">
        <f>F254/#REF!-1</f>
        <v>#REF!</v>
      </c>
      <c r="G264" s="131" t="e">
        <f>G254/#REF!-1</f>
        <v>#REF!</v>
      </c>
      <c r="H264" s="131" t="e">
        <f>H254/#REF!-1</f>
        <v>#REF!</v>
      </c>
      <c r="I264" s="131" t="e">
        <f>I254/#REF!-1</f>
        <v>#REF!</v>
      </c>
      <c r="J264" s="131" t="e">
        <f>J254/#REF!-1</f>
        <v>#REF!</v>
      </c>
      <c r="K264" s="131" t="e">
        <f>K254/#REF!-1</f>
        <v>#REF!</v>
      </c>
      <c r="L264" s="131" t="e">
        <f>L254/#REF!-1</f>
        <v>#REF!</v>
      </c>
      <c r="M264" s="131" t="e">
        <f>M254/#REF!-1</f>
        <v>#REF!</v>
      </c>
      <c r="N264" s="131" t="e">
        <f>N254/#REF!-1</f>
        <v>#REF!</v>
      </c>
      <c r="O264" s="131" t="e">
        <f>O254/#REF!-1</f>
        <v>#REF!</v>
      </c>
      <c r="P264" s="131" t="e">
        <f>P254/#REF!-1</f>
        <v>#REF!</v>
      </c>
      <c r="Q264" s="131" t="e">
        <f>Q254/#REF!-1</f>
        <v>#REF!</v>
      </c>
      <c r="R264" s="131" t="e">
        <f>R254/#REF!-1</f>
        <v>#REF!</v>
      </c>
      <c r="S264" s="131" t="e">
        <f>S254/#REF!-1</f>
        <v>#REF!</v>
      </c>
      <c r="T264" s="122"/>
      <c r="U264" s="104"/>
    </row>
    <row r="265" spans="1:21" hidden="1">
      <c r="A265" s="118" t="s">
        <v>184</v>
      </c>
      <c r="B265" s="131" t="e">
        <f>B254/#REF!-1</f>
        <v>#REF!</v>
      </c>
      <c r="C265" s="131" t="e">
        <f>C254/#REF!-1</f>
        <v>#REF!</v>
      </c>
      <c r="D265" s="131" t="e">
        <f>D254/#REF!-1</f>
        <v>#REF!</v>
      </c>
      <c r="E265" s="131" t="e">
        <f>E254/#REF!-1</f>
        <v>#REF!</v>
      </c>
      <c r="F265" s="131" t="e">
        <f>F254/#REF!-1</f>
        <v>#REF!</v>
      </c>
      <c r="G265" s="131" t="e">
        <f>G254/#REF!-1</f>
        <v>#REF!</v>
      </c>
      <c r="H265" s="131" t="e">
        <f>H254/#REF!-1</f>
        <v>#REF!</v>
      </c>
      <c r="I265" s="131" t="e">
        <f>I254/#REF!-1</f>
        <v>#REF!</v>
      </c>
      <c r="J265" s="131" t="e">
        <f>J254/#REF!-1</f>
        <v>#REF!</v>
      </c>
      <c r="K265" s="131" t="e">
        <f>K254/#REF!-1</f>
        <v>#REF!</v>
      </c>
      <c r="L265" s="131" t="e">
        <f>L254/#REF!-1</f>
        <v>#REF!</v>
      </c>
      <c r="M265" s="131" t="e">
        <f>M254/#REF!-1</f>
        <v>#REF!</v>
      </c>
      <c r="N265" s="131" t="e">
        <f>N254/#REF!-1</f>
        <v>#REF!</v>
      </c>
      <c r="O265" s="131" t="e">
        <f>O254/#REF!-1</f>
        <v>#REF!</v>
      </c>
      <c r="P265" s="131" t="e">
        <f>P254/#REF!-1</f>
        <v>#REF!</v>
      </c>
      <c r="Q265" s="131" t="e">
        <f>Q254/#REF!-1</f>
        <v>#REF!</v>
      </c>
      <c r="R265" s="131" t="e">
        <f>R254/#REF!-1</f>
        <v>#REF!</v>
      </c>
      <c r="S265" s="131" t="e">
        <f>S254/#REF!-1</f>
        <v>#REF!</v>
      </c>
      <c r="T265" s="122"/>
      <c r="U265" s="104"/>
    </row>
    <row r="266" spans="1:21" hidden="1">
      <c r="A266" s="118" t="s">
        <v>185</v>
      </c>
      <c r="B266" s="131" t="e">
        <f>B254/#REF!-1</f>
        <v>#REF!</v>
      </c>
      <c r="C266" s="131" t="e">
        <f>C254/#REF!-1</f>
        <v>#REF!</v>
      </c>
      <c r="D266" s="131" t="e">
        <f>D254/#REF!-1</f>
        <v>#REF!</v>
      </c>
      <c r="E266" s="131" t="e">
        <f>E254/#REF!-1</f>
        <v>#REF!</v>
      </c>
      <c r="F266" s="131" t="e">
        <f>F254/#REF!-1</f>
        <v>#REF!</v>
      </c>
      <c r="G266" s="131" t="e">
        <f>G254/#REF!-1</f>
        <v>#REF!</v>
      </c>
      <c r="H266" s="131" t="e">
        <f>H254/#REF!-1</f>
        <v>#REF!</v>
      </c>
      <c r="I266" s="131" t="e">
        <f>I254/#REF!-1</f>
        <v>#REF!</v>
      </c>
      <c r="J266" s="131" t="e">
        <f>J254/#REF!-1</f>
        <v>#REF!</v>
      </c>
      <c r="K266" s="131" t="e">
        <f>K254/#REF!-1</f>
        <v>#REF!</v>
      </c>
      <c r="L266" s="131" t="e">
        <f>L254/#REF!-1</f>
        <v>#REF!</v>
      </c>
      <c r="M266" s="131" t="e">
        <f>M254/#REF!-1</f>
        <v>#REF!</v>
      </c>
      <c r="N266" s="131" t="e">
        <f>N254/#REF!-1</f>
        <v>#REF!</v>
      </c>
      <c r="O266" s="131" t="e">
        <f>O254/#REF!-1</f>
        <v>#REF!</v>
      </c>
      <c r="P266" s="131" t="e">
        <f>P254/#REF!-1</f>
        <v>#REF!</v>
      </c>
      <c r="Q266" s="131" t="e">
        <f>Q254/#REF!-1</f>
        <v>#REF!</v>
      </c>
      <c r="R266" s="131" t="e">
        <f>R254/#REF!-1</f>
        <v>#REF!</v>
      </c>
      <c r="S266" s="131" t="e">
        <f>S254/#REF!-1</f>
        <v>#REF!</v>
      </c>
      <c r="T266" s="122"/>
      <c r="U266" s="104"/>
    </row>
    <row r="267" spans="1:21" hidden="1">
      <c r="A267" s="118" t="s">
        <v>186</v>
      </c>
      <c r="B267" s="131" t="e">
        <f>B254/#REF!-1</f>
        <v>#REF!</v>
      </c>
      <c r="C267" s="131" t="e">
        <f>C254/#REF!-1</f>
        <v>#REF!</v>
      </c>
      <c r="D267" s="131" t="e">
        <f>D254/#REF!-1</f>
        <v>#REF!</v>
      </c>
      <c r="E267" s="131" t="e">
        <f>E254/#REF!-1</f>
        <v>#REF!</v>
      </c>
      <c r="F267" s="131" t="e">
        <f>F254/#REF!-1</f>
        <v>#REF!</v>
      </c>
      <c r="G267" s="131" t="e">
        <f>G254/#REF!-1</f>
        <v>#REF!</v>
      </c>
      <c r="H267" s="131" t="e">
        <f>H254/#REF!-1</f>
        <v>#REF!</v>
      </c>
      <c r="I267" s="131" t="e">
        <f>I254/#REF!-1</f>
        <v>#REF!</v>
      </c>
      <c r="J267" s="131" t="e">
        <f>J254/#REF!-1</f>
        <v>#REF!</v>
      </c>
      <c r="K267" s="131" t="e">
        <f>K254/#REF!-1</f>
        <v>#REF!</v>
      </c>
      <c r="L267" s="131" t="e">
        <f>L254/#REF!-1</f>
        <v>#REF!</v>
      </c>
      <c r="M267" s="131" t="e">
        <f>M254/#REF!-1</f>
        <v>#REF!</v>
      </c>
      <c r="N267" s="131" t="e">
        <f>N254/#REF!-1</f>
        <v>#REF!</v>
      </c>
      <c r="O267" s="131" t="e">
        <f>O254/#REF!-1</f>
        <v>#REF!</v>
      </c>
      <c r="P267" s="131" t="e">
        <f>P254/#REF!-1</f>
        <v>#REF!</v>
      </c>
      <c r="Q267" s="131" t="e">
        <f>Q254/#REF!-1</f>
        <v>#REF!</v>
      </c>
      <c r="R267" s="131" t="e">
        <f>R254/#REF!-1</f>
        <v>#REF!</v>
      </c>
      <c r="S267" s="131" t="e">
        <f>S254/#REF!-1</f>
        <v>#REF!</v>
      </c>
      <c r="T267" s="122"/>
      <c r="U267" s="104"/>
    </row>
    <row r="268" spans="1:21" hidden="1">
      <c r="A268" s="118" t="s">
        <v>187</v>
      </c>
      <c r="B268" s="131" t="e">
        <f>B254/#REF!-1</f>
        <v>#REF!</v>
      </c>
      <c r="C268" s="131" t="e">
        <f>C254/#REF!-1</f>
        <v>#REF!</v>
      </c>
      <c r="D268" s="131" t="e">
        <f>D254/#REF!-1</f>
        <v>#REF!</v>
      </c>
      <c r="E268" s="131" t="e">
        <f>E254/#REF!-1</f>
        <v>#REF!</v>
      </c>
      <c r="F268" s="131" t="e">
        <f>F254/#REF!-1</f>
        <v>#REF!</v>
      </c>
      <c r="G268" s="131" t="e">
        <f>G254/#REF!-1</f>
        <v>#REF!</v>
      </c>
      <c r="H268" s="131" t="e">
        <f>H254/#REF!-1</f>
        <v>#REF!</v>
      </c>
      <c r="I268" s="131" t="e">
        <f>I254/#REF!-1</f>
        <v>#REF!</v>
      </c>
      <c r="J268" s="131" t="e">
        <f>J254/#REF!-1</f>
        <v>#REF!</v>
      </c>
      <c r="K268" s="131" t="e">
        <f>K254/#REF!-1</f>
        <v>#REF!</v>
      </c>
      <c r="L268" s="131" t="e">
        <f>L254/#REF!-1</f>
        <v>#REF!</v>
      </c>
      <c r="M268" s="131" t="e">
        <f>M254/#REF!-1</f>
        <v>#REF!</v>
      </c>
      <c r="N268" s="131" t="e">
        <f>N254/#REF!-1</f>
        <v>#REF!</v>
      </c>
      <c r="O268" s="131" t="e">
        <f>O254/#REF!-1</f>
        <v>#REF!</v>
      </c>
      <c r="P268" s="131" t="e">
        <f>P254/#REF!-1</f>
        <v>#REF!</v>
      </c>
      <c r="Q268" s="131" t="e">
        <f>Q254/#REF!-1</f>
        <v>#REF!</v>
      </c>
      <c r="R268" s="131" t="e">
        <f>R254/#REF!-1</f>
        <v>#REF!</v>
      </c>
      <c r="S268" s="131" t="e">
        <f>S254/#REF!-1</f>
        <v>#REF!</v>
      </c>
      <c r="T268" s="122"/>
      <c r="U268" s="104"/>
    </row>
    <row r="269" spans="1:21" hidden="1">
      <c r="A269" s="118" t="s">
        <v>188</v>
      </c>
      <c r="B269" s="131" t="e">
        <f>B254/#REF!-1</f>
        <v>#REF!</v>
      </c>
      <c r="C269" s="131" t="e">
        <f>C254/#REF!-1</f>
        <v>#REF!</v>
      </c>
      <c r="D269" s="131" t="e">
        <f>D254/#REF!-1</f>
        <v>#REF!</v>
      </c>
      <c r="E269" s="131" t="e">
        <f>E254/#REF!-1</f>
        <v>#REF!</v>
      </c>
      <c r="F269" s="131" t="e">
        <f>F254/#REF!-1</f>
        <v>#REF!</v>
      </c>
      <c r="G269" s="131" t="e">
        <f>G254/#REF!-1</f>
        <v>#REF!</v>
      </c>
      <c r="H269" s="131" t="e">
        <f>H254/#REF!-1</f>
        <v>#REF!</v>
      </c>
      <c r="I269" s="131" t="e">
        <f>I254/#REF!-1</f>
        <v>#REF!</v>
      </c>
      <c r="J269" s="131" t="e">
        <f>J254/#REF!-1</f>
        <v>#REF!</v>
      </c>
      <c r="K269" s="131" t="e">
        <f>K254/#REF!-1</f>
        <v>#REF!</v>
      </c>
      <c r="L269" s="131" t="e">
        <f>L254/#REF!-1</f>
        <v>#REF!</v>
      </c>
      <c r="M269" s="131" t="e">
        <f>M254/#REF!-1</f>
        <v>#REF!</v>
      </c>
      <c r="N269" s="131" t="e">
        <f>N254/#REF!-1</f>
        <v>#REF!</v>
      </c>
      <c r="O269" s="131" t="e">
        <f>O254/#REF!-1</f>
        <v>#REF!</v>
      </c>
      <c r="P269" s="131" t="e">
        <f>P254/#REF!-1</f>
        <v>#REF!</v>
      </c>
      <c r="Q269" s="131" t="e">
        <f>Q254/#REF!-1</f>
        <v>#REF!</v>
      </c>
      <c r="R269" s="131" t="e">
        <f>R254/#REF!-1</f>
        <v>#REF!</v>
      </c>
      <c r="S269" s="131" t="e">
        <f>S254/#REF!-1</f>
        <v>#REF!</v>
      </c>
      <c r="T269" s="122"/>
      <c r="U269" s="104"/>
    </row>
    <row r="270" spans="1:21" hidden="1">
      <c r="A270" s="118" t="s">
        <v>189</v>
      </c>
      <c r="B270" s="131" t="e">
        <f>B254/#REF!-1</f>
        <v>#REF!</v>
      </c>
      <c r="C270" s="131" t="e">
        <f>C254/#REF!-1</f>
        <v>#REF!</v>
      </c>
      <c r="D270" s="131" t="e">
        <f>D254/#REF!-1</f>
        <v>#REF!</v>
      </c>
      <c r="E270" s="131" t="e">
        <f>E254/#REF!-1</f>
        <v>#REF!</v>
      </c>
      <c r="F270" s="131" t="e">
        <f>F254/#REF!-1</f>
        <v>#REF!</v>
      </c>
      <c r="G270" s="131" t="e">
        <f>G254/#REF!-1</f>
        <v>#REF!</v>
      </c>
      <c r="H270" s="131" t="e">
        <f>H254/#REF!-1</f>
        <v>#REF!</v>
      </c>
      <c r="I270" s="131" t="e">
        <f>I254/#REF!-1</f>
        <v>#REF!</v>
      </c>
      <c r="J270" s="131" t="e">
        <f>J254/#REF!-1</f>
        <v>#REF!</v>
      </c>
      <c r="K270" s="131" t="e">
        <f>K254/#REF!-1</f>
        <v>#REF!</v>
      </c>
      <c r="L270" s="131" t="e">
        <f>L254/#REF!-1</f>
        <v>#REF!</v>
      </c>
      <c r="M270" s="131" t="e">
        <f>M254/#REF!-1</f>
        <v>#REF!</v>
      </c>
      <c r="N270" s="131" t="e">
        <f>N254/#REF!-1</f>
        <v>#REF!</v>
      </c>
      <c r="O270" s="131" t="e">
        <f>O254/#REF!-1</f>
        <v>#REF!</v>
      </c>
      <c r="P270" s="131" t="e">
        <f>P254/#REF!-1</f>
        <v>#REF!</v>
      </c>
      <c r="Q270" s="131" t="e">
        <f>Q254/#REF!-1</f>
        <v>#REF!</v>
      </c>
      <c r="R270" s="131" t="e">
        <f>R254/#REF!-1</f>
        <v>#REF!</v>
      </c>
      <c r="S270" s="131" t="e">
        <f>S254/#REF!-1</f>
        <v>#REF!</v>
      </c>
      <c r="T270" s="122"/>
      <c r="U270" s="104"/>
    </row>
    <row r="271" spans="1:21" hidden="1">
      <c r="F271" s="141"/>
      <c r="T271" s="122"/>
      <c r="U271" s="104"/>
    </row>
    <row r="272" spans="1:21" hidden="1">
      <c r="A272" s="133" t="s">
        <v>190</v>
      </c>
      <c r="B272" s="137">
        <f t="shared" ref="B272:S272" si="42">AVERAGE(B255:B257)</f>
        <v>877903.68837949855</v>
      </c>
      <c r="C272" s="137">
        <f t="shared" si="42"/>
        <v>245816.96333333335</v>
      </c>
      <c r="D272" s="139">
        <f t="shared" si="42"/>
        <v>152681.73666666666</v>
      </c>
      <c r="E272" s="142">
        <f t="shared" si="42"/>
        <v>8744.3233333333337</v>
      </c>
      <c r="F272" s="139">
        <f t="shared" si="42"/>
        <v>93134.893333333326</v>
      </c>
      <c r="G272" s="142">
        <f t="shared" si="42"/>
        <v>31520.713333333333</v>
      </c>
      <c r="H272" s="142">
        <f t="shared" si="42"/>
        <v>61614.179999999993</v>
      </c>
      <c r="I272" s="137">
        <f t="shared" si="42"/>
        <v>632087.05837949843</v>
      </c>
      <c r="J272" s="139">
        <f t="shared" si="42"/>
        <v>124812.27767364529</v>
      </c>
      <c r="K272" s="142">
        <f t="shared" si="42"/>
        <v>34552.853333333333</v>
      </c>
      <c r="L272" s="139">
        <f t="shared" si="42"/>
        <v>507274.44737251988</v>
      </c>
      <c r="M272" s="142">
        <f t="shared" si="42"/>
        <v>285321.14903341146</v>
      </c>
      <c r="N272" s="142">
        <f t="shared" si="42"/>
        <v>221952.96500577507</v>
      </c>
      <c r="O272" s="137">
        <f t="shared" si="42"/>
        <v>277494.70731725713</v>
      </c>
      <c r="P272" s="134">
        <f t="shared" si="42"/>
        <v>43297.619999999995</v>
      </c>
      <c r="Q272" s="137">
        <f t="shared" si="42"/>
        <v>600409.21885349089</v>
      </c>
      <c r="R272" s="134">
        <f t="shared" si="42"/>
        <v>316842.13398285251</v>
      </c>
      <c r="S272" s="134">
        <f t="shared" si="42"/>
        <v>283567.08487063838</v>
      </c>
      <c r="T272" s="122"/>
      <c r="U272" s="104"/>
    </row>
    <row r="273" spans="1:21" hidden="1">
      <c r="A273" s="135" t="s">
        <v>191</v>
      </c>
      <c r="B273" s="138">
        <f t="shared" ref="B273:S273" si="43">B254/B272-1</f>
        <v>0.20873201369895145</v>
      </c>
      <c r="C273" s="138">
        <f t="shared" si="43"/>
        <v>0.14210450000270525</v>
      </c>
      <c r="D273" s="140">
        <f t="shared" si="43"/>
        <v>0.22026657586922482</v>
      </c>
      <c r="E273" s="143">
        <f t="shared" si="43"/>
        <v>0.13697076617706649</v>
      </c>
      <c r="F273" s="140">
        <f t="shared" si="43"/>
        <v>1.3961970858898942E-2</v>
      </c>
      <c r="G273" s="143">
        <f t="shared" si="43"/>
        <v>-6.1741411520509049E-2</v>
      </c>
      <c r="H273" s="143">
        <f t="shared" si="43"/>
        <v>5.2690468330504725E-2</v>
      </c>
      <c r="I273" s="138">
        <f t="shared" si="43"/>
        <v>0.23464580193974194</v>
      </c>
      <c r="J273" s="140">
        <f t="shared" si="43"/>
        <v>0.23765776676440131</v>
      </c>
      <c r="K273" s="143">
        <f t="shared" si="43"/>
        <v>0.5076222359253304</v>
      </c>
      <c r="L273" s="140">
        <f t="shared" si="43"/>
        <v>0.23390356340715179</v>
      </c>
      <c r="M273" s="143">
        <f t="shared" si="43"/>
        <v>0.26529652082631139</v>
      </c>
      <c r="N273" s="143">
        <f t="shared" si="43"/>
        <v>0.19354968311106857</v>
      </c>
      <c r="O273" s="138">
        <f t="shared" si="43"/>
        <v>0.22808578277034752</v>
      </c>
      <c r="P273" s="136">
        <f t="shared" si="43"/>
        <v>0.43265819229786784</v>
      </c>
      <c r="Q273" s="138">
        <f t="shared" si="43"/>
        <v>0.19979001923707318</v>
      </c>
      <c r="R273" s="136">
        <f t="shared" si="43"/>
        <v>0.23276671659861958</v>
      </c>
      <c r="S273" s="136">
        <f t="shared" si="43"/>
        <v>0.16294015999298628</v>
      </c>
      <c r="T273" s="122"/>
      <c r="U273" s="104"/>
    </row>
    <row r="274" spans="1:21" hidden="1">
      <c r="T274" s="122"/>
      <c r="U274" s="104"/>
    </row>
    <row r="275" spans="1:21" hidden="1">
      <c r="T275" s="122"/>
      <c r="U275" s="104"/>
    </row>
    <row r="276" spans="1:21" hidden="1">
      <c r="T276" s="122"/>
      <c r="U276" s="104"/>
    </row>
    <row r="277" spans="1:21" hidden="1">
      <c r="T277" s="122"/>
      <c r="U277" s="104"/>
    </row>
    <row r="278" spans="1:21">
      <c r="T278" s="122"/>
      <c r="U278" s="104"/>
    </row>
    <row r="279" spans="1:21">
      <c r="D279" s="144"/>
      <c r="E279" s="144"/>
      <c r="F279" s="144"/>
      <c r="G279" s="144"/>
      <c r="H279" s="144"/>
      <c r="T279" s="122"/>
      <c r="U279" s="104"/>
    </row>
    <row r="280" spans="1:21">
      <c r="B280" s="412"/>
      <c r="C280" s="412"/>
      <c r="D280" s="412"/>
      <c r="E280" s="412"/>
      <c r="F280" s="412"/>
      <c r="G280" s="412"/>
      <c r="H280" s="412"/>
      <c r="T280" s="122"/>
      <c r="U280" s="104"/>
    </row>
    <row r="281" spans="1:21"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T281" s="122"/>
      <c r="U281" s="104"/>
    </row>
    <row r="282" spans="1:21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T282" s="122"/>
      <c r="U282" s="104"/>
    </row>
    <row r="283" spans="1:21">
      <c r="B283" s="412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T283" s="122"/>
      <c r="U283" s="104"/>
    </row>
    <row r="284" spans="1:21">
      <c r="B284" s="412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T284" s="122"/>
      <c r="U284" s="104"/>
    </row>
    <row r="285" spans="1:21">
      <c r="B285" s="412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T285" s="122"/>
      <c r="U285" s="104"/>
    </row>
    <row r="286" spans="1:21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T286" s="122"/>
      <c r="U286" s="104"/>
    </row>
    <row r="287" spans="1:21">
      <c r="B287" s="412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T287" s="122"/>
      <c r="U287" s="104"/>
    </row>
    <row r="288" spans="1:21">
      <c r="B288" s="412"/>
      <c r="T288" s="122"/>
      <c r="U288" s="104"/>
    </row>
    <row r="289" spans="2:21">
      <c r="B289" s="412"/>
      <c r="T289" s="122"/>
      <c r="U289" s="104"/>
    </row>
    <row r="290" spans="2:21">
      <c r="T290" s="122"/>
      <c r="U290" s="104"/>
    </row>
    <row r="291" spans="2:21">
      <c r="T291" s="122"/>
      <c r="U291" s="104"/>
    </row>
    <row r="292" spans="2:21">
      <c r="T292" s="122"/>
      <c r="U292" s="104"/>
    </row>
    <row r="293" spans="2:21">
      <c r="T293" s="122"/>
      <c r="U293" s="104"/>
    </row>
    <row r="294" spans="2:21">
      <c r="T294" s="122"/>
      <c r="U294" s="104"/>
    </row>
    <row r="295" spans="2:21">
      <c r="F295" s="145"/>
      <c r="G295" s="145"/>
      <c r="H295" s="146"/>
      <c r="I295" s="145"/>
      <c r="J295" s="146"/>
      <c r="K295" s="145"/>
      <c r="L295" s="145"/>
      <c r="M295" s="146"/>
      <c r="T295" s="122"/>
      <c r="U295" s="104"/>
    </row>
    <row r="296" spans="2:21">
      <c r="F296" s="145"/>
      <c r="G296" s="145"/>
      <c r="H296" s="146"/>
      <c r="I296" s="145"/>
      <c r="J296" s="146"/>
      <c r="K296" s="145"/>
      <c r="L296" s="145"/>
      <c r="M296" s="146"/>
      <c r="T296" s="122"/>
      <c r="U296" s="104"/>
    </row>
    <row r="297" spans="2:21">
      <c r="F297" s="145"/>
      <c r="G297" s="145"/>
      <c r="H297" s="146"/>
      <c r="I297" s="145"/>
      <c r="J297" s="146"/>
      <c r="K297" s="145"/>
      <c r="L297" s="145"/>
      <c r="M297" s="146"/>
      <c r="T297" s="122"/>
      <c r="U297" s="104"/>
    </row>
    <row r="298" spans="2:21">
      <c r="F298" s="145"/>
      <c r="G298" s="145"/>
      <c r="H298" s="146"/>
      <c r="I298" s="145"/>
      <c r="J298" s="146"/>
      <c r="K298" s="145"/>
      <c r="L298" s="145"/>
      <c r="M298" s="146"/>
      <c r="T298" s="122"/>
      <c r="U298" s="104"/>
    </row>
    <row r="299" spans="2:21">
      <c r="F299" s="145"/>
      <c r="G299" s="145"/>
      <c r="H299" s="146"/>
      <c r="I299" s="145"/>
      <c r="J299" s="146"/>
      <c r="K299" s="145"/>
      <c r="L299" s="145"/>
      <c r="M299" s="146"/>
      <c r="T299" s="122"/>
      <c r="U299" s="104"/>
    </row>
    <row r="300" spans="2:21">
      <c r="F300" s="145"/>
      <c r="G300" s="145"/>
      <c r="H300" s="146"/>
      <c r="I300" s="145"/>
      <c r="J300" s="146"/>
      <c r="K300" s="145"/>
      <c r="L300" s="145"/>
      <c r="M300" s="146"/>
      <c r="T300" s="122"/>
      <c r="U300" s="104"/>
    </row>
    <row r="301" spans="2:21">
      <c r="F301" s="145"/>
      <c r="G301" s="145"/>
      <c r="H301" s="146"/>
      <c r="I301" s="145"/>
      <c r="J301" s="146"/>
      <c r="K301" s="145"/>
      <c r="L301" s="145"/>
      <c r="M301" s="146"/>
      <c r="T301" s="122"/>
      <c r="U301" s="104"/>
    </row>
    <row r="302" spans="2:21">
      <c r="T302" s="122"/>
      <c r="U302" s="104"/>
    </row>
    <row r="303" spans="2:21">
      <c r="T303" s="122"/>
      <c r="U303" s="104"/>
    </row>
    <row r="304" spans="2:21">
      <c r="T304" s="122"/>
      <c r="U304" s="104"/>
    </row>
    <row r="305" spans="6:21">
      <c r="T305" s="122"/>
      <c r="U305" s="104"/>
    </row>
    <row r="306" spans="6:21">
      <c r="F306" s="145"/>
      <c r="G306" s="145"/>
      <c r="H306" s="146"/>
      <c r="I306" s="145"/>
      <c r="T306" s="122"/>
      <c r="U306" s="104"/>
    </row>
    <row r="307" spans="6:21">
      <c r="F307" s="145"/>
      <c r="G307" s="145"/>
      <c r="H307" s="146"/>
      <c r="I307" s="145"/>
      <c r="T307" s="122"/>
      <c r="U307" s="104"/>
    </row>
    <row r="308" spans="6:21">
      <c r="F308" s="145"/>
      <c r="G308" s="145"/>
      <c r="H308" s="146"/>
      <c r="I308" s="145"/>
      <c r="T308" s="122"/>
      <c r="U308" s="104"/>
    </row>
    <row r="309" spans="6:21">
      <c r="F309" s="145"/>
      <c r="G309" s="145"/>
      <c r="H309" s="146"/>
      <c r="I309" s="145"/>
      <c r="T309" s="122"/>
      <c r="U309" s="104"/>
    </row>
    <row r="310" spans="6:21">
      <c r="F310" s="145"/>
      <c r="G310" s="145"/>
      <c r="H310" s="146"/>
      <c r="I310" s="145"/>
      <c r="T310" s="122"/>
      <c r="U310" s="104"/>
    </row>
    <row r="311" spans="6:21">
      <c r="F311" s="145"/>
      <c r="G311" s="145"/>
      <c r="H311" s="146"/>
      <c r="I311" s="145"/>
      <c r="T311" s="122"/>
      <c r="U311" s="104"/>
    </row>
    <row r="312" spans="6:21">
      <c r="F312" s="145"/>
      <c r="G312" s="145"/>
      <c r="H312" s="146"/>
      <c r="I312" s="145"/>
      <c r="J312" s="146"/>
      <c r="T312" s="122"/>
      <c r="U312" s="104"/>
    </row>
    <row r="313" spans="6:21">
      <c r="F313" s="145"/>
      <c r="G313" s="145"/>
      <c r="H313" s="146"/>
      <c r="I313" s="145"/>
      <c r="J313" s="146"/>
      <c r="T313" s="122"/>
      <c r="U313" s="104"/>
    </row>
    <row r="314" spans="6:21">
      <c r="F314" s="145"/>
      <c r="G314" s="145"/>
      <c r="H314" s="146"/>
      <c r="I314" s="145"/>
      <c r="J314" s="146"/>
      <c r="T314" s="122"/>
      <c r="U314" s="104"/>
    </row>
    <row r="315" spans="6:21">
      <c r="F315" s="145"/>
      <c r="G315" s="145"/>
      <c r="H315" s="146"/>
      <c r="I315" s="145"/>
      <c r="J315" s="146"/>
      <c r="T315" s="122"/>
      <c r="U315" s="104"/>
    </row>
    <row r="316" spans="6:21">
      <c r="T316" s="122"/>
      <c r="U316" s="104"/>
    </row>
    <row r="317" spans="6:21">
      <c r="T317" s="122"/>
      <c r="U317" s="104"/>
    </row>
    <row r="318" spans="6:21">
      <c r="T318" s="122"/>
      <c r="U318" s="104"/>
    </row>
    <row r="319" spans="6:21">
      <c r="T319" s="122"/>
      <c r="U319" s="104"/>
    </row>
    <row r="320" spans="6:21">
      <c r="T320" s="122"/>
      <c r="U320" s="104"/>
    </row>
    <row r="321" spans="20:21">
      <c r="T321" s="122"/>
      <c r="U321" s="104"/>
    </row>
    <row r="322" spans="20:21">
      <c r="T322" s="122"/>
      <c r="U322" s="104"/>
    </row>
    <row r="323" spans="20:21">
      <c r="T323" s="122"/>
      <c r="U323" s="104"/>
    </row>
    <row r="324" spans="20:21">
      <c r="T324" s="122"/>
      <c r="U324" s="104"/>
    </row>
    <row r="325" spans="20:21">
      <c r="T325" s="122"/>
      <c r="U325" s="104"/>
    </row>
  </sheetData>
  <mergeCells count="3">
    <mergeCell ref="A1:U1"/>
    <mergeCell ref="U3:U5"/>
    <mergeCell ref="A250:S25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2021-07-02T06:02:07Z</cp:lastPrinted>
  <dcterms:created xsi:type="dcterms:W3CDTF">2015-03-05T07:20:42Z</dcterms:created>
  <dcterms:modified xsi:type="dcterms:W3CDTF">2021-07-02T06:02:12Z</dcterms:modified>
</cp:coreProperties>
</file>