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0" yWindow="585" windowWidth="29550" windowHeight="12870"/>
  </bookViews>
  <sheets>
    <sheet name="수주통계" sheetId="3" r:id="rId1"/>
    <sheet name="Sheet1" sheetId="4" r:id="rId2"/>
  </sheets>
  <definedNames>
    <definedName name="_xlnm.Print_Area" localSheetId="0">수주통계!$A$1:$U$237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6" i="3" l="1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T216" i="3"/>
  <c r="U216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T218" i="3"/>
  <c r="U218" i="3"/>
  <c r="B218" i="3"/>
  <c r="B217" i="3"/>
  <c r="B216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B210" i="3"/>
  <c r="B209" i="3"/>
  <c r="B208" i="3"/>
  <c r="T208" i="3" l="1"/>
  <c r="U208" i="3"/>
  <c r="T209" i="3"/>
  <c r="U209" i="3"/>
  <c r="T210" i="3"/>
  <c r="U210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0" i="3" l="1"/>
  <c r="T194" i="3"/>
  <c r="B221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0" i="3" l="1"/>
  <c r="C175" i="3" l="1"/>
  <c r="C219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9" i="3" l="1"/>
  <c r="S222" i="3" s="1"/>
  <c r="R219" i="3"/>
  <c r="R222" i="3" s="1"/>
  <c r="Q219" i="3"/>
  <c r="Q222" i="3" s="1"/>
  <c r="P219" i="3"/>
  <c r="P222" i="3" s="1"/>
  <c r="O219" i="3"/>
  <c r="O222" i="3" s="1"/>
  <c r="N219" i="3"/>
  <c r="N222" i="3" s="1"/>
  <c r="M219" i="3"/>
  <c r="M222" i="3" s="1"/>
  <c r="L219" i="3"/>
  <c r="L222" i="3" s="1"/>
  <c r="K219" i="3"/>
  <c r="K222" i="3" s="1"/>
  <c r="J219" i="3"/>
  <c r="J222" i="3" s="1"/>
  <c r="I219" i="3"/>
  <c r="I222" i="3" s="1"/>
  <c r="H219" i="3"/>
  <c r="H222" i="3" s="1"/>
  <c r="G219" i="3"/>
  <c r="G222" i="3" s="1"/>
  <c r="F219" i="3"/>
  <c r="F222" i="3" s="1"/>
  <c r="E219" i="3"/>
  <c r="E222" i="3" s="1"/>
  <c r="D219" i="3"/>
  <c r="D222" i="3" s="1"/>
  <c r="C222" i="3"/>
  <c r="B219" i="3"/>
  <c r="B222" i="3" s="1"/>
  <c r="S232" i="3" l="1"/>
  <c r="R232" i="3"/>
  <c r="Q232" i="3"/>
  <c r="P232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B234" i="3" l="1"/>
  <c r="B235" i="3" s="1"/>
  <c r="D234" i="3"/>
  <c r="D235" i="3" s="1"/>
  <c r="F234" i="3"/>
  <c r="F235" i="3" s="1"/>
  <c r="H234" i="3"/>
  <c r="H235" i="3" s="1"/>
  <c r="J234" i="3"/>
  <c r="J235" i="3" s="1"/>
  <c r="L234" i="3"/>
  <c r="L235" i="3" s="1"/>
  <c r="N234" i="3"/>
  <c r="N235" i="3" s="1"/>
  <c r="P234" i="3"/>
  <c r="P235" i="3" s="1"/>
  <c r="R234" i="3"/>
  <c r="R235" i="3" s="1"/>
  <c r="E228" i="3"/>
  <c r="E231" i="3"/>
  <c r="E230" i="3"/>
  <c r="E229" i="3"/>
  <c r="E227" i="3"/>
  <c r="E226" i="3"/>
  <c r="E225" i="3"/>
  <c r="E224" i="3"/>
  <c r="G228" i="3"/>
  <c r="G231" i="3"/>
  <c r="G230" i="3"/>
  <c r="G229" i="3"/>
  <c r="G227" i="3"/>
  <c r="G226" i="3"/>
  <c r="G225" i="3"/>
  <c r="G224" i="3"/>
  <c r="K228" i="3"/>
  <c r="K231" i="3"/>
  <c r="K230" i="3"/>
  <c r="K229" i="3"/>
  <c r="K227" i="3"/>
  <c r="K226" i="3"/>
  <c r="K225" i="3"/>
  <c r="K224" i="3"/>
  <c r="M228" i="3"/>
  <c r="M231" i="3"/>
  <c r="M230" i="3"/>
  <c r="M229" i="3"/>
  <c r="M227" i="3"/>
  <c r="M226" i="3"/>
  <c r="M225" i="3"/>
  <c r="M224" i="3"/>
  <c r="Q228" i="3"/>
  <c r="Q231" i="3"/>
  <c r="Q230" i="3"/>
  <c r="Q229" i="3"/>
  <c r="Q227" i="3"/>
  <c r="Q226" i="3"/>
  <c r="Q225" i="3"/>
  <c r="Q224" i="3"/>
  <c r="S228" i="3"/>
  <c r="S231" i="3"/>
  <c r="S230" i="3"/>
  <c r="S229" i="3"/>
  <c r="S227" i="3"/>
  <c r="S226" i="3"/>
  <c r="S225" i="3"/>
  <c r="S224" i="3"/>
  <c r="B228" i="3"/>
  <c r="B231" i="3"/>
  <c r="B230" i="3"/>
  <c r="B229" i="3"/>
  <c r="B227" i="3"/>
  <c r="B226" i="3"/>
  <c r="B225" i="3"/>
  <c r="B224" i="3"/>
  <c r="D228" i="3"/>
  <c r="D231" i="3"/>
  <c r="D230" i="3"/>
  <c r="D229" i="3"/>
  <c r="D227" i="3"/>
  <c r="D226" i="3"/>
  <c r="D225" i="3"/>
  <c r="D224" i="3"/>
  <c r="F228" i="3"/>
  <c r="F231" i="3"/>
  <c r="F230" i="3"/>
  <c r="F229" i="3"/>
  <c r="F227" i="3"/>
  <c r="F226" i="3"/>
  <c r="F225" i="3"/>
  <c r="F224" i="3"/>
  <c r="H228" i="3"/>
  <c r="H231" i="3"/>
  <c r="H230" i="3"/>
  <c r="H229" i="3"/>
  <c r="H227" i="3"/>
  <c r="H226" i="3"/>
  <c r="H225" i="3"/>
  <c r="H224" i="3"/>
  <c r="J228" i="3"/>
  <c r="J231" i="3"/>
  <c r="J230" i="3"/>
  <c r="J229" i="3"/>
  <c r="J227" i="3"/>
  <c r="J226" i="3"/>
  <c r="J225" i="3"/>
  <c r="J224" i="3"/>
  <c r="L228" i="3"/>
  <c r="L231" i="3"/>
  <c r="L230" i="3"/>
  <c r="L229" i="3"/>
  <c r="L227" i="3"/>
  <c r="L226" i="3"/>
  <c r="L225" i="3"/>
  <c r="L224" i="3"/>
  <c r="N228" i="3"/>
  <c r="N231" i="3"/>
  <c r="N230" i="3"/>
  <c r="N229" i="3"/>
  <c r="N227" i="3"/>
  <c r="N226" i="3"/>
  <c r="N225" i="3"/>
  <c r="N224" i="3"/>
  <c r="P228" i="3"/>
  <c r="P231" i="3"/>
  <c r="P230" i="3"/>
  <c r="P229" i="3"/>
  <c r="P227" i="3"/>
  <c r="P226" i="3"/>
  <c r="P225" i="3"/>
  <c r="P224" i="3"/>
  <c r="R228" i="3"/>
  <c r="R231" i="3"/>
  <c r="R230" i="3"/>
  <c r="R229" i="3"/>
  <c r="R227" i="3"/>
  <c r="R226" i="3"/>
  <c r="R225" i="3"/>
  <c r="R224" i="3"/>
  <c r="C234" i="3"/>
  <c r="C235" i="3" s="1"/>
  <c r="E234" i="3"/>
  <c r="E235" i="3" s="1"/>
  <c r="G234" i="3"/>
  <c r="G235" i="3" s="1"/>
  <c r="I234" i="3"/>
  <c r="I235" i="3" s="1"/>
  <c r="K234" i="3"/>
  <c r="K235" i="3" s="1"/>
  <c r="M234" i="3"/>
  <c r="M235" i="3" s="1"/>
  <c r="O234" i="3"/>
  <c r="O235" i="3" s="1"/>
  <c r="Q234" i="3"/>
  <c r="Q235" i="3" s="1"/>
  <c r="S234" i="3"/>
  <c r="S235" i="3" s="1"/>
  <c r="C228" i="3"/>
  <c r="C231" i="3"/>
  <c r="C230" i="3"/>
  <c r="C229" i="3"/>
  <c r="C227" i="3"/>
  <c r="C226" i="3"/>
  <c r="C225" i="3"/>
  <c r="C224" i="3"/>
  <c r="I228" i="3"/>
  <c r="I231" i="3"/>
  <c r="I230" i="3"/>
  <c r="I229" i="3"/>
  <c r="I227" i="3"/>
  <c r="I226" i="3"/>
  <c r="I225" i="3"/>
  <c r="I224" i="3"/>
  <c r="O228" i="3"/>
  <c r="O231" i="3"/>
  <c r="O230" i="3"/>
  <c r="O229" i="3"/>
  <c r="O227" i="3"/>
  <c r="O226" i="3"/>
  <c r="O225" i="3"/>
  <c r="O224" i="3"/>
  <c r="C221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0" i="3"/>
  <c r="R221" i="3"/>
  <c r="Q220" i="3"/>
  <c r="P221" i="3"/>
  <c r="O220" i="3"/>
  <c r="N221" i="3"/>
  <c r="M220" i="3"/>
  <c r="L221" i="3"/>
  <c r="K220" i="3"/>
  <c r="J221" i="3"/>
  <c r="I220" i="3"/>
  <c r="H221" i="3"/>
  <c r="G220" i="3"/>
  <c r="F221" i="3"/>
  <c r="E220" i="3"/>
  <c r="D221" i="3"/>
  <c r="T220" i="3" l="1"/>
  <c r="D220" i="3"/>
  <c r="F220" i="3"/>
  <c r="H220" i="3"/>
  <c r="J220" i="3"/>
  <c r="L220" i="3"/>
  <c r="N220" i="3"/>
  <c r="P220" i="3"/>
  <c r="R220" i="3"/>
  <c r="E221" i="3"/>
  <c r="G221" i="3"/>
  <c r="I221" i="3"/>
  <c r="K221" i="3"/>
  <c r="M221" i="3"/>
  <c r="O221" i="3"/>
  <c r="Q221" i="3"/>
  <c r="S221" i="3"/>
  <c r="T22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1" i="3" l="1"/>
  <c r="U220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<sst xmlns="http://schemas.openxmlformats.org/spreadsheetml/2006/main" count="319" uniqueCount="237">
  <si>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</si>
  <si>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</si>
  <si>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</si>
  <si>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</si>
  <si>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</si>
  <si>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</si>
  <si>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</si>
  <si>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</si>
  <si>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</si>
  <si>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</si>
  <si>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</si>
  <si>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</si>
  <si>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</si>
  <si>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</si>
  <si>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</si>
  <si>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</si>
  <si>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</si>
  <si>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</si>
  <si>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</si>
  <si>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</si>
  <si>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</si>
  <si>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</si>
  <si>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</si>
  <si>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</si>
  <si>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</si>
  <si>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</si>
  <si>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</si>
  <si>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</si>
  <si>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</si>
  <si>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</si>
  <si>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</si>
  <si>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</si>
  <si>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</si>
  <si>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</si>
  <si>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</si>
  <si>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</si>
  <si>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</si>
  <si>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</si>
  <si>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</si>
  <si>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</si>
  <si>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</si>
  <si>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</si>
  <si>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</si>
  <si>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</si>
  <si>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</si>
  <si>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</si>
  <si>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</si>
  <si>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</si>
  <si>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</si>
  <si>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</si>
  <si>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</si>
  <si>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</si>
  <si>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</si>
  <si>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</si>
  <si>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</si>
  <si>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</si>
  <si>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</si>
  <si>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</si>
  <si>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</si>
  <si>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</si>
  <si>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</si>
  <si>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</si>
  <si>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</si>
  <si>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</si>
  <si>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</si>
  <si>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</si>
  <si>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</si>
  <si>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</si>
  <si>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</si>
  <si>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</si>
  <si>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</si>
  <si>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</si>
  <si>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</si>
  <si>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</si>
  <si>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</si>
  <si>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</si>
  <si>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</si>
  <si>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</si>
  <si>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</si>
  <si>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</si>
  <si>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</si>
  <si>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</si>
  <si>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</si>
  <si>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</si>
  <si>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</si>
  <si>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</si>
  <si>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</si>
  <si>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</si>
  <si>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</si>
  <si>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</si>
  <si>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</si>
  <si>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</si>
  <si>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</si>
  <si>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</si>
  <si>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</si>
  <si>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</si>
  <si>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</si>
  <si>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</si>
  <si>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</si>
  <si>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</si>
  <si>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</si>
  <si>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</si>
  <si>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</si>
  <si>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</si>
  <si>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</si>
  <si>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</si>
  <si>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</si>
  <si>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</si>
  <si>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</si>
  <si>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</si>
  <si>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</si>
  <si>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</si>
  <si>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</si>
  <si>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</si>
  <si>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</si>
  <si>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</si>
  <si>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</si>
  <si>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</si>
  <si>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</si>
  <si>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</si>
  <si>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</si>
  <si>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</si>
  <si>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</si>
  <si>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</si>
  <si>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</si>
  <si>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</si>
  <si>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</si>
  <si>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</si>
  <si>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</si>
  <si>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</si>
  <si>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</si>
  <si>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</si>
  <si>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</si>
  <si>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</si>
  <si>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</si>
  <si>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</si>
  <si>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</si>
  <si>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</si>
  <si>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</si>
  <si>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</si>
  <si>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</si>
  <si>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</si>
  <si>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</si>
  <si>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</si>
  <si>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</si>
  <si>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</si>
  <si>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</si>
  <si>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</si>
  <si>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</si>
  <si>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</si>
  <si>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</si>
  <si>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</si>
  <si>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</si>
  <si>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</si>
  <si>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</si>
  <si>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</si>
  <si>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</si>
  <si>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</si>
  <si>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</si>
  <si>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</si>
  <si>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</si>
  <si>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</si>
  <si>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</si>
  <si>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</si>
  <si>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</si>
  <si>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</si>
  <si>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</si>
  <si>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</si>
  <si>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</si>
  <si>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</si>
  <si>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</si>
  <si>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</si>
  <si>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</si>
  <si>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</si>
  <si>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</si>
  <si>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</si>
  <si>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</si>
  <si>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</si>
  <si>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</si>
  <si>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</si>
  <si>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</si>
  <si>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</si>
  <si>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</si>
  <si>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</si>
  <si>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</si>
  <si>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</si>
  <si>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</si>
  <si>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</si>
  <si>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</si>
  <si>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</si>
  <si>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</si>
  <si>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</si>
  <si>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</si>
  <si>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</si>
  <si>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</si>
  <si>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</si>
  <si>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</si>
  <si>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</si>
  <si>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</si>
  <si>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</si>
  <si>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</si>
  <si>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</si>
  <si>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</si>
  <si>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</si>
  <si>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</si>
  <si>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</si>
  <si>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</si>
  <si>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</si>
  <si>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</si>
  <si>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</si>
  <si>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</si>
  <si>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</si>
  <si>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</si>
  <si>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</si>
  <si>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</si>
  <si>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</si>
  <si>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</si>
  <si>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</si>
  <si>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</si>
  <si>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</si>
  <si>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</si>
  <si>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</si>
  <si>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</si>
  <si>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</si>
  <si>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</si>
  <si>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</si>
  <si>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</si>
  <si>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</si>
  <si>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</si>
  <si>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</si>
  <si>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</si>
  <si>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2019년 6월 건설수주액분석</t>
    <phoneticPr fontId="13" type="noConversion"/>
  </si>
  <si>
    <t>2019. 6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</si>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</sst>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6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8" fontId="31" fillId="0" borderId="6" xfId="5" applyNumberFormat="1" applyFont="1" applyFill="1" applyBorder="1" applyAlignment="1"/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4" fillId="11" borderId="10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8" fontId="31" fillId="0" borderId="68" xfId="5" applyNumberFormat="1" applyFont="1" applyFill="1" applyBorder="1" applyAlignment="1"/>
    <xf numFmtId="178" fontId="31" fillId="7" borderId="68" xfId="5" applyNumberFormat="1" applyFont="1" applyFill="1" applyBorder="1" applyAlignment="1"/>
    <xf numFmtId="178" fontId="17" fillId="11" borderId="68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7"/>
  <sheetViews>
    <sheetView tabSelected="1" zoomScaleNormal="100" zoomScaleSheetLayoutView="70" workbookViewId="0">
      <pane ySplit="5" topLeftCell="A6" activePane="bottomLeft" state="frozen"/>
      <selection pane="bottomLeft" activeCell="A163" sqref="A163:XFD17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59" t="s">
        <v>231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2"/>
      <c r="S2" s="117" t="s">
        <v>168</v>
      </c>
      <c r="U2" s="117" t="s">
        <v>168</v>
      </c>
    </row>
    <row r="3" spans="1:21">
      <c r="A3" s="373" t="s">
        <v>65</v>
      </c>
      <c r="B3" s="374" t="s">
        <v>0</v>
      </c>
      <c r="C3" s="375" t="s">
        <v>1</v>
      </c>
      <c r="D3" s="375"/>
      <c r="E3" s="375"/>
      <c r="F3" s="375"/>
      <c r="G3" s="375"/>
      <c r="H3" s="376"/>
      <c r="I3" s="377" t="s">
        <v>2</v>
      </c>
      <c r="J3" s="377"/>
      <c r="K3" s="377"/>
      <c r="L3" s="377"/>
      <c r="M3" s="377"/>
      <c r="N3" s="378"/>
      <c r="O3" s="379" t="s">
        <v>3</v>
      </c>
      <c r="P3" s="379"/>
      <c r="Q3" s="380" t="s">
        <v>4</v>
      </c>
      <c r="R3" s="379"/>
      <c r="S3" s="381"/>
      <c r="U3" s="456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82"/>
      <c r="U4" s="457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58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406">
        <v>222009.90099150129</v>
      </c>
      <c r="C174" s="407">
        <v>86333.41</v>
      </c>
      <c r="D174" s="408">
        <v>48557.59</v>
      </c>
      <c r="E174" s="407">
        <v>2691.28</v>
      </c>
      <c r="F174" s="407">
        <v>37775.82</v>
      </c>
      <c r="G174" s="407">
        <v>20869.509999999998</v>
      </c>
      <c r="H174" s="407">
        <v>16906.310000000001</v>
      </c>
      <c r="I174" s="407">
        <v>135676.49099150128</v>
      </c>
      <c r="J174" s="407">
        <v>9380.3349945277114</v>
      </c>
      <c r="K174" s="407">
        <v>5183.4799999999996</v>
      </c>
      <c r="L174" s="407">
        <v>126296.15599697357</v>
      </c>
      <c r="M174" s="407">
        <v>64733.935477132967</v>
      </c>
      <c r="N174" s="407">
        <v>61562.220519840615</v>
      </c>
      <c r="O174" s="409">
        <v>57937.924994527719</v>
      </c>
      <c r="P174" s="409">
        <v>7874.76</v>
      </c>
      <c r="Q174" s="409">
        <v>164071.97599697358</v>
      </c>
      <c r="R174" s="409">
        <v>85603.445477132962</v>
      </c>
      <c r="S174" s="410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29">
        <v>2017.3</v>
      </c>
      <c r="B178" s="430">
        <v>104599</v>
      </c>
      <c r="C178" s="430">
        <v>30221</v>
      </c>
      <c r="D178" s="430">
        <v>20586</v>
      </c>
      <c r="E178" s="430">
        <v>575</v>
      </c>
      <c r="F178" s="430">
        <v>9635</v>
      </c>
      <c r="G178" s="430">
        <v>3521</v>
      </c>
      <c r="H178" s="430">
        <v>6115</v>
      </c>
      <c r="I178" s="430">
        <v>74377</v>
      </c>
      <c r="J178" s="430">
        <v>12865</v>
      </c>
      <c r="K178" s="430">
        <v>2627</v>
      </c>
      <c r="L178" s="430">
        <v>61512</v>
      </c>
      <c r="M178" s="430">
        <v>34562</v>
      </c>
      <c r="N178" s="430">
        <v>26950</v>
      </c>
      <c r="O178" s="430">
        <v>33451</v>
      </c>
      <c r="P178" s="430">
        <v>3202</v>
      </c>
      <c r="Q178" s="430">
        <v>71148</v>
      </c>
      <c r="R178" s="430">
        <v>38083</v>
      </c>
      <c r="S178" s="431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150" customFormat="1" ht="18" customHeight="1">
      <c r="A181" s="428">
        <v>2017.6</v>
      </c>
      <c r="B181" s="404">
        <v>144907</v>
      </c>
      <c r="C181" s="404">
        <v>53924</v>
      </c>
      <c r="D181" s="404">
        <v>36613</v>
      </c>
      <c r="E181" s="404">
        <v>765</v>
      </c>
      <c r="F181" s="404">
        <v>17311</v>
      </c>
      <c r="G181" s="404">
        <v>6740</v>
      </c>
      <c r="H181" s="404">
        <v>10571</v>
      </c>
      <c r="I181" s="404">
        <v>90984</v>
      </c>
      <c r="J181" s="404">
        <v>3814</v>
      </c>
      <c r="K181" s="404">
        <v>1935</v>
      </c>
      <c r="L181" s="404">
        <v>87170</v>
      </c>
      <c r="M181" s="404">
        <v>54651</v>
      </c>
      <c r="N181" s="404">
        <v>32520</v>
      </c>
      <c r="O181" s="404">
        <v>40426</v>
      </c>
      <c r="P181" s="404">
        <v>2700</v>
      </c>
      <c r="Q181" s="404">
        <v>104481</v>
      </c>
      <c r="R181" s="404">
        <v>61390</v>
      </c>
      <c r="S181" s="405">
        <v>43091</v>
      </c>
      <c r="T181" s="149"/>
      <c r="U181" s="148"/>
      <c r="Y181" s="151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3">
        <v>2017.9</v>
      </c>
      <c r="B184" s="352">
        <v>130687</v>
      </c>
      <c r="C184" s="352">
        <v>30143</v>
      </c>
      <c r="D184" s="352">
        <v>16971</v>
      </c>
      <c r="E184" s="352">
        <v>1020</v>
      </c>
      <c r="F184" s="352">
        <v>13171</v>
      </c>
      <c r="G184" s="352">
        <v>6592</v>
      </c>
      <c r="H184" s="352">
        <v>6579</v>
      </c>
      <c r="I184" s="352">
        <v>100544</v>
      </c>
      <c r="J184" s="352">
        <v>5886</v>
      </c>
      <c r="K184" s="352">
        <v>2411</v>
      </c>
      <c r="L184" s="352">
        <v>94658</v>
      </c>
      <c r="M184" s="352">
        <v>57267</v>
      </c>
      <c r="N184" s="352">
        <v>37390</v>
      </c>
      <c r="O184" s="352">
        <v>22857</v>
      </c>
      <c r="P184" s="352">
        <v>3430</v>
      </c>
      <c r="Q184" s="352">
        <v>107829</v>
      </c>
      <c r="R184" s="352">
        <v>63859</v>
      </c>
      <c r="S184" s="353">
        <v>43970</v>
      </c>
      <c r="T184" s="172"/>
      <c r="U184" s="170"/>
      <c r="Y184" s="164"/>
    </row>
    <row r="185" spans="1:25" s="157" customFormat="1" ht="18" customHeight="1">
      <c r="A185" s="383" t="s">
        <v>203</v>
      </c>
      <c r="B185" s="352">
        <v>93467</v>
      </c>
      <c r="C185" s="352">
        <v>17077</v>
      </c>
      <c r="D185" s="352">
        <v>8826</v>
      </c>
      <c r="E185" s="352">
        <v>781</v>
      </c>
      <c r="F185" s="352">
        <v>8251</v>
      </c>
      <c r="G185" s="352">
        <v>1738</v>
      </c>
      <c r="H185" s="352">
        <v>6513</v>
      </c>
      <c r="I185" s="352">
        <v>76390</v>
      </c>
      <c r="J185" s="352">
        <v>11618</v>
      </c>
      <c r="K185" s="352">
        <v>6724</v>
      </c>
      <c r="L185" s="352">
        <v>64772</v>
      </c>
      <c r="M185" s="352">
        <v>26561</v>
      </c>
      <c r="N185" s="352">
        <v>38211</v>
      </c>
      <c r="O185" s="352">
        <v>20444</v>
      </c>
      <c r="P185" s="352">
        <v>7505</v>
      </c>
      <c r="Q185" s="352">
        <v>73023</v>
      </c>
      <c r="R185" s="352">
        <v>28298</v>
      </c>
      <c r="S185" s="353">
        <v>44724</v>
      </c>
      <c r="T185" s="172"/>
      <c r="U185" s="170"/>
      <c r="Y185" s="164"/>
    </row>
    <row r="186" spans="1:25" s="402" customFormat="1" ht="18" customHeight="1">
      <c r="A186" s="397" t="s">
        <v>204</v>
      </c>
      <c r="B186" s="398">
        <v>131559</v>
      </c>
      <c r="C186" s="398">
        <v>35993</v>
      </c>
      <c r="D186" s="398">
        <v>22922</v>
      </c>
      <c r="E186" s="398">
        <v>358</v>
      </c>
      <c r="F186" s="398">
        <v>13071</v>
      </c>
      <c r="G186" s="398">
        <v>2270</v>
      </c>
      <c r="H186" s="398">
        <v>10801</v>
      </c>
      <c r="I186" s="398">
        <v>95566</v>
      </c>
      <c r="J186" s="398">
        <v>9197</v>
      </c>
      <c r="K186" s="398">
        <v>5015</v>
      </c>
      <c r="L186" s="398">
        <v>86369</v>
      </c>
      <c r="M186" s="398">
        <v>52669</v>
      </c>
      <c r="N186" s="398">
        <v>33699</v>
      </c>
      <c r="O186" s="398">
        <v>32119</v>
      </c>
      <c r="P186" s="398">
        <v>5374</v>
      </c>
      <c r="Q186" s="398">
        <v>99440</v>
      </c>
      <c r="R186" s="398">
        <v>54939</v>
      </c>
      <c r="S186" s="399">
        <v>44501</v>
      </c>
      <c r="T186" s="400"/>
      <c r="U186" s="401"/>
      <c r="Y186" s="403"/>
    </row>
    <row r="187" spans="1:25" s="402" customFormat="1" ht="18" customHeight="1">
      <c r="A187" s="383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400"/>
      <c r="U187" s="401"/>
      <c r="Y187" s="403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27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27"/>
      <c r="U193" s="166"/>
      <c r="Y193" s="357"/>
    </row>
    <row r="194" spans="1:25" s="150" customFormat="1" ht="18" customHeight="1">
      <c r="A194" s="411" t="s">
        <v>212</v>
      </c>
      <c r="B194" s="404">
        <f>C194+I194</f>
        <v>125520.68449638804</v>
      </c>
      <c r="C194" s="404">
        <v>34956.81</v>
      </c>
      <c r="D194" s="404">
        <v>18545.63</v>
      </c>
      <c r="E194" s="404">
        <v>840.75</v>
      </c>
      <c r="F194" s="404">
        <v>16411.18</v>
      </c>
      <c r="G194" s="404">
        <v>8850.34</v>
      </c>
      <c r="H194" s="404">
        <v>7560.84</v>
      </c>
      <c r="I194" s="404">
        <v>90563.874496388045</v>
      </c>
      <c r="J194" s="404">
        <v>13832.854750144281</v>
      </c>
      <c r="K194" s="404">
        <v>5544.88</v>
      </c>
      <c r="L194" s="404">
        <v>76731.019746243765</v>
      </c>
      <c r="M194" s="404">
        <v>40301.278693442997</v>
      </c>
      <c r="N194" s="404">
        <v>36429.741052800768</v>
      </c>
      <c r="O194" s="404">
        <f>D194+J194</f>
        <v>32378.484750144282</v>
      </c>
      <c r="P194" s="404">
        <f>E194+K194</f>
        <v>6385.63</v>
      </c>
      <c r="Q194" s="404">
        <f>F194+L194</f>
        <v>93142.199746243772</v>
      </c>
      <c r="R194" s="404">
        <f>G194+M194</f>
        <v>49151.618693443001</v>
      </c>
      <c r="S194" s="405">
        <f>H194+N194</f>
        <v>43990.581052800771</v>
      </c>
      <c r="T194" s="449">
        <f t="shared" ref="T194:U194" si="10">I194+O194</f>
        <v>122942.35924653233</v>
      </c>
      <c r="U194" s="404">
        <f t="shared" si="10"/>
        <v>20218.484750144282</v>
      </c>
      <c r="Y194" s="151"/>
    </row>
    <row r="195" spans="1:25" s="150" customFormat="1" ht="18" customHeight="1">
      <c r="A195" s="364" t="s">
        <v>213</v>
      </c>
      <c r="B195" s="162">
        <f>C195+I195</f>
        <v>125385.9240058673</v>
      </c>
      <c r="C195" s="162">
        <v>27410.32</v>
      </c>
      <c r="D195" s="365">
        <v>15258.62</v>
      </c>
      <c r="E195" s="365">
        <v>110.38</v>
      </c>
      <c r="F195" s="162">
        <v>12151.7</v>
      </c>
      <c r="G195" s="365">
        <v>4358.1000000000004</v>
      </c>
      <c r="H195" s="365">
        <v>7793.6</v>
      </c>
      <c r="I195" s="162">
        <v>97975.604005867295</v>
      </c>
      <c r="J195" s="365">
        <v>33823.235223295844</v>
      </c>
      <c r="K195" s="365">
        <v>1482.41</v>
      </c>
      <c r="L195" s="365">
        <v>64152.368782571451</v>
      </c>
      <c r="M195" s="365">
        <v>29999.658918388057</v>
      </c>
      <c r="N195" s="365">
        <v>34152.709864183395</v>
      </c>
      <c r="O195" s="365">
        <v>49081.855223295846</v>
      </c>
      <c r="P195" s="365">
        <v>1592.79</v>
      </c>
      <c r="Q195" s="365">
        <v>76304.068782571456</v>
      </c>
      <c r="R195" s="365">
        <v>34357.758918388055</v>
      </c>
      <c r="S195" s="366">
        <v>41946.309864183393</v>
      </c>
      <c r="T195" s="354"/>
      <c r="U195" s="160"/>
      <c r="Y195" s="151"/>
    </row>
    <row r="196" spans="1:25" s="150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6">
        <v>14862.85</v>
      </c>
      <c r="E196" s="386">
        <v>254.03</v>
      </c>
      <c r="F196" s="386">
        <v>13803.37</v>
      </c>
      <c r="G196" s="386">
        <v>8415.4699999999993</v>
      </c>
      <c r="H196" s="386">
        <v>5387.9</v>
      </c>
      <c r="I196" s="386">
        <v>77011.422620051264</v>
      </c>
      <c r="J196" s="386">
        <v>17137.330317770487</v>
      </c>
      <c r="K196" s="386">
        <v>2855.88</v>
      </c>
      <c r="L196" s="386">
        <v>59874.092302280776</v>
      </c>
      <c r="M196" s="386">
        <v>37227.064577347388</v>
      </c>
      <c r="N196" s="386">
        <v>22647.027724933392</v>
      </c>
      <c r="O196" s="386">
        <v>32000.18031777049</v>
      </c>
      <c r="P196" s="386">
        <v>3109.91</v>
      </c>
      <c r="Q196" s="386">
        <v>73677.462302280779</v>
      </c>
      <c r="R196" s="386">
        <v>45642.534577347382</v>
      </c>
      <c r="S196" s="387">
        <v>28034.92772493339</v>
      </c>
      <c r="T196" s="354"/>
      <c r="U196" s="160"/>
      <c r="Y196" s="151"/>
    </row>
    <row r="197" spans="1:25" s="150" customFormat="1" ht="18" customHeight="1">
      <c r="A197" s="388" t="s">
        <v>215</v>
      </c>
      <c r="B197" s="389">
        <v>127234</v>
      </c>
      <c r="C197" s="389">
        <v>32259</v>
      </c>
      <c r="D197" s="390">
        <v>21097</v>
      </c>
      <c r="E197" s="390">
        <v>205</v>
      </c>
      <c r="F197" s="390">
        <v>11162</v>
      </c>
      <c r="G197" s="390">
        <v>6121</v>
      </c>
      <c r="H197" s="390">
        <v>5041</v>
      </c>
      <c r="I197" s="390">
        <v>94975</v>
      </c>
      <c r="J197" s="390">
        <v>20503</v>
      </c>
      <c r="K197" s="390">
        <v>17178</v>
      </c>
      <c r="L197" s="390">
        <v>74472</v>
      </c>
      <c r="M197" s="390">
        <v>44015</v>
      </c>
      <c r="N197" s="390">
        <v>30458</v>
      </c>
      <c r="O197" s="390">
        <v>41600</v>
      </c>
      <c r="P197" s="390">
        <v>17383</v>
      </c>
      <c r="Q197" s="390">
        <v>85635</v>
      </c>
      <c r="R197" s="390">
        <v>50136</v>
      </c>
      <c r="S197" s="391">
        <v>35499</v>
      </c>
      <c r="T197" s="354"/>
      <c r="U197" s="160"/>
      <c r="Y197" s="151"/>
    </row>
    <row r="198" spans="1:25" s="150" customFormat="1" ht="18" customHeight="1">
      <c r="A198" s="392" t="s">
        <v>221</v>
      </c>
      <c r="B198" s="352">
        <v>117065.46324823919</v>
      </c>
      <c r="C198" s="352">
        <v>27166.65</v>
      </c>
      <c r="D198" s="393">
        <v>14290.5</v>
      </c>
      <c r="E198" s="393">
        <v>419.49</v>
      </c>
      <c r="F198" s="393">
        <v>12876.15</v>
      </c>
      <c r="G198" s="393">
        <v>5379.16</v>
      </c>
      <c r="H198" s="393">
        <v>7496.99</v>
      </c>
      <c r="I198" s="393">
        <v>89898.813248239196</v>
      </c>
      <c r="J198" s="393">
        <v>8561.8147796550074</v>
      </c>
      <c r="K198" s="393">
        <v>6033.57</v>
      </c>
      <c r="L198" s="393">
        <v>81336.998468584192</v>
      </c>
      <c r="M198" s="393">
        <v>42794.937716292414</v>
      </c>
      <c r="N198" s="393">
        <v>38542.060752291793</v>
      </c>
      <c r="O198" s="393">
        <v>22852.314779655007</v>
      </c>
      <c r="P198" s="393">
        <v>6453.06</v>
      </c>
      <c r="Q198" s="393">
        <v>94213.148468584201</v>
      </c>
      <c r="R198" s="393">
        <v>48174.09771629241</v>
      </c>
      <c r="S198" s="394">
        <v>46039.050752291791</v>
      </c>
      <c r="T198" s="354"/>
      <c r="U198" s="160"/>
      <c r="Y198" s="151"/>
    </row>
    <row r="199" spans="1:25" s="157" customFormat="1" ht="18" customHeight="1">
      <c r="A199" s="395" t="s">
        <v>222</v>
      </c>
      <c r="B199" s="385">
        <v>131458</v>
      </c>
      <c r="C199" s="385">
        <v>39573</v>
      </c>
      <c r="D199" s="396">
        <v>22494</v>
      </c>
      <c r="E199" s="396">
        <v>1478</v>
      </c>
      <c r="F199" s="396">
        <v>17079</v>
      </c>
      <c r="G199" s="396">
        <v>7809</v>
      </c>
      <c r="H199" s="396">
        <v>9269</v>
      </c>
      <c r="I199" s="396">
        <v>91885</v>
      </c>
      <c r="J199" s="396">
        <v>6801</v>
      </c>
      <c r="K199" s="396">
        <v>3030</v>
      </c>
      <c r="L199" s="396">
        <v>85085</v>
      </c>
      <c r="M199" s="396">
        <v>36720</v>
      </c>
      <c r="N199" s="396">
        <v>48364</v>
      </c>
      <c r="O199" s="396">
        <v>29295</v>
      </c>
      <c r="P199" s="396">
        <v>4508</v>
      </c>
      <c r="Q199" s="396">
        <v>102163</v>
      </c>
      <c r="R199" s="396">
        <v>44530</v>
      </c>
      <c r="S199" s="387">
        <v>57633</v>
      </c>
      <c r="T199" s="384"/>
      <c r="U199" s="385"/>
      <c r="Y199" s="164"/>
    </row>
    <row r="200" spans="1:25" s="356" customFormat="1" ht="18" customHeight="1">
      <c r="A200" s="392" t="s">
        <v>223</v>
      </c>
      <c r="B200" s="413">
        <v>224237</v>
      </c>
      <c r="C200" s="413">
        <v>95935</v>
      </c>
      <c r="D200" s="414">
        <v>53030</v>
      </c>
      <c r="E200" s="414">
        <v>1015</v>
      </c>
      <c r="F200" s="414">
        <v>42904</v>
      </c>
      <c r="G200" s="414">
        <v>26483</v>
      </c>
      <c r="H200" s="414">
        <v>16421</v>
      </c>
      <c r="I200" s="414">
        <v>128303</v>
      </c>
      <c r="J200" s="414">
        <v>22227</v>
      </c>
      <c r="K200" s="414">
        <v>15087</v>
      </c>
      <c r="L200" s="414">
        <v>106076</v>
      </c>
      <c r="M200" s="414">
        <v>60495</v>
      </c>
      <c r="N200" s="414">
        <v>45581</v>
      </c>
      <c r="O200" s="414">
        <v>75257</v>
      </c>
      <c r="P200" s="414">
        <v>16102</v>
      </c>
      <c r="Q200" s="414">
        <v>148980</v>
      </c>
      <c r="R200" s="414">
        <v>86978</v>
      </c>
      <c r="S200" s="415">
        <v>62002</v>
      </c>
      <c r="T200" s="412"/>
      <c r="U200" s="413"/>
      <c r="Y200" s="357"/>
    </row>
    <row r="201" spans="1:25" s="356" customFormat="1" ht="18" customHeight="1">
      <c r="A201" s="296" t="s">
        <v>226</v>
      </c>
      <c r="B201" s="416">
        <f>SUM(B189:B200)</f>
        <v>1545277.0066684473</v>
      </c>
      <c r="C201" s="416">
        <f t="shared" ref="C201:S201" si="11">SUM(C189:C200)</f>
        <v>423447.34</v>
      </c>
      <c r="D201" s="416">
        <f t="shared" si="11"/>
        <v>249344.9</v>
      </c>
      <c r="E201" s="416">
        <f t="shared" si="11"/>
        <v>7108.51</v>
      </c>
      <c r="F201" s="416">
        <f t="shared" si="11"/>
        <v>174101.44</v>
      </c>
      <c r="G201" s="416">
        <f t="shared" si="11"/>
        <v>80922.070000000007</v>
      </c>
      <c r="H201" s="416">
        <f t="shared" si="11"/>
        <v>93177.37000000001</v>
      </c>
      <c r="I201" s="416">
        <f t="shared" si="11"/>
        <v>1121831.6666684472</v>
      </c>
      <c r="J201" s="416">
        <f t="shared" si="11"/>
        <v>214572.45329865726</v>
      </c>
      <c r="K201" s="416">
        <f t="shared" si="11"/>
        <v>76559.179999999993</v>
      </c>
      <c r="L201" s="416">
        <f t="shared" si="11"/>
        <v>907259.21336979</v>
      </c>
      <c r="M201" s="416">
        <f t="shared" si="11"/>
        <v>484034.39366432128</v>
      </c>
      <c r="N201" s="416">
        <f t="shared" si="11"/>
        <v>423225.81970546866</v>
      </c>
      <c r="O201" s="416">
        <f t="shared" si="11"/>
        <v>463918.35329865728</v>
      </c>
      <c r="P201" s="416">
        <f t="shared" si="11"/>
        <v>83666.69</v>
      </c>
      <c r="Q201" s="416">
        <f t="shared" si="11"/>
        <v>1081359.6533697899</v>
      </c>
      <c r="R201" s="416">
        <f t="shared" si="11"/>
        <v>564957.46366432135</v>
      </c>
      <c r="S201" s="421">
        <f t="shared" si="11"/>
        <v>516402.1897054686</v>
      </c>
      <c r="T201" s="412"/>
      <c r="U201" s="413"/>
      <c r="Y201" s="357"/>
    </row>
    <row r="202" spans="1:25" s="157" customFormat="1" ht="18" customHeight="1">
      <c r="A202" s="417" t="s">
        <v>224</v>
      </c>
      <c r="B202" s="418">
        <v>94616</v>
      </c>
      <c r="C202" s="418">
        <v>33478</v>
      </c>
      <c r="D202" s="419">
        <v>20951</v>
      </c>
      <c r="E202" s="419">
        <v>535</v>
      </c>
      <c r="F202" s="419">
        <v>12527</v>
      </c>
      <c r="G202" s="419">
        <v>6430</v>
      </c>
      <c r="H202" s="419">
        <v>6097</v>
      </c>
      <c r="I202" s="419">
        <v>61139</v>
      </c>
      <c r="J202" s="419">
        <v>12957</v>
      </c>
      <c r="K202" s="419">
        <v>5152</v>
      </c>
      <c r="L202" s="419">
        <v>48182</v>
      </c>
      <c r="M202" s="419">
        <v>27508</v>
      </c>
      <c r="N202" s="419">
        <v>20674</v>
      </c>
      <c r="O202" s="419">
        <v>33908</v>
      </c>
      <c r="P202" s="419">
        <v>5686</v>
      </c>
      <c r="Q202" s="419">
        <v>60709</v>
      </c>
      <c r="R202" s="419">
        <v>33938</v>
      </c>
      <c r="S202" s="420">
        <v>26771</v>
      </c>
      <c r="T202" s="384"/>
      <c r="U202" s="385"/>
      <c r="Y202" s="164"/>
    </row>
    <row r="203" spans="1:25" s="157" customFormat="1" ht="18" customHeight="1">
      <c r="A203" s="395" t="s">
        <v>227</v>
      </c>
      <c r="B203" s="160">
        <v>85927.019510711427</v>
      </c>
      <c r="C203" s="386">
        <v>28257.33</v>
      </c>
      <c r="D203" s="386">
        <v>19142.16</v>
      </c>
      <c r="E203" s="386">
        <v>1876.55</v>
      </c>
      <c r="F203" s="386">
        <v>9115.17</v>
      </c>
      <c r="G203" s="386">
        <v>1627.69</v>
      </c>
      <c r="H203" s="386">
        <v>7487.48</v>
      </c>
      <c r="I203" s="386">
        <v>57669.68951071144</v>
      </c>
      <c r="J203" s="386">
        <v>8242.087003426599</v>
      </c>
      <c r="K203" s="386">
        <v>3242.4</v>
      </c>
      <c r="L203" s="386">
        <v>49427.602507284842</v>
      </c>
      <c r="M203" s="386">
        <v>24998.723768429321</v>
      </c>
      <c r="N203" s="386">
        <v>24428.878738855514</v>
      </c>
      <c r="O203" s="386">
        <v>27384.247003426597</v>
      </c>
      <c r="P203" s="386">
        <v>5118.95</v>
      </c>
      <c r="Q203" s="386">
        <v>58542.772507284841</v>
      </c>
      <c r="R203" s="386">
        <v>26626.413768429324</v>
      </c>
      <c r="S203" s="387">
        <v>31916.358738855513</v>
      </c>
      <c r="T203" s="384"/>
      <c r="U203" s="385"/>
      <c r="Y203" s="164"/>
    </row>
    <row r="204" spans="1:25" s="356" customFormat="1" ht="18" customHeight="1">
      <c r="A204" s="392" t="s">
        <v>228</v>
      </c>
      <c r="B204" s="413">
        <v>159783</v>
      </c>
      <c r="C204" s="414">
        <v>34428</v>
      </c>
      <c r="D204" s="414">
        <v>23516</v>
      </c>
      <c r="E204" s="414">
        <v>1919</v>
      </c>
      <c r="F204" s="414">
        <v>10912</v>
      </c>
      <c r="G204" s="414">
        <v>3304</v>
      </c>
      <c r="H204" s="414">
        <v>7608</v>
      </c>
      <c r="I204" s="414">
        <v>125355</v>
      </c>
      <c r="J204" s="414">
        <v>38869</v>
      </c>
      <c r="K204" s="414">
        <v>8907</v>
      </c>
      <c r="L204" s="414">
        <v>86486</v>
      </c>
      <c r="M204" s="414">
        <v>55539</v>
      </c>
      <c r="N204" s="414">
        <v>30947</v>
      </c>
      <c r="O204" s="414">
        <v>62385</v>
      </c>
      <c r="P204" s="414">
        <v>10825</v>
      </c>
      <c r="Q204" s="414">
        <v>97398</v>
      </c>
      <c r="R204" s="414">
        <v>58844</v>
      </c>
      <c r="S204" s="415">
        <v>38554</v>
      </c>
      <c r="T204" s="412"/>
      <c r="U204" s="413"/>
      <c r="Y204" s="357"/>
    </row>
    <row r="205" spans="1:25" s="443" customFormat="1" ht="18" customHeight="1">
      <c r="A205" s="441" t="s">
        <v>229</v>
      </c>
      <c r="B205" s="440">
        <v>140188</v>
      </c>
      <c r="C205" s="442">
        <v>28746</v>
      </c>
      <c r="D205" s="442">
        <v>19652</v>
      </c>
      <c r="E205" s="442">
        <v>345</v>
      </c>
      <c r="F205" s="442">
        <v>9094</v>
      </c>
      <c r="G205" s="442">
        <v>2403</v>
      </c>
      <c r="H205" s="442">
        <v>6691</v>
      </c>
      <c r="I205" s="442">
        <v>111442</v>
      </c>
      <c r="J205" s="442">
        <v>10456</v>
      </c>
      <c r="K205" s="442">
        <v>6071</v>
      </c>
      <c r="L205" s="442">
        <v>100985</v>
      </c>
      <c r="M205" s="442">
        <v>61146</v>
      </c>
      <c r="N205" s="442">
        <v>39839</v>
      </c>
      <c r="O205" s="442">
        <v>30108</v>
      </c>
      <c r="P205" s="442">
        <v>6416</v>
      </c>
      <c r="Q205" s="442">
        <v>110080</v>
      </c>
      <c r="R205" s="442">
        <v>63549</v>
      </c>
      <c r="S205" s="453">
        <v>46531</v>
      </c>
      <c r="T205" s="439"/>
      <c r="U205" s="440"/>
      <c r="Y205" s="444"/>
    </row>
    <row r="206" spans="1:25" s="402" customFormat="1" ht="18" customHeight="1">
      <c r="A206" s="445" t="s">
        <v>230</v>
      </c>
      <c r="B206" s="446">
        <v>111384</v>
      </c>
      <c r="C206" s="447">
        <v>25130</v>
      </c>
      <c r="D206" s="447">
        <v>16376</v>
      </c>
      <c r="E206" s="447">
        <v>398</v>
      </c>
      <c r="F206" s="447">
        <v>8753</v>
      </c>
      <c r="G206" s="447">
        <v>2211</v>
      </c>
      <c r="H206" s="447">
        <v>6542</v>
      </c>
      <c r="I206" s="447">
        <v>86254</v>
      </c>
      <c r="J206" s="447">
        <v>11872</v>
      </c>
      <c r="K206" s="447">
        <v>3100</v>
      </c>
      <c r="L206" s="447">
        <v>74382</v>
      </c>
      <c r="M206" s="447">
        <v>42691</v>
      </c>
      <c r="N206" s="447">
        <v>31691</v>
      </c>
      <c r="O206" s="447">
        <v>28248</v>
      </c>
      <c r="P206" s="447">
        <v>3498</v>
      </c>
      <c r="Q206" s="447">
        <v>83136</v>
      </c>
      <c r="R206" s="447">
        <v>44902</v>
      </c>
      <c r="S206" s="454">
        <v>38233</v>
      </c>
      <c r="T206" s="448"/>
      <c r="U206" s="446"/>
      <c r="Y206" s="403"/>
    </row>
    <row r="207" spans="1:25" s="424" customFormat="1" ht="18" customHeight="1">
      <c r="A207" s="371" t="s">
        <v>232</v>
      </c>
      <c r="B207" s="432">
        <v>128926.25406726528</v>
      </c>
      <c r="C207" s="438">
        <v>34546</v>
      </c>
      <c r="D207" s="438">
        <v>23066.1</v>
      </c>
      <c r="E207" s="438">
        <v>537.94000000000005</v>
      </c>
      <c r="F207" s="438">
        <v>11479.9</v>
      </c>
      <c r="G207" s="438">
        <v>2237.1999999999998</v>
      </c>
      <c r="H207" s="438">
        <v>9242.7000000000007</v>
      </c>
      <c r="I207" s="438">
        <v>94380.254067265283</v>
      </c>
      <c r="J207" s="438">
        <v>12010.710843488983</v>
      </c>
      <c r="K207" s="438">
        <v>8318.85</v>
      </c>
      <c r="L207" s="438">
        <v>82369.543223776302</v>
      </c>
      <c r="M207" s="438">
        <v>41087.409653282397</v>
      </c>
      <c r="N207" s="438">
        <v>41282.133570493897</v>
      </c>
      <c r="O207" s="438">
        <v>35076.810843488987</v>
      </c>
      <c r="P207" s="438">
        <v>8856.7900000000009</v>
      </c>
      <c r="Q207" s="438">
        <v>93849.443223776296</v>
      </c>
      <c r="R207" s="438">
        <v>43324.609653282401</v>
      </c>
      <c r="S207" s="455">
        <v>50524.833570493895</v>
      </c>
      <c r="T207" s="425"/>
      <c r="U207" s="423"/>
      <c r="Y207" s="422"/>
    </row>
    <row r="208" spans="1:25" s="182" customFormat="1" ht="18" customHeight="1">
      <c r="A208" s="367" t="s">
        <v>155</v>
      </c>
      <c r="B208" s="368">
        <f>(B207-B206)/B206*100</f>
        <v>15.749348261209226</v>
      </c>
      <c r="C208" s="368">
        <f t="shared" ref="C208:S208" si="12">(C207-C206)/C206*100</f>
        <v>37.469160366096297</v>
      </c>
      <c r="D208" s="368">
        <f t="shared" si="12"/>
        <v>40.853077674645817</v>
      </c>
      <c r="E208" s="368">
        <f t="shared" si="12"/>
        <v>35.160804020100514</v>
      </c>
      <c r="F208" s="368">
        <f t="shared" si="12"/>
        <v>31.153890094824625</v>
      </c>
      <c r="G208" s="368">
        <f t="shared" si="12"/>
        <v>1.1849841700587886</v>
      </c>
      <c r="H208" s="368">
        <f t="shared" si="12"/>
        <v>41.282482421277905</v>
      </c>
      <c r="I208" s="368">
        <f t="shared" si="12"/>
        <v>9.4213069159288647</v>
      </c>
      <c r="J208" s="368">
        <f t="shared" si="12"/>
        <v>1.1683864849139429</v>
      </c>
      <c r="K208" s="368">
        <f t="shared" si="12"/>
        <v>168.35000000000002</v>
      </c>
      <c r="L208" s="368">
        <f t="shared" si="12"/>
        <v>10.738543227899628</v>
      </c>
      <c r="M208" s="368">
        <f t="shared" si="12"/>
        <v>-3.7562726258874308</v>
      </c>
      <c r="N208" s="368">
        <f t="shared" si="12"/>
        <v>30.264534317294807</v>
      </c>
      <c r="O208" s="368">
        <f t="shared" si="12"/>
        <v>24.174493215409896</v>
      </c>
      <c r="P208" s="368">
        <f t="shared" si="12"/>
        <v>153.19582618639225</v>
      </c>
      <c r="Q208" s="368">
        <f t="shared" si="12"/>
        <v>12.886647449692425</v>
      </c>
      <c r="R208" s="368">
        <f t="shared" si="12"/>
        <v>-3.512962332897418</v>
      </c>
      <c r="S208" s="368">
        <f t="shared" si="12"/>
        <v>32.149801403222071</v>
      </c>
      <c r="T208" s="450" t="e">
        <f t="shared" ref="T208:U208" si="13">(T206-T205)/T205*100</f>
        <v>#DIV/0!</v>
      </c>
      <c r="U208" s="368" t="e">
        <f t="shared" si="13"/>
        <v>#DIV/0!</v>
      </c>
    </row>
    <row r="209" spans="1:21" s="183" customFormat="1" ht="18" customHeight="1">
      <c r="A209" s="299" t="s">
        <v>156</v>
      </c>
      <c r="B209" s="131">
        <f>(B207-B194)/B194*100</f>
        <v>2.7131540785815567</v>
      </c>
      <c r="C209" s="433">
        <f t="shared" ref="C209:S209" si="14">(C207-C194)/C194*100</f>
        <v>-1.1751930453608257</v>
      </c>
      <c r="D209" s="433">
        <f t="shared" si="14"/>
        <v>24.37485272810898</v>
      </c>
      <c r="E209" s="433">
        <f t="shared" si="14"/>
        <v>-36.016651798988988</v>
      </c>
      <c r="F209" s="433">
        <f t="shared" si="14"/>
        <v>-30.048296344321372</v>
      </c>
      <c r="G209" s="433">
        <f t="shared" si="14"/>
        <v>-74.721875091804392</v>
      </c>
      <c r="H209" s="433">
        <f t="shared" si="14"/>
        <v>22.244353801958518</v>
      </c>
      <c r="I209" s="433">
        <f t="shared" si="14"/>
        <v>4.2140197646131474</v>
      </c>
      <c r="J209" s="433">
        <f t="shared" si="14"/>
        <v>-13.172580349954821</v>
      </c>
      <c r="K209" s="433">
        <f t="shared" si="14"/>
        <v>50.027593022752527</v>
      </c>
      <c r="L209" s="433">
        <f t="shared" si="14"/>
        <v>7.3484276583051162</v>
      </c>
      <c r="M209" s="433">
        <f t="shared" si="14"/>
        <v>1.9506352783970182</v>
      </c>
      <c r="N209" s="433">
        <f t="shared" si="14"/>
        <v>13.31986552048267</v>
      </c>
      <c r="O209" s="433">
        <f t="shared" si="14"/>
        <v>8.3337009565670961</v>
      </c>
      <c r="P209" s="433">
        <f t="shared" si="14"/>
        <v>38.698765822636148</v>
      </c>
      <c r="Q209" s="433">
        <f t="shared" si="14"/>
        <v>0.75931584121841111</v>
      </c>
      <c r="R209" s="433">
        <f t="shared" si="14"/>
        <v>-11.855172210102499</v>
      </c>
      <c r="S209" s="433">
        <f t="shared" si="14"/>
        <v>14.853753602050007</v>
      </c>
      <c r="T209" s="451" t="e">
        <f t="shared" ref="T209:U209" si="15">(T206-T193)/T193*100</f>
        <v>#DIV/0!</v>
      </c>
      <c r="U209" s="433" t="e">
        <f t="shared" si="15"/>
        <v>#DIV/0!</v>
      </c>
    </row>
    <row r="210" spans="1:21" s="182" customFormat="1" ht="18" customHeight="1" thickBot="1">
      <c r="A210" s="300" t="s">
        <v>225</v>
      </c>
      <c r="B210" s="301">
        <f>(B207-B181)/B181*100</f>
        <v>-11.028277400494604</v>
      </c>
      <c r="C210" s="437">
        <f t="shared" ref="C210:S210" si="16">(C207-C181)/C181*100</f>
        <v>-35.935761442029523</v>
      </c>
      <c r="D210" s="437">
        <f t="shared" si="16"/>
        <v>-37.000245814328245</v>
      </c>
      <c r="E210" s="437">
        <f t="shared" si="16"/>
        <v>-29.681045751633977</v>
      </c>
      <c r="F210" s="437">
        <f t="shared" si="16"/>
        <v>-33.68436254404714</v>
      </c>
      <c r="G210" s="437">
        <f t="shared" si="16"/>
        <v>-66.807121661721069</v>
      </c>
      <c r="H210" s="437">
        <f t="shared" si="16"/>
        <v>-12.565509412543745</v>
      </c>
      <c r="I210" s="437">
        <f t="shared" si="16"/>
        <v>3.7328036437893295</v>
      </c>
      <c r="J210" s="437">
        <f t="shared" si="16"/>
        <v>214.91113905319833</v>
      </c>
      <c r="K210" s="437">
        <f t="shared" si="16"/>
        <v>329.91472868217056</v>
      </c>
      <c r="L210" s="437">
        <f t="shared" si="16"/>
        <v>-5.5070055939241689</v>
      </c>
      <c r="M210" s="437">
        <f t="shared" si="16"/>
        <v>-24.81855839182742</v>
      </c>
      <c r="N210" s="437">
        <f t="shared" si="16"/>
        <v>26.943830167570411</v>
      </c>
      <c r="O210" s="437">
        <f t="shared" si="16"/>
        <v>-13.232051542351488</v>
      </c>
      <c r="P210" s="437">
        <f t="shared" si="16"/>
        <v>228.02925925925931</v>
      </c>
      <c r="Q210" s="437">
        <f t="shared" si="16"/>
        <v>-10.175588648867933</v>
      </c>
      <c r="R210" s="437">
        <f t="shared" si="16"/>
        <v>-29.427252560217621</v>
      </c>
      <c r="S210" s="437">
        <f t="shared" si="16"/>
        <v>17.251476109846358</v>
      </c>
      <c r="T210" s="452" t="e">
        <f t="shared" ref="T210:U210" si="17">(T206-T180)/T180*100</f>
        <v>#DIV/0!</v>
      </c>
      <c r="U210" s="437" t="e">
        <f t="shared" si="17"/>
        <v>#DIV/0!</v>
      </c>
    </row>
    <row r="211" spans="1:21" s="182" customFormat="1" ht="5.25" customHeight="1">
      <c r="A211" s="185"/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</row>
    <row r="212" spans="1:21" s="187" customFormat="1" ht="22.5" customHeight="1">
      <c r="A212" s="460" t="s">
        <v>233</v>
      </c>
      <c r="B212" s="460"/>
      <c r="C212" s="460"/>
      <c r="D212" s="460"/>
      <c r="E212" s="460"/>
      <c r="F212" s="460"/>
      <c r="G212" s="460"/>
      <c r="H212" s="460"/>
      <c r="I212" s="460"/>
      <c r="J212" s="460"/>
      <c r="K212" s="460"/>
      <c r="L212" s="460"/>
      <c r="M212" s="460"/>
      <c r="N212" s="460"/>
      <c r="O212" s="460"/>
      <c r="P212" s="460"/>
      <c r="Q212" s="460"/>
      <c r="R212" s="460"/>
      <c r="S212" s="460"/>
      <c r="U212" s="188"/>
    </row>
    <row r="213" spans="1:21" s="189" customFormat="1" ht="11.25" customHeight="1">
      <c r="A213" s="5" t="s">
        <v>65</v>
      </c>
      <c r="B213" s="6" t="s">
        <v>0</v>
      </c>
      <c r="C213" s="304" t="s">
        <v>1</v>
      </c>
      <c r="D213" s="304"/>
      <c r="E213" s="304"/>
      <c r="F213" s="304"/>
      <c r="G213" s="304"/>
      <c r="H213" s="305"/>
      <c r="I213" s="315" t="s">
        <v>2</v>
      </c>
      <c r="J213" s="315"/>
      <c r="K213" s="315"/>
      <c r="L213" s="315"/>
      <c r="M213" s="315"/>
      <c r="N213" s="343"/>
      <c r="O213" s="327" t="s">
        <v>3</v>
      </c>
      <c r="P213" s="327"/>
      <c r="Q213" s="328" t="s">
        <v>4</v>
      </c>
      <c r="R213" s="327"/>
      <c r="S213" s="329"/>
      <c r="U213" s="190"/>
    </row>
    <row r="214" spans="1:21" s="189" customFormat="1" ht="11.25" customHeight="1">
      <c r="A214" s="7"/>
      <c r="B214" s="8"/>
      <c r="C214" s="338"/>
      <c r="D214" s="307" t="s">
        <v>3</v>
      </c>
      <c r="E214" s="308"/>
      <c r="F214" s="307" t="s">
        <v>4</v>
      </c>
      <c r="G214" s="304"/>
      <c r="H214" s="305"/>
      <c r="I214" s="317"/>
      <c r="J214" s="318" t="s">
        <v>3</v>
      </c>
      <c r="K214" s="319"/>
      <c r="L214" s="320" t="s">
        <v>4</v>
      </c>
      <c r="M214" s="315"/>
      <c r="N214" s="316"/>
      <c r="O214" s="345"/>
      <c r="P214" s="346"/>
      <c r="Q214" s="347"/>
      <c r="R214" s="345"/>
      <c r="S214" s="348"/>
      <c r="U214" s="190"/>
    </row>
    <row r="215" spans="1:21" s="191" customFormat="1" ht="11.25" customHeight="1" thickBot="1">
      <c r="A215" s="7"/>
      <c r="B215" s="8"/>
      <c r="C215" s="338"/>
      <c r="D215" s="339"/>
      <c r="E215" s="340" t="s">
        <v>66</v>
      </c>
      <c r="F215" s="341"/>
      <c r="G215" s="342" t="s">
        <v>5</v>
      </c>
      <c r="H215" s="305" t="s">
        <v>6</v>
      </c>
      <c r="I215" s="317"/>
      <c r="J215" s="336"/>
      <c r="K215" s="320" t="s">
        <v>66</v>
      </c>
      <c r="L215" s="344"/>
      <c r="M215" s="337" t="s">
        <v>5</v>
      </c>
      <c r="N215" s="316" t="s">
        <v>6</v>
      </c>
      <c r="O215" s="348"/>
      <c r="P215" s="328" t="s">
        <v>66</v>
      </c>
      <c r="Q215" s="347"/>
      <c r="R215" s="349" t="s">
        <v>5</v>
      </c>
      <c r="S215" s="329" t="s">
        <v>6</v>
      </c>
      <c r="U215" s="192"/>
    </row>
    <row r="216" spans="1:21" ht="18" thickTop="1">
      <c r="A216" s="193" t="s">
        <v>234</v>
      </c>
      <c r="B216" s="194">
        <f>SUM(B202:B207)</f>
        <v>720824.27357797674</v>
      </c>
      <c r="C216" s="434">
        <f t="shared" ref="C216:U216" si="18">SUM(C202:C207)</f>
        <v>184585.33000000002</v>
      </c>
      <c r="D216" s="434">
        <f t="shared" si="18"/>
        <v>122703.26000000001</v>
      </c>
      <c r="E216" s="434">
        <f t="shared" si="18"/>
        <v>5611.49</v>
      </c>
      <c r="F216" s="434">
        <f t="shared" si="18"/>
        <v>61881.07</v>
      </c>
      <c r="G216" s="434">
        <f t="shared" si="18"/>
        <v>18212.89</v>
      </c>
      <c r="H216" s="434">
        <f t="shared" si="18"/>
        <v>43668.179999999993</v>
      </c>
      <c r="I216" s="434">
        <f t="shared" si="18"/>
        <v>536239.94357797678</v>
      </c>
      <c r="J216" s="434">
        <f t="shared" si="18"/>
        <v>94406.797846915579</v>
      </c>
      <c r="K216" s="434">
        <f t="shared" si="18"/>
        <v>34791.25</v>
      </c>
      <c r="L216" s="434">
        <f t="shared" si="18"/>
        <v>441832.14573106111</v>
      </c>
      <c r="M216" s="434">
        <f t="shared" si="18"/>
        <v>252970.13342171171</v>
      </c>
      <c r="N216" s="434">
        <f t="shared" si="18"/>
        <v>188862.0123093494</v>
      </c>
      <c r="O216" s="434">
        <f t="shared" si="18"/>
        <v>217110.05784691559</v>
      </c>
      <c r="P216" s="434">
        <f t="shared" si="18"/>
        <v>40400.740000000005</v>
      </c>
      <c r="Q216" s="434">
        <f t="shared" si="18"/>
        <v>503715.21573106112</v>
      </c>
      <c r="R216" s="434">
        <f t="shared" si="18"/>
        <v>271184.0234217117</v>
      </c>
      <c r="S216" s="434">
        <f t="shared" si="18"/>
        <v>232530.19230934943</v>
      </c>
      <c r="T216" s="434">
        <f t="shared" si="18"/>
        <v>0</v>
      </c>
      <c r="U216" s="434">
        <f t="shared" si="18"/>
        <v>0</v>
      </c>
    </row>
    <row r="217" spans="1:21" ht="17.25">
      <c r="A217" s="350" t="s">
        <v>235</v>
      </c>
      <c r="B217" s="195">
        <f>SUM(B189:B194)</f>
        <v>714218.97679428943</v>
      </c>
      <c r="C217" s="435">
        <f t="shared" ref="C217:U217" si="19">SUM(C189:C194)</f>
        <v>172437.15</v>
      </c>
      <c r="D217" s="435">
        <f t="shared" si="19"/>
        <v>108311.93000000001</v>
      </c>
      <c r="E217" s="435">
        <f t="shared" si="19"/>
        <v>3626.61</v>
      </c>
      <c r="F217" s="435">
        <f t="shared" si="19"/>
        <v>64125.22</v>
      </c>
      <c r="G217" s="435">
        <f t="shared" si="19"/>
        <v>22356.34</v>
      </c>
      <c r="H217" s="435">
        <f t="shared" si="19"/>
        <v>41767.880000000005</v>
      </c>
      <c r="I217" s="435">
        <f t="shared" si="19"/>
        <v>541782.8267942894</v>
      </c>
      <c r="J217" s="435">
        <f t="shared" si="19"/>
        <v>105519.07297793591</v>
      </c>
      <c r="K217" s="435">
        <f t="shared" si="19"/>
        <v>30892.32</v>
      </c>
      <c r="L217" s="435">
        <f t="shared" si="19"/>
        <v>436262.75381635356</v>
      </c>
      <c r="M217" s="435">
        <f t="shared" si="19"/>
        <v>232782.73245229345</v>
      </c>
      <c r="N217" s="435">
        <f t="shared" si="19"/>
        <v>203481.02136406006</v>
      </c>
      <c r="O217" s="435">
        <f t="shared" si="19"/>
        <v>213832.00297793589</v>
      </c>
      <c r="P217" s="435">
        <f t="shared" si="19"/>
        <v>34517.93</v>
      </c>
      <c r="Q217" s="435">
        <f t="shared" si="19"/>
        <v>500386.97381635354</v>
      </c>
      <c r="R217" s="435">
        <f t="shared" si="19"/>
        <v>255139.07245229348</v>
      </c>
      <c r="S217" s="435">
        <f t="shared" si="19"/>
        <v>245247.90136406006</v>
      </c>
      <c r="T217" s="435">
        <f t="shared" si="19"/>
        <v>122942.35924653233</v>
      </c>
      <c r="U217" s="435">
        <f t="shared" si="19"/>
        <v>20218.484750144282</v>
      </c>
    </row>
    <row r="218" spans="1:21" ht="17.25">
      <c r="A218" s="350" t="s">
        <v>236</v>
      </c>
      <c r="B218" s="196">
        <f>SUM(B176:B181)</f>
        <v>781872.39802315237</v>
      </c>
      <c r="C218" s="436">
        <f t="shared" ref="C218:U218" si="20">SUM(C176:C181)</f>
        <v>219369.2</v>
      </c>
      <c r="D218" s="436">
        <f t="shared" si="20"/>
        <v>137141.49</v>
      </c>
      <c r="E218" s="436">
        <f t="shared" si="20"/>
        <v>5897.25</v>
      </c>
      <c r="F218" s="436">
        <f t="shared" si="20"/>
        <v>82226.709999999992</v>
      </c>
      <c r="G218" s="436">
        <f t="shared" si="20"/>
        <v>31521.9</v>
      </c>
      <c r="H218" s="436">
        <f t="shared" si="20"/>
        <v>50705.81</v>
      </c>
      <c r="I218" s="436">
        <f t="shared" si="20"/>
        <v>562504.1980231523</v>
      </c>
      <c r="J218" s="436">
        <f t="shared" si="20"/>
        <v>94946.270907604165</v>
      </c>
      <c r="K218" s="436">
        <f t="shared" si="20"/>
        <v>26471.9</v>
      </c>
      <c r="L218" s="436">
        <f t="shared" si="20"/>
        <v>467557.92711554817</v>
      </c>
      <c r="M218" s="436">
        <f t="shared" si="20"/>
        <v>279704.1304445453</v>
      </c>
      <c r="N218" s="436">
        <f t="shared" si="20"/>
        <v>187853.7966710029</v>
      </c>
      <c r="O218" s="436">
        <f t="shared" si="20"/>
        <v>232087.83983843966</v>
      </c>
      <c r="P218" s="436">
        <f t="shared" si="20"/>
        <v>32369.48</v>
      </c>
      <c r="Q218" s="436">
        <f t="shared" si="20"/>
        <v>549785.27155846125</v>
      </c>
      <c r="R218" s="436">
        <f t="shared" si="20"/>
        <v>311225.84529286833</v>
      </c>
      <c r="S218" s="436">
        <f t="shared" si="20"/>
        <v>238559.42626559295</v>
      </c>
      <c r="T218" s="436">
        <f t="shared" si="20"/>
        <v>32261.136029994068</v>
      </c>
      <c r="U218" s="436">
        <f t="shared" si="20"/>
        <v>0</v>
      </c>
    </row>
    <row r="219" spans="1:21" ht="17.25" hidden="1">
      <c r="A219" s="350" t="s">
        <v>193</v>
      </c>
      <c r="B219" s="196">
        <f t="shared" ref="B219:S219" si="21">SUM(B124:B130)</f>
        <v>458926</v>
      </c>
      <c r="C219" s="196">
        <f t="shared" si="21"/>
        <v>172692</v>
      </c>
      <c r="D219" s="196">
        <f t="shared" si="21"/>
        <v>107762</v>
      </c>
      <c r="E219" s="196">
        <f t="shared" si="21"/>
        <v>10668</v>
      </c>
      <c r="F219" s="196">
        <f t="shared" si="21"/>
        <v>64930</v>
      </c>
      <c r="G219" s="196">
        <f t="shared" si="21"/>
        <v>14677</v>
      </c>
      <c r="H219" s="196">
        <f t="shared" si="21"/>
        <v>50253</v>
      </c>
      <c r="I219" s="196">
        <f t="shared" si="21"/>
        <v>286233</v>
      </c>
      <c r="J219" s="196">
        <f t="shared" si="21"/>
        <v>48335</v>
      </c>
      <c r="K219" s="196">
        <f t="shared" si="21"/>
        <v>24478</v>
      </c>
      <c r="L219" s="196">
        <f t="shared" si="21"/>
        <v>237898</v>
      </c>
      <c r="M219" s="196">
        <f t="shared" si="21"/>
        <v>123239</v>
      </c>
      <c r="N219" s="196">
        <f t="shared" si="21"/>
        <v>114657</v>
      </c>
      <c r="O219" s="196">
        <f t="shared" si="21"/>
        <v>156098</v>
      </c>
      <c r="P219" s="196">
        <f t="shared" si="21"/>
        <v>35148</v>
      </c>
      <c r="Q219" s="196">
        <f t="shared" si="21"/>
        <v>302828</v>
      </c>
      <c r="R219" s="196">
        <f t="shared" si="21"/>
        <v>137917</v>
      </c>
      <c r="S219" s="196">
        <f t="shared" si="21"/>
        <v>164911</v>
      </c>
      <c r="T219" s="127"/>
      <c r="U219" s="89"/>
    </row>
    <row r="220" spans="1:21" ht="17.25">
      <c r="A220" s="351" t="s">
        <v>161</v>
      </c>
      <c r="B220" s="197">
        <f>100*(B216/B217-1)</f>
        <v>0.92482795869337497</v>
      </c>
      <c r="C220" s="197">
        <f t="shared" ref="C220:U220" si="22">100*(C216/C217-1)</f>
        <v>7.0449900152026457</v>
      </c>
      <c r="D220" s="197">
        <f t="shared" si="22"/>
        <v>13.286929703865491</v>
      </c>
      <c r="E220" s="197">
        <f t="shared" si="22"/>
        <v>54.731002230733374</v>
      </c>
      <c r="F220" s="197">
        <f t="shared" si="22"/>
        <v>-3.499637116254728</v>
      </c>
      <c r="G220" s="197">
        <f t="shared" si="22"/>
        <v>-18.533668748999165</v>
      </c>
      <c r="H220" s="197">
        <f t="shared" si="22"/>
        <v>4.5496683097154822</v>
      </c>
      <c r="I220" s="197">
        <f t="shared" si="22"/>
        <v>-1.0230821174435634</v>
      </c>
      <c r="J220" s="197">
        <f t="shared" si="22"/>
        <v>-10.531058336101861</v>
      </c>
      <c r="K220" s="197">
        <f t="shared" si="22"/>
        <v>12.621033318313412</v>
      </c>
      <c r="L220" s="197">
        <f t="shared" si="22"/>
        <v>1.2766141198136793</v>
      </c>
      <c r="M220" s="197">
        <f t="shared" si="22"/>
        <v>8.6722072366580925</v>
      </c>
      <c r="N220" s="197">
        <f t="shared" si="22"/>
        <v>-7.1844582638274197</v>
      </c>
      <c r="O220" s="197">
        <f t="shared" si="22"/>
        <v>1.5330047997155649</v>
      </c>
      <c r="P220" s="197">
        <f t="shared" si="22"/>
        <v>17.042765890075117</v>
      </c>
      <c r="Q220" s="197">
        <f t="shared" si="22"/>
        <v>0.66513360436297742</v>
      </c>
      <c r="R220" s="197">
        <f t="shared" si="22"/>
        <v>6.2887078859386936</v>
      </c>
      <c r="S220" s="197">
        <f t="shared" si="22"/>
        <v>-5.1856545903044227</v>
      </c>
      <c r="T220" s="128">
        <f t="shared" si="22"/>
        <v>-100</v>
      </c>
      <c r="U220" s="103">
        <f t="shared" si="22"/>
        <v>-100</v>
      </c>
    </row>
    <row r="221" spans="1:21" ht="17.25">
      <c r="A221" s="350" t="s">
        <v>162</v>
      </c>
      <c r="B221" s="198">
        <f>100*(B216/B218-1)</f>
        <v>-7.8079395818968278</v>
      </c>
      <c r="C221" s="198">
        <f t="shared" ref="C221:U221" si="23">100*(C216/C218-1)</f>
        <v>-15.856314377770442</v>
      </c>
      <c r="D221" s="198">
        <f t="shared" si="23"/>
        <v>-10.52798099247717</v>
      </c>
      <c r="E221" s="198">
        <f t="shared" si="23"/>
        <v>-4.845648395438551</v>
      </c>
      <c r="F221" s="198">
        <f t="shared" si="23"/>
        <v>-24.743346778680543</v>
      </c>
      <c r="G221" s="198">
        <f t="shared" si="23"/>
        <v>-42.221471421456201</v>
      </c>
      <c r="H221" s="198">
        <f t="shared" si="23"/>
        <v>-13.87933650995814</v>
      </c>
      <c r="I221" s="198">
        <f t="shared" si="23"/>
        <v>-4.6691659435570081</v>
      </c>
      <c r="J221" s="198">
        <f t="shared" si="23"/>
        <v>-0.56818772926170436</v>
      </c>
      <c r="K221" s="198">
        <f t="shared" si="23"/>
        <v>31.427098168246314</v>
      </c>
      <c r="L221" s="198">
        <f t="shared" si="23"/>
        <v>-5.5021591748415366</v>
      </c>
      <c r="M221" s="198">
        <f t="shared" si="23"/>
        <v>-9.5579557514378308</v>
      </c>
      <c r="N221" s="198">
        <f t="shared" si="23"/>
        <v>0.53670229519622303</v>
      </c>
      <c r="O221" s="198">
        <f t="shared" si="23"/>
        <v>-6.4534970905629319</v>
      </c>
      <c r="P221" s="198">
        <f t="shared" si="23"/>
        <v>24.811211054363568</v>
      </c>
      <c r="Q221" s="198">
        <f t="shared" si="23"/>
        <v>-8.3796453289493584</v>
      </c>
      <c r="R221" s="198">
        <f t="shared" si="23"/>
        <v>-12.865840828057406</v>
      </c>
      <c r="S221" s="198">
        <f t="shared" si="23"/>
        <v>-2.5273509626616342</v>
      </c>
      <c r="T221" s="129">
        <f t="shared" si="23"/>
        <v>-100</v>
      </c>
      <c r="U221" s="102" t="e">
        <f t="shared" si="23"/>
        <v>#DIV/0!</v>
      </c>
    </row>
    <row r="222" spans="1:21" hidden="1">
      <c r="A222" t="s">
        <v>194</v>
      </c>
      <c r="B222" s="102">
        <f t="shared" ref="B222:S222" si="24">100*(B216/B219-1)</f>
        <v>57.067647851282508</v>
      </c>
      <c r="C222" s="102">
        <f t="shared" si="24"/>
        <v>6.8870185069372258</v>
      </c>
      <c r="D222" s="102">
        <f t="shared" si="24"/>
        <v>13.865054471891769</v>
      </c>
      <c r="E222" s="102">
        <f t="shared" si="24"/>
        <v>-47.398856392950883</v>
      </c>
      <c r="F222" s="102">
        <f t="shared" si="24"/>
        <v>-4.695718466040355</v>
      </c>
      <c r="G222" s="102">
        <f t="shared" si="24"/>
        <v>24.09136744566327</v>
      </c>
      <c r="H222" s="102">
        <f t="shared" si="24"/>
        <v>-13.103337114202152</v>
      </c>
      <c r="I222" s="102">
        <f t="shared" si="24"/>
        <v>87.343857479038675</v>
      </c>
      <c r="J222" s="102">
        <f t="shared" si="24"/>
        <v>95.317674246230638</v>
      </c>
      <c r="K222" s="102">
        <f t="shared" si="24"/>
        <v>42.132731432306556</v>
      </c>
      <c r="L222" s="102">
        <f t="shared" si="24"/>
        <v>85.723354433858674</v>
      </c>
      <c r="M222" s="102">
        <f t="shared" si="24"/>
        <v>105.26792121139552</v>
      </c>
      <c r="N222" s="102">
        <f t="shared" si="24"/>
        <v>64.719129498721756</v>
      </c>
      <c r="O222" s="102">
        <f t="shared" si="24"/>
        <v>39.085739629537585</v>
      </c>
      <c r="P222" s="102">
        <f t="shared" si="24"/>
        <v>14.944634118584288</v>
      </c>
      <c r="Q222" s="102">
        <f t="shared" si="24"/>
        <v>66.337067817725284</v>
      </c>
      <c r="R222" s="102">
        <f t="shared" si="24"/>
        <v>96.628423922875143</v>
      </c>
      <c r="S222" s="102">
        <f t="shared" si="24"/>
        <v>41.00344568242835</v>
      </c>
      <c r="U222" s="121" t="s">
        <v>171</v>
      </c>
    </row>
    <row r="223" spans="1:21" s="118" customFormat="1" hidden="1">
      <c r="A223" s="118" t="s">
        <v>170</v>
      </c>
      <c r="T223" s="130"/>
      <c r="U223" s="119"/>
    </row>
    <row r="224" spans="1:21" hidden="1">
      <c r="A224" s="118" t="s">
        <v>181</v>
      </c>
      <c r="B224" s="132" t="e">
        <f>B216/#REF!-1</f>
        <v>#REF!</v>
      </c>
      <c r="C224" s="132" t="e">
        <f>C216/#REF!-1</f>
        <v>#REF!</v>
      </c>
      <c r="D224" s="132" t="e">
        <f>D216/#REF!-1</f>
        <v>#REF!</v>
      </c>
      <c r="E224" s="132" t="e">
        <f>E216/#REF!-1</f>
        <v>#REF!</v>
      </c>
      <c r="F224" s="132" t="e">
        <f>F216/#REF!-1</f>
        <v>#REF!</v>
      </c>
      <c r="G224" s="132" t="e">
        <f>G216/#REF!-1</f>
        <v>#REF!</v>
      </c>
      <c r="H224" s="132" t="e">
        <f>H216/#REF!-1</f>
        <v>#REF!</v>
      </c>
      <c r="I224" s="132" t="e">
        <f>I216/#REF!-1</f>
        <v>#REF!</v>
      </c>
      <c r="J224" s="132" t="e">
        <f>J216/#REF!-1</f>
        <v>#REF!</v>
      </c>
      <c r="K224" s="132" t="e">
        <f>K216/#REF!-1</f>
        <v>#REF!</v>
      </c>
      <c r="L224" s="132" t="e">
        <f>L216/#REF!-1</f>
        <v>#REF!</v>
      </c>
      <c r="M224" s="132" t="e">
        <f>M216/#REF!-1</f>
        <v>#REF!</v>
      </c>
      <c r="N224" s="132" t="e">
        <f>N216/#REF!-1</f>
        <v>#REF!</v>
      </c>
      <c r="O224" s="132" t="e">
        <f>O216/#REF!-1</f>
        <v>#REF!</v>
      </c>
      <c r="P224" s="132" t="e">
        <f>P216/#REF!-1</f>
        <v>#REF!</v>
      </c>
      <c r="Q224" s="132" t="e">
        <f>Q216/#REF!-1</f>
        <v>#REF!</v>
      </c>
      <c r="R224" s="132" t="e">
        <f>R216/#REF!-1</f>
        <v>#REF!</v>
      </c>
      <c r="S224" s="132" t="e">
        <f>S216/#REF!-1</f>
        <v>#REF!</v>
      </c>
    </row>
    <row r="225" spans="1:19" hidden="1">
      <c r="A225" s="118" t="s">
        <v>182</v>
      </c>
      <c r="B225" s="132" t="e">
        <f>B216/#REF!-1</f>
        <v>#REF!</v>
      </c>
      <c r="C225" s="132" t="e">
        <f>C216/#REF!-1</f>
        <v>#REF!</v>
      </c>
      <c r="D225" s="132" t="e">
        <f>D216/#REF!-1</f>
        <v>#REF!</v>
      </c>
      <c r="E225" s="132" t="e">
        <f>E216/#REF!-1</f>
        <v>#REF!</v>
      </c>
      <c r="F225" s="132" t="e">
        <f>F216/#REF!-1</f>
        <v>#REF!</v>
      </c>
      <c r="G225" s="132" t="e">
        <f>G216/#REF!-1</f>
        <v>#REF!</v>
      </c>
      <c r="H225" s="132" t="e">
        <f>H216/#REF!-1</f>
        <v>#REF!</v>
      </c>
      <c r="I225" s="132" t="e">
        <f>I216/#REF!-1</f>
        <v>#REF!</v>
      </c>
      <c r="J225" s="132" t="e">
        <f>J216/#REF!-1</f>
        <v>#REF!</v>
      </c>
      <c r="K225" s="132" t="e">
        <f>K216/#REF!-1</f>
        <v>#REF!</v>
      </c>
      <c r="L225" s="132" t="e">
        <f>L216/#REF!-1</f>
        <v>#REF!</v>
      </c>
      <c r="M225" s="132" t="e">
        <f>M216/#REF!-1</f>
        <v>#REF!</v>
      </c>
      <c r="N225" s="132" t="e">
        <f>N216/#REF!-1</f>
        <v>#REF!</v>
      </c>
      <c r="O225" s="132" t="e">
        <f>O216/#REF!-1</f>
        <v>#REF!</v>
      </c>
      <c r="P225" s="132" t="e">
        <f>P216/#REF!-1</f>
        <v>#REF!</v>
      </c>
      <c r="Q225" s="132" t="e">
        <f>Q216/#REF!-1</f>
        <v>#REF!</v>
      </c>
      <c r="R225" s="132" t="e">
        <f>R216/#REF!-1</f>
        <v>#REF!</v>
      </c>
      <c r="S225" s="132" t="e">
        <f>S216/#REF!-1</f>
        <v>#REF!</v>
      </c>
    </row>
    <row r="226" spans="1:19" hidden="1">
      <c r="A226" s="118" t="s">
        <v>183</v>
      </c>
      <c r="B226" s="132" t="e">
        <f>B216/#REF!-1</f>
        <v>#REF!</v>
      </c>
      <c r="C226" s="132" t="e">
        <f>C216/#REF!-1</f>
        <v>#REF!</v>
      </c>
      <c r="D226" s="132" t="e">
        <f>D216/#REF!-1</f>
        <v>#REF!</v>
      </c>
      <c r="E226" s="132" t="e">
        <f>E216/#REF!-1</f>
        <v>#REF!</v>
      </c>
      <c r="F226" s="132" t="e">
        <f>F216/#REF!-1</f>
        <v>#REF!</v>
      </c>
      <c r="G226" s="132" t="e">
        <f>G216/#REF!-1</f>
        <v>#REF!</v>
      </c>
      <c r="H226" s="132" t="e">
        <f>H216/#REF!-1</f>
        <v>#REF!</v>
      </c>
      <c r="I226" s="132" t="e">
        <f>I216/#REF!-1</f>
        <v>#REF!</v>
      </c>
      <c r="J226" s="132" t="e">
        <f>J216/#REF!-1</f>
        <v>#REF!</v>
      </c>
      <c r="K226" s="132" t="e">
        <f>K216/#REF!-1</f>
        <v>#REF!</v>
      </c>
      <c r="L226" s="132" t="e">
        <f>L216/#REF!-1</f>
        <v>#REF!</v>
      </c>
      <c r="M226" s="132" t="e">
        <f>M216/#REF!-1</f>
        <v>#REF!</v>
      </c>
      <c r="N226" s="132" t="e">
        <f>N216/#REF!-1</f>
        <v>#REF!</v>
      </c>
      <c r="O226" s="132" t="e">
        <f>O216/#REF!-1</f>
        <v>#REF!</v>
      </c>
      <c r="P226" s="132" t="e">
        <f>P216/#REF!-1</f>
        <v>#REF!</v>
      </c>
      <c r="Q226" s="132" t="e">
        <f>Q216/#REF!-1</f>
        <v>#REF!</v>
      </c>
      <c r="R226" s="132" t="e">
        <f>R216/#REF!-1</f>
        <v>#REF!</v>
      </c>
      <c r="S226" s="132" t="e">
        <f>S216/#REF!-1</f>
        <v>#REF!</v>
      </c>
    </row>
    <row r="227" spans="1:19" hidden="1">
      <c r="A227" s="118" t="s">
        <v>184</v>
      </c>
      <c r="B227" s="132" t="e">
        <f>B216/#REF!-1</f>
        <v>#REF!</v>
      </c>
      <c r="C227" s="132" t="e">
        <f>C216/#REF!-1</f>
        <v>#REF!</v>
      </c>
      <c r="D227" s="132" t="e">
        <f>D216/#REF!-1</f>
        <v>#REF!</v>
      </c>
      <c r="E227" s="132" t="e">
        <f>E216/#REF!-1</f>
        <v>#REF!</v>
      </c>
      <c r="F227" s="132" t="e">
        <f>F216/#REF!-1</f>
        <v>#REF!</v>
      </c>
      <c r="G227" s="132" t="e">
        <f>G216/#REF!-1</f>
        <v>#REF!</v>
      </c>
      <c r="H227" s="132" t="e">
        <f>H216/#REF!-1</f>
        <v>#REF!</v>
      </c>
      <c r="I227" s="132" t="e">
        <f>I216/#REF!-1</f>
        <v>#REF!</v>
      </c>
      <c r="J227" s="132" t="e">
        <f>J216/#REF!-1</f>
        <v>#REF!</v>
      </c>
      <c r="K227" s="132" t="e">
        <f>K216/#REF!-1</f>
        <v>#REF!</v>
      </c>
      <c r="L227" s="132" t="e">
        <f>L216/#REF!-1</f>
        <v>#REF!</v>
      </c>
      <c r="M227" s="132" t="e">
        <f>M216/#REF!-1</f>
        <v>#REF!</v>
      </c>
      <c r="N227" s="132" t="e">
        <f>N216/#REF!-1</f>
        <v>#REF!</v>
      </c>
      <c r="O227" s="132" t="e">
        <f>O216/#REF!-1</f>
        <v>#REF!</v>
      </c>
      <c r="P227" s="132" t="e">
        <f>P216/#REF!-1</f>
        <v>#REF!</v>
      </c>
      <c r="Q227" s="132" t="e">
        <f>Q216/#REF!-1</f>
        <v>#REF!</v>
      </c>
      <c r="R227" s="132" t="e">
        <f>R216/#REF!-1</f>
        <v>#REF!</v>
      </c>
      <c r="S227" s="132" t="e">
        <f>S216/#REF!-1</f>
        <v>#REF!</v>
      </c>
    </row>
    <row r="228" spans="1:19" hidden="1">
      <c r="A228" s="118" t="s">
        <v>185</v>
      </c>
      <c r="B228" s="132" t="e">
        <f>B216/#REF!-1</f>
        <v>#REF!</v>
      </c>
      <c r="C228" s="132" t="e">
        <f>C216/#REF!-1</f>
        <v>#REF!</v>
      </c>
      <c r="D228" s="132" t="e">
        <f>D216/#REF!-1</f>
        <v>#REF!</v>
      </c>
      <c r="E228" s="132" t="e">
        <f>E216/#REF!-1</f>
        <v>#REF!</v>
      </c>
      <c r="F228" s="132" t="e">
        <f>F216/#REF!-1</f>
        <v>#REF!</v>
      </c>
      <c r="G228" s="132" t="e">
        <f>G216/#REF!-1</f>
        <v>#REF!</v>
      </c>
      <c r="H228" s="132" t="e">
        <f>H216/#REF!-1</f>
        <v>#REF!</v>
      </c>
      <c r="I228" s="132" t="e">
        <f>I216/#REF!-1</f>
        <v>#REF!</v>
      </c>
      <c r="J228" s="132" t="e">
        <f>J216/#REF!-1</f>
        <v>#REF!</v>
      </c>
      <c r="K228" s="132" t="e">
        <f>K216/#REF!-1</f>
        <v>#REF!</v>
      </c>
      <c r="L228" s="132" t="e">
        <f>L216/#REF!-1</f>
        <v>#REF!</v>
      </c>
      <c r="M228" s="132" t="e">
        <f>M216/#REF!-1</f>
        <v>#REF!</v>
      </c>
      <c r="N228" s="132" t="e">
        <f>N216/#REF!-1</f>
        <v>#REF!</v>
      </c>
      <c r="O228" s="132" t="e">
        <f>O216/#REF!-1</f>
        <v>#REF!</v>
      </c>
      <c r="P228" s="132" t="e">
        <f>P216/#REF!-1</f>
        <v>#REF!</v>
      </c>
      <c r="Q228" s="132" t="e">
        <f>Q216/#REF!-1</f>
        <v>#REF!</v>
      </c>
      <c r="R228" s="132" t="e">
        <f>R216/#REF!-1</f>
        <v>#REF!</v>
      </c>
      <c r="S228" s="132" t="e">
        <f>S216/#REF!-1</f>
        <v>#REF!</v>
      </c>
    </row>
    <row r="229" spans="1:19" hidden="1">
      <c r="A229" s="118" t="s">
        <v>186</v>
      </c>
      <c r="B229" s="132" t="e">
        <f>B216/#REF!-1</f>
        <v>#REF!</v>
      </c>
      <c r="C229" s="132" t="e">
        <f>C216/#REF!-1</f>
        <v>#REF!</v>
      </c>
      <c r="D229" s="132" t="e">
        <f>D216/#REF!-1</f>
        <v>#REF!</v>
      </c>
      <c r="E229" s="132" t="e">
        <f>E216/#REF!-1</f>
        <v>#REF!</v>
      </c>
      <c r="F229" s="132" t="e">
        <f>F216/#REF!-1</f>
        <v>#REF!</v>
      </c>
      <c r="G229" s="132" t="e">
        <f>G216/#REF!-1</f>
        <v>#REF!</v>
      </c>
      <c r="H229" s="132" t="e">
        <f>H216/#REF!-1</f>
        <v>#REF!</v>
      </c>
      <c r="I229" s="132" t="e">
        <f>I216/#REF!-1</f>
        <v>#REF!</v>
      </c>
      <c r="J229" s="132" t="e">
        <f>J216/#REF!-1</f>
        <v>#REF!</v>
      </c>
      <c r="K229" s="132" t="e">
        <f>K216/#REF!-1</f>
        <v>#REF!</v>
      </c>
      <c r="L229" s="132" t="e">
        <f>L216/#REF!-1</f>
        <v>#REF!</v>
      </c>
      <c r="M229" s="132" t="e">
        <f>M216/#REF!-1</f>
        <v>#REF!</v>
      </c>
      <c r="N229" s="132" t="e">
        <f>N216/#REF!-1</f>
        <v>#REF!</v>
      </c>
      <c r="O229" s="132" t="e">
        <f>O216/#REF!-1</f>
        <v>#REF!</v>
      </c>
      <c r="P229" s="132" t="e">
        <f>P216/#REF!-1</f>
        <v>#REF!</v>
      </c>
      <c r="Q229" s="132" t="e">
        <f>Q216/#REF!-1</f>
        <v>#REF!</v>
      </c>
      <c r="R229" s="132" t="e">
        <f>R216/#REF!-1</f>
        <v>#REF!</v>
      </c>
      <c r="S229" s="132" t="e">
        <f>S216/#REF!-1</f>
        <v>#REF!</v>
      </c>
    </row>
    <row r="230" spans="1:19" hidden="1">
      <c r="A230" s="118" t="s">
        <v>187</v>
      </c>
      <c r="B230" s="132" t="e">
        <f>B216/#REF!-1</f>
        <v>#REF!</v>
      </c>
      <c r="C230" s="132" t="e">
        <f>C216/#REF!-1</f>
        <v>#REF!</v>
      </c>
      <c r="D230" s="132" t="e">
        <f>D216/#REF!-1</f>
        <v>#REF!</v>
      </c>
      <c r="E230" s="132" t="e">
        <f>E216/#REF!-1</f>
        <v>#REF!</v>
      </c>
      <c r="F230" s="132" t="e">
        <f>F216/#REF!-1</f>
        <v>#REF!</v>
      </c>
      <c r="G230" s="132" t="e">
        <f>G216/#REF!-1</f>
        <v>#REF!</v>
      </c>
      <c r="H230" s="132" t="e">
        <f>H216/#REF!-1</f>
        <v>#REF!</v>
      </c>
      <c r="I230" s="132" t="e">
        <f>I216/#REF!-1</f>
        <v>#REF!</v>
      </c>
      <c r="J230" s="132" t="e">
        <f>J216/#REF!-1</f>
        <v>#REF!</v>
      </c>
      <c r="K230" s="132" t="e">
        <f>K216/#REF!-1</f>
        <v>#REF!</v>
      </c>
      <c r="L230" s="132" t="e">
        <f>L216/#REF!-1</f>
        <v>#REF!</v>
      </c>
      <c r="M230" s="132" t="e">
        <f>M216/#REF!-1</f>
        <v>#REF!</v>
      </c>
      <c r="N230" s="132" t="e">
        <f>N216/#REF!-1</f>
        <v>#REF!</v>
      </c>
      <c r="O230" s="132" t="e">
        <f>O216/#REF!-1</f>
        <v>#REF!</v>
      </c>
      <c r="P230" s="132" t="e">
        <f>P216/#REF!-1</f>
        <v>#REF!</v>
      </c>
      <c r="Q230" s="132" t="e">
        <f>Q216/#REF!-1</f>
        <v>#REF!</v>
      </c>
      <c r="R230" s="132" t="e">
        <f>R216/#REF!-1</f>
        <v>#REF!</v>
      </c>
      <c r="S230" s="132" t="e">
        <f>S216/#REF!-1</f>
        <v>#REF!</v>
      </c>
    </row>
    <row r="231" spans="1:19" hidden="1">
      <c r="A231" s="118" t="s">
        <v>188</v>
      </c>
      <c r="B231" s="132" t="e">
        <f>B216/#REF!-1</f>
        <v>#REF!</v>
      </c>
      <c r="C231" s="132" t="e">
        <f>C216/#REF!-1</f>
        <v>#REF!</v>
      </c>
      <c r="D231" s="132" t="e">
        <f>D216/#REF!-1</f>
        <v>#REF!</v>
      </c>
      <c r="E231" s="132" t="e">
        <f>E216/#REF!-1</f>
        <v>#REF!</v>
      </c>
      <c r="F231" s="132" t="e">
        <f>F216/#REF!-1</f>
        <v>#REF!</v>
      </c>
      <c r="G231" s="132" t="e">
        <f>G216/#REF!-1</f>
        <v>#REF!</v>
      </c>
      <c r="H231" s="132" t="e">
        <f>H216/#REF!-1</f>
        <v>#REF!</v>
      </c>
      <c r="I231" s="132" t="e">
        <f>I216/#REF!-1</f>
        <v>#REF!</v>
      </c>
      <c r="J231" s="132" t="e">
        <f>J216/#REF!-1</f>
        <v>#REF!</v>
      </c>
      <c r="K231" s="132" t="e">
        <f>K216/#REF!-1</f>
        <v>#REF!</v>
      </c>
      <c r="L231" s="132" t="e">
        <f>L216/#REF!-1</f>
        <v>#REF!</v>
      </c>
      <c r="M231" s="132" t="e">
        <f>M216/#REF!-1</f>
        <v>#REF!</v>
      </c>
      <c r="N231" s="132" t="e">
        <f>N216/#REF!-1</f>
        <v>#REF!</v>
      </c>
      <c r="O231" s="132" t="e">
        <f>O216/#REF!-1</f>
        <v>#REF!</v>
      </c>
      <c r="P231" s="132" t="e">
        <f>P216/#REF!-1</f>
        <v>#REF!</v>
      </c>
      <c r="Q231" s="132" t="e">
        <f>Q216/#REF!-1</f>
        <v>#REF!</v>
      </c>
      <c r="R231" s="132" t="e">
        <f>R216/#REF!-1</f>
        <v>#REF!</v>
      </c>
      <c r="S231" s="132" t="e">
        <f>S216/#REF!-1</f>
        <v>#REF!</v>
      </c>
    </row>
    <row r="232" spans="1:19" hidden="1">
      <c r="A232" s="118" t="s">
        <v>189</v>
      </c>
      <c r="B232" s="132" t="e">
        <f>B216/#REF!-1</f>
        <v>#REF!</v>
      </c>
      <c r="C232" s="132" t="e">
        <f>C216/#REF!-1</f>
        <v>#REF!</v>
      </c>
      <c r="D232" s="132" t="e">
        <f>D216/#REF!-1</f>
        <v>#REF!</v>
      </c>
      <c r="E232" s="132" t="e">
        <f>E216/#REF!-1</f>
        <v>#REF!</v>
      </c>
      <c r="F232" s="132" t="e">
        <f>F216/#REF!-1</f>
        <v>#REF!</v>
      </c>
      <c r="G232" s="132" t="e">
        <f>G216/#REF!-1</f>
        <v>#REF!</v>
      </c>
      <c r="H232" s="132" t="e">
        <f>H216/#REF!-1</f>
        <v>#REF!</v>
      </c>
      <c r="I232" s="132" t="e">
        <f>I216/#REF!-1</f>
        <v>#REF!</v>
      </c>
      <c r="J232" s="132" t="e">
        <f>J216/#REF!-1</f>
        <v>#REF!</v>
      </c>
      <c r="K232" s="132" t="e">
        <f>K216/#REF!-1</f>
        <v>#REF!</v>
      </c>
      <c r="L232" s="132" t="e">
        <f>L216/#REF!-1</f>
        <v>#REF!</v>
      </c>
      <c r="M232" s="132" t="e">
        <f>M216/#REF!-1</f>
        <v>#REF!</v>
      </c>
      <c r="N232" s="132" t="e">
        <f>N216/#REF!-1</f>
        <v>#REF!</v>
      </c>
      <c r="O232" s="132" t="e">
        <f>O216/#REF!-1</f>
        <v>#REF!</v>
      </c>
      <c r="P232" s="132" t="e">
        <f>P216/#REF!-1</f>
        <v>#REF!</v>
      </c>
      <c r="Q232" s="132" t="e">
        <f>Q216/#REF!-1</f>
        <v>#REF!</v>
      </c>
      <c r="R232" s="132" t="e">
        <f>R216/#REF!-1</f>
        <v>#REF!</v>
      </c>
      <c r="S232" s="132" t="e">
        <f>S216/#REF!-1</f>
        <v>#REF!</v>
      </c>
    </row>
    <row r="233" spans="1:19" hidden="1">
      <c r="F233" s="142"/>
    </row>
    <row r="234" spans="1:19" hidden="1">
      <c r="A234" s="134" t="s">
        <v>190</v>
      </c>
      <c r="B234" s="138">
        <f t="shared" ref="B234:S234" si="25">AVERAGE(B217:B219)</f>
        <v>651672.45827248052</v>
      </c>
      <c r="C234" s="138">
        <f t="shared" si="25"/>
        <v>188166.11666666667</v>
      </c>
      <c r="D234" s="140">
        <f t="shared" si="25"/>
        <v>117738.47333333333</v>
      </c>
      <c r="E234" s="143">
        <f t="shared" si="25"/>
        <v>6730.62</v>
      </c>
      <c r="F234" s="140">
        <f t="shared" si="25"/>
        <v>70427.31</v>
      </c>
      <c r="G234" s="143">
        <f t="shared" si="25"/>
        <v>22851.74666666667</v>
      </c>
      <c r="H234" s="143">
        <f t="shared" si="25"/>
        <v>47575.563333333332</v>
      </c>
      <c r="I234" s="138">
        <f t="shared" si="25"/>
        <v>463506.6749391472</v>
      </c>
      <c r="J234" s="140">
        <f t="shared" si="25"/>
        <v>82933.447961846701</v>
      </c>
      <c r="K234" s="143">
        <f t="shared" si="25"/>
        <v>27280.74</v>
      </c>
      <c r="L234" s="140">
        <f t="shared" si="25"/>
        <v>380572.89364396728</v>
      </c>
      <c r="M234" s="143">
        <f t="shared" si="25"/>
        <v>211908.62096561291</v>
      </c>
      <c r="N234" s="143">
        <f t="shared" si="25"/>
        <v>168663.939345021</v>
      </c>
      <c r="O234" s="138">
        <f t="shared" si="25"/>
        <v>200672.61427212518</v>
      </c>
      <c r="P234" s="135">
        <f t="shared" si="25"/>
        <v>34011.803333333337</v>
      </c>
      <c r="Q234" s="138">
        <f t="shared" si="25"/>
        <v>451000.08179160493</v>
      </c>
      <c r="R234" s="135">
        <f t="shared" si="25"/>
        <v>234760.63924838728</v>
      </c>
      <c r="S234" s="135">
        <f t="shared" si="25"/>
        <v>216239.44254321768</v>
      </c>
    </row>
    <row r="235" spans="1:19" hidden="1">
      <c r="A235" s="136" t="s">
        <v>191</v>
      </c>
      <c r="B235" s="139">
        <f t="shared" ref="B235:S235" si="26">B216/B234-1</f>
        <v>0.10611437452613992</v>
      </c>
      <c r="C235" s="139">
        <f t="shared" si="26"/>
        <v>-1.9029922762395901E-2</v>
      </c>
      <c r="D235" s="141">
        <f t="shared" si="26"/>
        <v>4.2167921207969972E-2</v>
      </c>
      <c r="E235" s="144">
        <f t="shared" si="26"/>
        <v>-0.16627442939877757</v>
      </c>
      <c r="F235" s="141">
        <f t="shared" si="26"/>
        <v>-0.12134838033711637</v>
      </c>
      <c r="G235" s="144">
        <f t="shared" si="26"/>
        <v>-0.20299790358840564</v>
      </c>
      <c r="H235" s="144">
        <f t="shared" si="26"/>
        <v>-8.213004869656837E-2</v>
      </c>
      <c r="I235" s="139">
        <f t="shared" si="26"/>
        <v>0.15691957111163202</v>
      </c>
      <c r="J235" s="141">
        <f t="shared" si="26"/>
        <v>0.13834405980982689</v>
      </c>
      <c r="K235" s="144">
        <f t="shared" si="26"/>
        <v>0.27530448220979342</v>
      </c>
      <c r="L235" s="141">
        <f t="shared" si="26"/>
        <v>0.16096588356711217</v>
      </c>
      <c r="M235" s="144">
        <f t="shared" si="26"/>
        <v>0.19376990076662337</v>
      </c>
      <c r="N235" s="144">
        <f t="shared" si="26"/>
        <v>0.1197533571358782</v>
      </c>
      <c r="O235" s="139">
        <f t="shared" si="26"/>
        <v>8.1911742837516233E-2</v>
      </c>
      <c r="P235" s="137">
        <f t="shared" si="26"/>
        <v>0.18784469038738605</v>
      </c>
      <c r="Q235" s="139">
        <f t="shared" si="26"/>
        <v>0.11688497645065721</v>
      </c>
      <c r="R235" s="137">
        <f t="shared" si="26"/>
        <v>0.15515115434145188</v>
      </c>
      <c r="S235" s="137">
        <f t="shared" si="26"/>
        <v>7.5336624875343317E-2</v>
      </c>
    </row>
    <row r="236" spans="1:19" hidden="1"/>
    <row r="237" spans="1:19" hidden="1"/>
    <row r="238" spans="1:19" hidden="1"/>
    <row r="239" spans="1:19" hidden="1"/>
    <row r="241" spans="2:17">
      <c r="D241" s="145"/>
      <c r="E241" s="145"/>
      <c r="F241" s="145"/>
      <c r="G241" s="145"/>
      <c r="H241" s="145"/>
    </row>
    <row r="242" spans="2:17">
      <c r="B242" s="426"/>
      <c r="C242" s="426"/>
      <c r="D242" s="426"/>
      <c r="E242" s="426"/>
      <c r="F242" s="426"/>
      <c r="G242" s="426"/>
      <c r="H242" s="426"/>
    </row>
    <row r="243" spans="2:17"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</row>
    <row r="244" spans="2:17">
      <c r="B244" s="426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</row>
    <row r="245" spans="2:17">
      <c r="B245" s="42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</row>
    <row r="246" spans="2:17">
      <c r="B246" s="42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</row>
    <row r="247" spans="2:17">
      <c r="B247" s="42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</row>
    <row r="248" spans="2:17">
      <c r="B248" s="426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</row>
    <row r="249" spans="2:17">
      <c r="B249" s="426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</row>
    <row r="250" spans="2:17">
      <c r="B250" s="426"/>
    </row>
    <row r="251" spans="2:17">
      <c r="B251" s="426"/>
    </row>
    <row r="257" spans="6:13">
      <c r="F257" s="146"/>
      <c r="G257" s="146"/>
      <c r="H257" s="147"/>
      <c r="I257" s="146"/>
      <c r="J257" s="147"/>
      <c r="K257" s="146"/>
      <c r="L257" s="146"/>
      <c r="M257" s="147"/>
    </row>
    <row r="258" spans="6:13">
      <c r="F258" s="146"/>
      <c r="G258" s="146"/>
      <c r="H258" s="147"/>
      <c r="I258" s="146"/>
      <c r="J258" s="147"/>
      <c r="K258" s="146"/>
      <c r="L258" s="146"/>
      <c r="M258" s="147"/>
    </row>
    <row r="259" spans="6:13">
      <c r="F259" s="146"/>
      <c r="G259" s="146"/>
      <c r="H259" s="147"/>
      <c r="I259" s="146"/>
      <c r="J259" s="147"/>
      <c r="K259" s="146"/>
      <c r="L259" s="146"/>
      <c r="M259" s="147"/>
    </row>
    <row r="260" spans="6:13">
      <c r="F260" s="146"/>
      <c r="G260" s="146"/>
      <c r="H260" s="147"/>
      <c r="I260" s="146"/>
      <c r="J260" s="147"/>
      <c r="K260" s="146"/>
      <c r="L260" s="146"/>
      <c r="M260" s="147"/>
    </row>
    <row r="261" spans="6:13">
      <c r="F261" s="146"/>
      <c r="G261" s="146"/>
      <c r="H261" s="147"/>
      <c r="I261" s="146"/>
      <c r="J261" s="147"/>
      <c r="K261" s="146"/>
      <c r="L261" s="146"/>
      <c r="M261" s="147"/>
    </row>
    <row r="262" spans="6:13">
      <c r="F262" s="146"/>
      <c r="G262" s="146"/>
      <c r="H262" s="147"/>
      <c r="I262" s="146"/>
      <c r="J262" s="147"/>
      <c r="K262" s="146"/>
      <c r="L262" s="146"/>
      <c r="M262" s="147"/>
    </row>
    <row r="263" spans="6:13">
      <c r="F263" s="146"/>
      <c r="G263" s="146"/>
      <c r="H263" s="147"/>
      <c r="I263" s="146"/>
      <c r="J263" s="147"/>
      <c r="K263" s="146"/>
      <c r="L263" s="146"/>
      <c r="M263" s="147"/>
    </row>
    <row r="268" spans="6:13">
      <c r="F268" s="146"/>
      <c r="G268" s="146"/>
      <c r="H268" s="147"/>
      <c r="I268" s="146"/>
    </row>
    <row r="269" spans="6:13">
      <c r="F269" s="146"/>
      <c r="G269" s="146"/>
      <c r="H269" s="147"/>
      <c r="I269" s="146"/>
    </row>
    <row r="270" spans="6:13">
      <c r="F270" s="146"/>
      <c r="G270" s="146"/>
      <c r="H270" s="147"/>
      <c r="I270" s="146"/>
    </row>
    <row r="271" spans="6:13">
      <c r="F271" s="146"/>
      <c r="G271" s="146"/>
      <c r="H271" s="147"/>
      <c r="I271" s="146"/>
    </row>
    <row r="272" spans="6:13">
      <c r="F272" s="146"/>
      <c r="G272" s="146"/>
      <c r="H272" s="147"/>
      <c r="I272" s="146"/>
    </row>
    <row r="273" spans="6:10">
      <c r="F273" s="146"/>
      <c r="G273" s="146"/>
      <c r="H273" s="147"/>
      <c r="I273" s="146"/>
    </row>
    <row r="274" spans="6:10">
      <c r="F274" s="146"/>
      <c r="G274" s="146"/>
      <c r="H274" s="147"/>
      <c r="I274" s="146"/>
      <c r="J274" s="147"/>
    </row>
    <row r="275" spans="6:10">
      <c r="F275" s="146"/>
      <c r="G275" s="146"/>
      <c r="H275" s="147"/>
      <c r="I275" s="146"/>
      <c r="J275" s="147"/>
    </row>
    <row r="276" spans="6:10">
      <c r="F276" s="146"/>
      <c r="G276" s="146"/>
      <c r="H276" s="147"/>
      <c r="I276" s="146"/>
      <c r="J276" s="147"/>
    </row>
    <row r="277" spans="6:10">
      <c r="F277" s="146"/>
      <c r="G277" s="146"/>
      <c r="H277" s="147"/>
      <c r="I277" s="146"/>
      <c r="J277" s="147"/>
    </row>
  </sheetData>
  <mergeCells count="3">
    <mergeCell ref="U3:U5"/>
    <mergeCell ref="A1:U1"/>
    <mergeCell ref="A212:S212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1" manualBreakCount="1">
    <brk id="22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69">
        <v>16039.553980231523</v>
      </c>
      <c r="C4" s="369">
        <v>4725.7820000000002</v>
      </c>
      <c r="D4" s="369">
        <v>2762.0648999999999</v>
      </c>
      <c r="E4" s="369">
        <v>1963.7070999999999</v>
      </c>
      <c r="F4" s="369">
        <v>11313.795002255798</v>
      </c>
      <c r="G4" s="369">
        <v>1454.4343403945575</v>
      </c>
      <c r="H4" s="369">
        <v>9859.3506618612391</v>
      </c>
      <c r="I4" s="369">
        <v>6008.8193348512705</v>
      </c>
      <c r="J4" s="369">
        <v>3850.5213270099694</v>
      </c>
      <c r="K4" s="369">
        <v>4216.4953533304852</v>
      </c>
      <c r="L4" s="369">
        <v>11823.057263407874</v>
      </c>
      <c r="M4" s="369">
        <v>6877.4566215485183</v>
      </c>
      <c r="N4" s="369">
        <v>4945.5806418593565</v>
      </c>
    </row>
    <row r="5" spans="1:14">
      <c r="A5" t="s">
        <v>217</v>
      </c>
      <c r="B5" s="369">
        <v>16487.571454288536</v>
      </c>
      <c r="C5" s="369">
        <v>4741.0565311692008</v>
      </c>
      <c r="D5" s="369">
        <v>2725.1309569891996</v>
      </c>
      <c r="E5" s="369">
        <v>2015.92557418</v>
      </c>
      <c r="F5" s="369">
        <v>11746.514923119335</v>
      </c>
      <c r="G5" s="369">
        <v>1094.455697807932</v>
      </c>
      <c r="H5" s="369">
        <v>10652.059225311401</v>
      </c>
      <c r="I5" s="369">
        <v>6696.3368816707653</v>
      </c>
      <c r="J5" s="369">
        <v>3955.7223436406366</v>
      </c>
      <c r="K5" s="369">
        <v>3819.5866547971323</v>
      </c>
      <c r="L5" s="369">
        <v>12667.984799491405</v>
      </c>
      <c r="M5" s="369">
        <v>7594.7204816707645</v>
      </c>
      <c r="N5" s="369">
        <v>5073.2643178206363</v>
      </c>
    </row>
    <row r="6" spans="1:14">
      <c r="A6" t="s">
        <v>218</v>
      </c>
      <c r="B6" s="369">
        <v>15798.360176477063</v>
      </c>
      <c r="C6" s="369">
        <v>4473.2893999999997</v>
      </c>
      <c r="D6" s="369">
        <v>3066.1876000000002</v>
      </c>
      <c r="E6" s="369">
        <v>1407.1117999999999</v>
      </c>
      <c r="F6" s="369">
        <v>11325.072631197103</v>
      </c>
      <c r="G6" s="369">
        <v>1482.8522433369515</v>
      </c>
      <c r="H6" s="369">
        <v>9842.210387860152</v>
      </c>
      <c r="I6" s="369">
        <v>6252.1513161499661</v>
      </c>
      <c r="J6" s="369">
        <v>3590.0690717101884</v>
      </c>
      <c r="K6" s="369">
        <v>4549.0398433369519</v>
      </c>
      <c r="L6" s="369">
        <v>11249.312187860152</v>
      </c>
      <c r="M6" s="369">
        <v>6768.2937479747716</v>
      </c>
      <c r="N6" s="369">
        <v>4481.0336968870242</v>
      </c>
    </row>
    <row r="7" spans="1:14">
      <c r="A7" t="s">
        <v>219</v>
      </c>
      <c r="B7" s="370">
        <f>(B4-B5)/B5*100</f>
        <v>-2.7173042148695599</v>
      </c>
      <c r="C7" s="370">
        <f t="shared" ref="C7:N7" si="0">(C4-C5)/C5*100</f>
        <v>-0.32217568106984201</v>
      </c>
      <c r="D7" s="370">
        <f t="shared" si="0"/>
        <v>1.3553089225336128</v>
      </c>
      <c r="E7" s="370">
        <f t="shared" si="0"/>
        <v>-2.5902977197578636</v>
      </c>
      <c r="F7" s="370">
        <f t="shared" si="0"/>
        <v>-3.6838153588164593</v>
      </c>
      <c r="G7" s="370">
        <f t="shared" si="0"/>
        <v>32.891111381449342</v>
      </c>
      <c r="H7" s="370">
        <f t="shared" si="0"/>
        <v>-7.4418339842359256</v>
      </c>
      <c r="I7" s="370">
        <f t="shared" si="0"/>
        <v>-10.267069279345399</v>
      </c>
      <c r="J7" s="370">
        <f t="shared" si="0"/>
        <v>-2.6594641254281215</v>
      </c>
      <c r="K7" s="370">
        <f t="shared" si="0"/>
        <v>10.391404473959597</v>
      </c>
      <c r="L7" s="370">
        <f t="shared" si="0"/>
        <v>-6.6697864692532081</v>
      </c>
      <c r="M7" s="370">
        <f t="shared" si="0"/>
        <v>-9.4442430350570987</v>
      </c>
      <c r="N7" s="370">
        <f t="shared" si="0"/>
        <v>-2.5167952616379714</v>
      </c>
    </row>
    <row r="8" spans="1:14">
      <c r="A8" t="s">
        <v>220</v>
      </c>
      <c r="B8" s="370">
        <f>(B4-B6)/B6*100</f>
        <v>1.5267015124366234</v>
      </c>
      <c r="C8" s="370">
        <f t="shared" ref="C8:N8" si="1">(C4-C6)/C6*100</f>
        <v>5.6444503679998999</v>
      </c>
      <c r="D8" s="370">
        <f t="shared" si="1"/>
        <v>-9.9185940221009421</v>
      </c>
      <c r="E8" s="370">
        <f t="shared" si="1"/>
        <v>39.555868979280824</v>
      </c>
      <c r="F8" s="370">
        <f t="shared" si="1"/>
        <v>-9.9581073857651053E-2</v>
      </c>
      <c r="G8" s="370">
        <f t="shared" si="1"/>
        <v>-1.9164352395922795</v>
      </c>
      <c r="H8" s="370">
        <f t="shared" si="1"/>
        <v>0.17415065646461683</v>
      </c>
      <c r="I8" s="370">
        <f t="shared" si="1"/>
        <v>-3.8919720428093836</v>
      </c>
      <c r="J8" s="370">
        <f t="shared" si="1"/>
        <v>7.2547978909974082</v>
      </c>
      <c r="K8" s="370">
        <f t="shared" si="1"/>
        <v>-7.3102127362887295</v>
      </c>
      <c r="L8" s="370">
        <f t="shared" si="1"/>
        <v>5.1002680516492989</v>
      </c>
      <c r="M8" s="370">
        <f t="shared" si="1"/>
        <v>1.6128566170227288</v>
      </c>
      <c r="N8" s="370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2019-08-02T07:52:14Z</cp:lastPrinted>
  <dcterms:created xsi:type="dcterms:W3CDTF">2015-03-05T07:20:42Z</dcterms:created>
  <dcterms:modified xsi:type="dcterms:W3CDTF">2019-08-02T07:57:23Z</dcterms:modified>
</cp:coreProperties>
</file>