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7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분기!$A$1:$U$284</definedName>
    <definedName name="_xlnm.Print_Area" localSheetId="0">수주통계!$A$1:$U$274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71" i="3" l="1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S269" i="3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71" i="3"/>
  <c r="B270" i="3"/>
  <c r="B269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S261" i="3"/>
  <c r="R261" i="3"/>
  <c r="Q261" i="3"/>
  <c r="P261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S262" i="3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M284" i="5" l="1"/>
  <c r="L284" i="5"/>
  <c r="K284" i="5"/>
  <c r="J284" i="5"/>
  <c r="I284" i="5"/>
  <c r="H284" i="5"/>
  <c r="M282" i="5"/>
  <c r="L282" i="5"/>
  <c r="K282" i="5"/>
  <c r="J282" i="5"/>
  <c r="I282" i="5"/>
  <c r="H282" i="5"/>
  <c r="S281" i="5"/>
  <c r="S284" i="5" s="1"/>
  <c r="R281" i="5"/>
  <c r="R284" i="5" s="1"/>
  <c r="Q281" i="5"/>
  <c r="Q283" i="5" s="1"/>
  <c r="P281" i="5"/>
  <c r="P284" i="5" s="1"/>
  <c r="O281" i="5"/>
  <c r="O283" i="5" s="1"/>
  <c r="N281" i="5"/>
  <c r="N282" i="5" s="1"/>
  <c r="M281" i="5"/>
  <c r="M283" i="5" s="1"/>
  <c r="L281" i="5"/>
  <c r="L283" i="5" s="1"/>
  <c r="K281" i="5"/>
  <c r="K283" i="5" s="1"/>
  <c r="J281" i="5"/>
  <c r="J283" i="5" s="1"/>
  <c r="I281" i="5"/>
  <c r="I283" i="5" s="1"/>
  <c r="H281" i="5"/>
  <c r="H283" i="5" s="1"/>
  <c r="G281" i="5"/>
  <c r="G284" i="5" s="1"/>
  <c r="F281" i="5"/>
  <c r="F284" i="5" s="1"/>
  <c r="E281" i="5"/>
  <c r="E283" i="5" s="1"/>
  <c r="D281" i="5"/>
  <c r="D283" i="5" s="1"/>
  <c r="C281" i="5"/>
  <c r="C284" i="5" s="1"/>
  <c r="B281" i="5"/>
  <c r="B282" i="5" s="1"/>
  <c r="B283" i="5" l="1"/>
  <c r="C283" i="5"/>
  <c r="F283" i="5"/>
  <c r="N284" i="5"/>
  <c r="P283" i="5"/>
  <c r="S283" i="5"/>
  <c r="B284" i="5"/>
  <c r="O282" i="5"/>
  <c r="P282" i="5"/>
  <c r="E282" i="5"/>
  <c r="Q282" i="5"/>
  <c r="E284" i="5"/>
  <c r="Q284" i="5"/>
  <c r="R283" i="5"/>
  <c r="G283" i="5"/>
  <c r="C282" i="5"/>
  <c r="O284" i="5"/>
  <c r="D282" i="5"/>
  <c r="D284" i="5"/>
  <c r="F282" i="5"/>
  <c r="R282" i="5"/>
  <c r="N283" i="5"/>
  <c r="G282" i="5"/>
  <c r="S282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3" i="3" l="1"/>
  <c r="B272" i="3" l="1"/>
  <c r="B275" i="3" s="1"/>
  <c r="B274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1" i="3" l="1"/>
  <c r="T262" i="3"/>
  <c r="T263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69" i="3" l="1"/>
  <c r="U269" i="3"/>
  <c r="T270" i="3"/>
  <c r="U270" i="3"/>
  <c r="T271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2" i="5" l="1"/>
  <c r="U282" i="5"/>
  <c r="T283" i="5"/>
  <c r="U283" i="5"/>
  <c r="T284" i="5"/>
  <c r="U284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4" i="3" l="1"/>
  <c r="C273" i="3"/>
  <c r="D273" i="3"/>
  <c r="E273" i="3"/>
  <c r="F273" i="3"/>
  <c r="G273" i="3"/>
  <c r="H273" i="3"/>
  <c r="I273" i="3"/>
  <c r="J273" i="3"/>
  <c r="K273" i="3"/>
  <c r="L273" i="3"/>
  <c r="M273" i="3"/>
  <c r="N273" i="3"/>
  <c r="P273" i="3"/>
  <c r="Q273" i="3"/>
  <c r="R273" i="3"/>
  <c r="S273" i="3"/>
  <c r="G274" i="3"/>
  <c r="H274" i="3"/>
  <c r="M274" i="3"/>
  <c r="N274" i="3"/>
  <c r="L274" i="3" l="1"/>
  <c r="F274" i="3"/>
  <c r="K274" i="3"/>
  <c r="E274" i="3"/>
  <c r="O273" i="3"/>
  <c r="J274" i="3"/>
  <c r="D274" i="3"/>
  <c r="C274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93" i="5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U292" i="5"/>
  <c r="T292" i="5"/>
  <c r="U290" i="5"/>
  <c r="T29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9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9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92" i="5" s="1"/>
  <c r="R179" i="5"/>
  <c r="R292" i="5" s="1"/>
  <c r="Q179" i="5"/>
  <c r="Q292" i="5" s="1"/>
  <c r="P179" i="5"/>
  <c r="P292" i="5" s="1"/>
  <c r="O179" i="5"/>
  <c r="O292" i="5" s="1"/>
  <c r="N179" i="5"/>
  <c r="M179" i="5"/>
  <c r="M292" i="5" s="1"/>
  <c r="L179" i="5"/>
  <c r="L292" i="5" s="1"/>
  <c r="K179" i="5"/>
  <c r="K292" i="5" s="1"/>
  <c r="J179" i="5"/>
  <c r="J292" i="5" s="1"/>
  <c r="I179" i="5"/>
  <c r="I292" i="5" s="1"/>
  <c r="H179" i="5"/>
  <c r="G179" i="5"/>
  <c r="G292" i="5" s="1"/>
  <c r="F179" i="5"/>
  <c r="F292" i="5" s="1"/>
  <c r="E179" i="5"/>
  <c r="E292" i="5" s="1"/>
  <c r="D179" i="5"/>
  <c r="D292" i="5" s="1"/>
  <c r="C179" i="5"/>
  <c r="C29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91" i="5" s="1"/>
  <c r="G291" i="5"/>
  <c r="G308" i="5" s="1"/>
  <c r="M291" i="5"/>
  <c r="M308" i="5" s="1"/>
  <c r="H290" i="5"/>
  <c r="N290" i="5"/>
  <c r="N303" i="5" s="1"/>
  <c r="H291" i="5"/>
  <c r="N291" i="5"/>
  <c r="I290" i="5"/>
  <c r="I301" i="5" s="1"/>
  <c r="O290" i="5"/>
  <c r="O306" i="5" s="1"/>
  <c r="P290" i="5"/>
  <c r="P301" i="5" s="1"/>
  <c r="E290" i="5"/>
  <c r="E303" i="5" s="1"/>
  <c r="K290" i="5"/>
  <c r="K302" i="5" s="1"/>
  <c r="Q290" i="5"/>
  <c r="Q303" i="5" s="1"/>
  <c r="D290" i="5"/>
  <c r="D301" i="5" s="1"/>
  <c r="E291" i="5"/>
  <c r="E294" i="5" s="1"/>
  <c r="K291" i="5"/>
  <c r="K308" i="5" s="1"/>
  <c r="F290" i="5"/>
  <c r="F305" i="5" s="1"/>
  <c r="L290" i="5"/>
  <c r="L301" i="5" s="1"/>
  <c r="R290" i="5"/>
  <c r="R306" i="5" s="1"/>
  <c r="J290" i="5"/>
  <c r="J306" i="5" s="1"/>
  <c r="F291" i="5"/>
  <c r="F308" i="5" s="1"/>
  <c r="F309" i="5" s="1"/>
  <c r="L291" i="5"/>
  <c r="L308" i="5" s="1"/>
  <c r="G290" i="5"/>
  <c r="G305" i="5" s="1"/>
  <c r="M290" i="5"/>
  <c r="M305" i="5" s="1"/>
  <c r="S290" i="5"/>
  <c r="S302" i="5" s="1"/>
  <c r="Q192" i="5"/>
  <c r="E192" i="5"/>
  <c r="B192" i="5"/>
  <c r="N192" i="5"/>
  <c r="R291" i="5"/>
  <c r="S291" i="5"/>
  <c r="S308" i="5" s="1"/>
  <c r="B209" i="5"/>
  <c r="G209" i="5"/>
  <c r="W217" i="5"/>
  <c r="C290" i="5"/>
  <c r="C300" i="5" s="1"/>
  <c r="W213" i="5"/>
  <c r="Q291" i="5"/>
  <c r="Q308" i="5" s="1"/>
  <c r="H192" i="5"/>
  <c r="M209" i="5"/>
  <c r="R123" i="5"/>
  <c r="P123" i="5"/>
  <c r="Q209" i="5"/>
  <c r="E209" i="5"/>
  <c r="K209" i="5"/>
  <c r="T295" i="5"/>
  <c r="C209" i="5"/>
  <c r="I209" i="5"/>
  <c r="U295" i="5"/>
  <c r="B123" i="5"/>
  <c r="U123" i="5" s="1"/>
  <c r="D209" i="5"/>
  <c r="J209" i="5"/>
  <c r="P209" i="5"/>
  <c r="O123" i="5"/>
  <c r="S123" i="5"/>
  <c r="G306" i="5"/>
  <c r="G304" i="5"/>
  <c r="G300" i="5"/>
  <c r="G298" i="5"/>
  <c r="G301" i="5"/>
  <c r="G299" i="5"/>
  <c r="G294" i="5"/>
  <c r="M306" i="5"/>
  <c r="M299" i="5"/>
  <c r="M298" i="5"/>
  <c r="S304" i="5"/>
  <c r="S209" i="5"/>
  <c r="U121" i="5"/>
  <c r="M192" i="5"/>
  <c r="G192" i="5"/>
  <c r="S192" i="5"/>
  <c r="C291" i="5"/>
  <c r="C308" i="5" s="1"/>
  <c r="O291" i="5"/>
  <c r="O308" i="5" s="1"/>
  <c r="U294" i="5"/>
  <c r="E296" i="5"/>
  <c r="Q296" i="5"/>
  <c r="E301" i="5"/>
  <c r="Q301" i="5"/>
  <c r="F304" i="5"/>
  <c r="F302" i="5"/>
  <c r="F301" i="5"/>
  <c r="F298" i="5"/>
  <c r="F296" i="5"/>
  <c r="K305" i="5"/>
  <c r="I192" i="5"/>
  <c r="O200" i="5"/>
  <c r="O209" i="5" s="1"/>
  <c r="E305" i="5"/>
  <c r="E295" i="5"/>
  <c r="I291" i="5"/>
  <c r="I308" i="5" s="1"/>
  <c r="E298" i="5"/>
  <c r="K299" i="5"/>
  <c r="E302" i="5"/>
  <c r="K303" i="5"/>
  <c r="Q123" i="5"/>
  <c r="C192" i="5"/>
  <c r="O192" i="5"/>
  <c r="H303" i="5"/>
  <c r="H296" i="5"/>
  <c r="N306" i="5"/>
  <c r="N304" i="5"/>
  <c r="N302" i="5"/>
  <c r="N300" i="5"/>
  <c r="N299" i="5"/>
  <c r="D192" i="5"/>
  <c r="J192" i="5"/>
  <c r="P192" i="5"/>
  <c r="F209" i="5"/>
  <c r="L209" i="5"/>
  <c r="R209" i="5"/>
  <c r="D291" i="5"/>
  <c r="D308" i="5" s="1"/>
  <c r="J291" i="5"/>
  <c r="J308" i="5" s="1"/>
  <c r="P291" i="5"/>
  <c r="P308" i="5" s="1"/>
  <c r="B292" i="5"/>
  <c r="H292" i="5"/>
  <c r="H295" i="5" s="1"/>
  <c r="N292" i="5"/>
  <c r="F192" i="5"/>
  <c r="L192" i="5"/>
  <c r="R192" i="5"/>
  <c r="H209" i="5"/>
  <c r="N209" i="5"/>
  <c r="T294" i="5"/>
  <c r="I298" i="5" l="1"/>
  <c r="I300" i="5"/>
  <c r="R302" i="5"/>
  <c r="J295" i="5"/>
  <c r="J302" i="5"/>
  <c r="I304" i="5"/>
  <c r="F306" i="5"/>
  <c r="P296" i="5"/>
  <c r="D295" i="5"/>
  <c r="L298" i="5"/>
  <c r="P303" i="5"/>
  <c r="D302" i="5"/>
  <c r="L303" i="5"/>
  <c r="D303" i="5"/>
  <c r="L295" i="5"/>
  <c r="L304" i="5"/>
  <c r="K300" i="5"/>
  <c r="K295" i="5"/>
  <c r="M300" i="5"/>
  <c r="N295" i="5"/>
  <c r="N298" i="5"/>
  <c r="N305" i="5"/>
  <c r="K296" i="5"/>
  <c r="L296" i="5"/>
  <c r="L305" i="5"/>
  <c r="F295" i="5"/>
  <c r="F303" i="5"/>
  <c r="E299" i="5"/>
  <c r="D296" i="5"/>
  <c r="I303" i="5"/>
  <c r="M296" i="5"/>
  <c r="G296" i="5"/>
  <c r="G302" i="5"/>
  <c r="L299" i="5"/>
  <c r="M301" i="5"/>
  <c r="N301" i="5"/>
  <c r="E300" i="5"/>
  <c r="L302" i="5"/>
  <c r="K304" i="5"/>
  <c r="F300" i="5"/>
  <c r="J301" i="5"/>
  <c r="O298" i="5"/>
  <c r="M295" i="5"/>
  <c r="M303" i="5"/>
  <c r="G295" i="5"/>
  <c r="N294" i="5"/>
  <c r="M309" i="5"/>
  <c r="G309" i="5"/>
  <c r="K294" i="5"/>
  <c r="J296" i="5"/>
  <c r="D298" i="5"/>
  <c r="O299" i="5"/>
  <c r="F294" i="5"/>
  <c r="O296" i="5"/>
  <c r="O300" i="5"/>
  <c r="J309" i="5"/>
  <c r="J303" i="5"/>
  <c r="D304" i="5"/>
  <c r="O302" i="5"/>
  <c r="I302" i="5"/>
  <c r="I295" i="5"/>
  <c r="D309" i="5"/>
  <c r="Q304" i="5"/>
  <c r="O309" i="5"/>
  <c r="J298" i="5"/>
  <c r="J304" i="5"/>
  <c r="D299" i="5"/>
  <c r="D305" i="5"/>
  <c r="O301" i="5"/>
  <c r="O304" i="5"/>
  <c r="I296" i="5"/>
  <c r="I305" i="5"/>
  <c r="E308" i="5"/>
  <c r="E309" i="5" s="1"/>
  <c r="R294" i="5"/>
  <c r="K301" i="5"/>
  <c r="I309" i="5"/>
  <c r="L300" i="5"/>
  <c r="L306" i="5"/>
  <c r="K306" i="5"/>
  <c r="J299" i="5"/>
  <c r="J305" i="5"/>
  <c r="D300" i="5"/>
  <c r="D306" i="5"/>
  <c r="O303" i="5"/>
  <c r="O305" i="5"/>
  <c r="I299" i="5"/>
  <c r="I306" i="5"/>
  <c r="M302" i="5"/>
  <c r="M304" i="5"/>
  <c r="N296" i="5"/>
  <c r="Q300" i="5"/>
  <c r="E304" i="5"/>
  <c r="E306" i="5"/>
  <c r="R295" i="5"/>
  <c r="F299" i="5"/>
  <c r="K298" i="5"/>
  <c r="J300" i="5"/>
  <c r="O295" i="5"/>
  <c r="S301" i="5"/>
  <c r="M294" i="5"/>
  <c r="G303" i="5"/>
  <c r="L309" i="5"/>
  <c r="K309" i="5"/>
  <c r="H294" i="5"/>
  <c r="R296" i="5"/>
  <c r="P298" i="5"/>
  <c r="H300" i="5"/>
  <c r="P306" i="5"/>
  <c r="Q294" i="5"/>
  <c r="H302" i="5"/>
  <c r="L294" i="5"/>
  <c r="R301" i="5"/>
  <c r="P295" i="5"/>
  <c r="P302" i="5"/>
  <c r="S299" i="5"/>
  <c r="S303" i="5"/>
  <c r="H298" i="5"/>
  <c r="Q305" i="5"/>
  <c r="R303" i="5"/>
  <c r="S295" i="5"/>
  <c r="S305" i="5"/>
  <c r="P309" i="5"/>
  <c r="H299" i="5"/>
  <c r="H305" i="5"/>
  <c r="Q295" i="5"/>
  <c r="Q306" i="5"/>
  <c r="R298" i="5"/>
  <c r="R304" i="5"/>
  <c r="P299" i="5"/>
  <c r="P305" i="5"/>
  <c r="C302" i="5"/>
  <c r="S298" i="5"/>
  <c r="S306" i="5"/>
  <c r="Q309" i="5"/>
  <c r="Q302" i="5"/>
  <c r="R305" i="5"/>
  <c r="P300" i="5"/>
  <c r="S294" i="5"/>
  <c r="S300" i="5"/>
  <c r="H304" i="5"/>
  <c r="P304" i="5"/>
  <c r="H306" i="5"/>
  <c r="Q298" i="5"/>
  <c r="R299" i="5"/>
  <c r="Q299" i="5"/>
  <c r="H301" i="5"/>
  <c r="S309" i="5"/>
  <c r="R300" i="5"/>
  <c r="S296" i="5"/>
  <c r="C301" i="5"/>
  <c r="C303" i="5"/>
  <c r="C305" i="5"/>
  <c r="R308" i="5"/>
  <c r="R309" i="5" s="1"/>
  <c r="C295" i="5"/>
  <c r="C306" i="5"/>
  <c r="C304" i="5"/>
  <c r="C296" i="5"/>
  <c r="C298" i="5"/>
  <c r="C309" i="5"/>
  <c r="C299" i="5"/>
  <c r="N308" i="5"/>
  <c r="N309" i="5" s="1"/>
  <c r="O294" i="5"/>
  <c r="B308" i="5"/>
  <c r="H308" i="5"/>
  <c r="H309" i="5" s="1"/>
  <c r="I294" i="5"/>
  <c r="D294" i="5"/>
  <c r="P294" i="5"/>
  <c r="C294" i="5"/>
  <c r="J294" i="5"/>
  <c r="B196" i="3" l="1"/>
  <c r="B195" i="3" l="1"/>
  <c r="S194" i="3" l="1"/>
  <c r="R194" i="3"/>
  <c r="Q194" i="3"/>
  <c r="P194" i="3"/>
  <c r="O194" i="3"/>
  <c r="U194" i="3" l="1"/>
  <c r="B194" i="3"/>
  <c r="T194" i="3" l="1"/>
  <c r="B290" i="5" l="1"/>
  <c r="C175" i="3"/>
  <c r="C272" i="3"/>
  <c r="C188" i="3" l="1"/>
  <c r="B305" i="5"/>
  <c r="B299" i="5"/>
  <c r="B304" i="5"/>
  <c r="B298" i="5"/>
  <c r="B303" i="5"/>
  <c r="B296" i="5"/>
  <c r="B302" i="5"/>
  <c r="B294" i="5"/>
  <c r="B301" i="5"/>
  <c r="B306" i="5"/>
  <c r="B300" i="5"/>
  <c r="B295" i="5"/>
  <c r="B30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2" i="3"/>
  <c r="S275" i="3" s="1"/>
  <c r="R272" i="3"/>
  <c r="R275" i="3" s="1"/>
  <c r="Q272" i="3"/>
  <c r="Q275" i="3" s="1"/>
  <c r="P272" i="3"/>
  <c r="P275" i="3" s="1"/>
  <c r="O272" i="3"/>
  <c r="O275" i="3" s="1"/>
  <c r="N272" i="3"/>
  <c r="N275" i="3" s="1"/>
  <c r="M272" i="3"/>
  <c r="M275" i="3" s="1"/>
  <c r="L272" i="3"/>
  <c r="L275" i="3" s="1"/>
  <c r="K272" i="3"/>
  <c r="K275" i="3" s="1"/>
  <c r="J272" i="3"/>
  <c r="J275" i="3" s="1"/>
  <c r="I272" i="3"/>
  <c r="I275" i="3" s="1"/>
  <c r="H272" i="3"/>
  <c r="H275" i="3" s="1"/>
  <c r="G272" i="3"/>
  <c r="G275" i="3" s="1"/>
  <c r="F272" i="3"/>
  <c r="F275" i="3" s="1"/>
  <c r="E272" i="3"/>
  <c r="E275" i="3" s="1"/>
  <c r="D272" i="3"/>
  <c r="D275" i="3" s="1"/>
  <c r="C275" i="3"/>
  <c r="S285" i="3" l="1"/>
  <c r="R285" i="3"/>
  <c r="Q285" i="3"/>
  <c r="P285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D287" i="3" l="1"/>
  <c r="D288" i="3" s="1"/>
  <c r="F287" i="3"/>
  <c r="F288" i="3" s="1"/>
  <c r="H287" i="3"/>
  <c r="H288" i="3" s="1"/>
  <c r="J287" i="3"/>
  <c r="J288" i="3" s="1"/>
  <c r="L287" i="3"/>
  <c r="L288" i="3" s="1"/>
  <c r="N287" i="3"/>
  <c r="N288" i="3" s="1"/>
  <c r="E281" i="3"/>
  <c r="E284" i="3"/>
  <c r="E283" i="3"/>
  <c r="E282" i="3"/>
  <c r="E280" i="3"/>
  <c r="E279" i="3"/>
  <c r="E278" i="3"/>
  <c r="E277" i="3"/>
  <c r="G281" i="3"/>
  <c r="G284" i="3"/>
  <c r="G283" i="3"/>
  <c r="G282" i="3"/>
  <c r="G280" i="3"/>
  <c r="G279" i="3"/>
  <c r="G278" i="3"/>
  <c r="G277" i="3"/>
  <c r="K281" i="3"/>
  <c r="K284" i="3"/>
  <c r="K283" i="3"/>
  <c r="K282" i="3"/>
  <c r="K280" i="3"/>
  <c r="K279" i="3"/>
  <c r="K278" i="3"/>
  <c r="K277" i="3"/>
  <c r="M281" i="3"/>
  <c r="M284" i="3"/>
  <c r="M283" i="3"/>
  <c r="M282" i="3"/>
  <c r="M280" i="3"/>
  <c r="M279" i="3"/>
  <c r="M278" i="3"/>
  <c r="M277" i="3"/>
  <c r="Q281" i="3"/>
  <c r="Q284" i="3"/>
  <c r="Q283" i="3"/>
  <c r="Q282" i="3"/>
  <c r="Q280" i="3"/>
  <c r="Q279" i="3"/>
  <c r="Q278" i="3"/>
  <c r="Q277" i="3"/>
  <c r="S281" i="3"/>
  <c r="S284" i="3"/>
  <c r="S283" i="3"/>
  <c r="S282" i="3"/>
  <c r="S280" i="3"/>
  <c r="S279" i="3"/>
  <c r="S278" i="3"/>
  <c r="S277" i="3"/>
  <c r="B281" i="3"/>
  <c r="B284" i="3"/>
  <c r="B283" i="3"/>
  <c r="B282" i="3"/>
  <c r="B280" i="3"/>
  <c r="B279" i="3"/>
  <c r="B278" i="3"/>
  <c r="B277" i="3"/>
  <c r="D281" i="3"/>
  <c r="D284" i="3"/>
  <c r="D283" i="3"/>
  <c r="D282" i="3"/>
  <c r="D280" i="3"/>
  <c r="D279" i="3"/>
  <c r="D278" i="3"/>
  <c r="D277" i="3"/>
  <c r="F281" i="3"/>
  <c r="F284" i="3"/>
  <c r="F283" i="3"/>
  <c r="F282" i="3"/>
  <c r="F280" i="3"/>
  <c r="F279" i="3"/>
  <c r="F278" i="3"/>
  <c r="F277" i="3"/>
  <c r="H281" i="3"/>
  <c r="H284" i="3"/>
  <c r="H283" i="3"/>
  <c r="H282" i="3"/>
  <c r="H280" i="3"/>
  <c r="H279" i="3"/>
  <c r="H278" i="3"/>
  <c r="H277" i="3"/>
  <c r="J281" i="3"/>
  <c r="J284" i="3"/>
  <c r="J283" i="3"/>
  <c r="J282" i="3"/>
  <c r="J280" i="3"/>
  <c r="J279" i="3"/>
  <c r="J278" i="3"/>
  <c r="J277" i="3"/>
  <c r="L281" i="3"/>
  <c r="L284" i="3"/>
  <c r="L283" i="3"/>
  <c r="L282" i="3"/>
  <c r="L280" i="3"/>
  <c r="L279" i="3"/>
  <c r="L278" i="3"/>
  <c r="L277" i="3"/>
  <c r="N281" i="3"/>
  <c r="N284" i="3"/>
  <c r="N283" i="3"/>
  <c r="N282" i="3"/>
  <c r="N280" i="3"/>
  <c r="N279" i="3"/>
  <c r="N278" i="3"/>
  <c r="N277" i="3"/>
  <c r="P281" i="3"/>
  <c r="P284" i="3"/>
  <c r="P283" i="3"/>
  <c r="P282" i="3"/>
  <c r="P280" i="3"/>
  <c r="P279" i="3"/>
  <c r="P278" i="3"/>
  <c r="P277" i="3"/>
  <c r="R281" i="3"/>
  <c r="R284" i="3"/>
  <c r="R283" i="3"/>
  <c r="R282" i="3"/>
  <c r="R280" i="3"/>
  <c r="R279" i="3"/>
  <c r="R278" i="3"/>
  <c r="R277" i="3"/>
  <c r="C287" i="3"/>
  <c r="C288" i="3" s="1"/>
  <c r="E287" i="3"/>
  <c r="E288" i="3" s="1"/>
  <c r="G287" i="3"/>
  <c r="G288" i="3" s="1"/>
  <c r="I287" i="3"/>
  <c r="I288" i="3" s="1"/>
  <c r="K287" i="3"/>
  <c r="K288" i="3" s="1"/>
  <c r="M287" i="3"/>
  <c r="M288" i="3" s="1"/>
  <c r="C281" i="3"/>
  <c r="C284" i="3"/>
  <c r="C283" i="3"/>
  <c r="C282" i="3"/>
  <c r="C280" i="3"/>
  <c r="C279" i="3"/>
  <c r="C278" i="3"/>
  <c r="C277" i="3"/>
  <c r="I281" i="3"/>
  <c r="I284" i="3"/>
  <c r="I283" i="3"/>
  <c r="I282" i="3"/>
  <c r="I280" i="3"/>
  <c r="I279" i="3"/>
  <c r="I278" i="3"/>
  <c r="I277" i="3"/>
  <c r="O281" i="3"/>
  <c r="O284" i="3"/>
  <c r="O283" i="3"/>
  <c r="O282" i="3"/>
  <c r="O280" i="3"/>
  <c r="O279" i="3"/>
  <c r="O278" i="3"/>
  <c r="O277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3" i="3" l="1"/>
  <c r="T27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1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1" i="3" l="1"/>
  <c r="U262" i="3"/>
  <c r="U274" i="3"/>
  <c r="U273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4" i="3"/>
  <c r="O287" i="3"/>
  <c r="O288" i="3" s="1"/>
  <c r="L149" i="3"/>
  <c r="L123" i="3" s="1"/>
  <c r="L136" i="3" s="1"/>
  <c r="R274" i="3"/>
  <c r="R287" i="3"/>
  <c r="R288" i="3" s="1"/>
  <c r="S136" i="3"/>
  <c r="M149" i="3"/>
  <c r="B287" i="3"/>
  <c r="B288" i="3" s="1"/>
  <c r="Q274" i="3"/>
  <c r="Q287" i="3"/>
  <c r="Q288" i="3" s="1"/>
  <c r="B149" i="3"/>
  <c r="N149" i="3"/>
  <c r="P274" i="3"/>
  <c r="P287" i="3"/>
  <c r="P288" i="3" s="1"/>
  <c r="S274" i="3"/>
  <c r="S287" i="3"/>
  <c r="S288" i="3" s="1"/>
  <c r="J123" i="3"/>
  <c r="J136" i="3" s="1"/>
  <c r="K123" i="3"/>
  <c r="M123" i="3"/>
  <c r="U120" i="3"/>
  <c r="U263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<sst xmlns="http://schemas.openxmlformats.org/spreadsheetml/2006/main" count="727" uniqueCount="371">
  <si>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</si>
  <si>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</si>
  <si>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</si>
  <si>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</si>
  <si>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</si>
  <si>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</si>
  <si>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</si>
  <si>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</si>
  <si>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</si>
  <si>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</si>
  <si>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</si>
  <si>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</si>
  <si>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</si>
  <si>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</si>
  <si>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</si>
  <si>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</si>
  <si>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</si>
  <si>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</si>
  <si>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</si>
  <si>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</si>
  <si>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</si>
  <si>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</si>
  <si>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</si>
  <si>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</si>
  <si>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</si>
  <si>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</si>
  <si>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</si>
  <si>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</si>
  <si>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</si>
  <si>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</si>
  <si>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</si>
  <si>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</si>
  <si>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</si>
  <si>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</si>
  <si>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</si>
  <si>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</si>
  <si>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</si>
  <si>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</si>
  <si>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</si>
  <si>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</si>
  <si>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</si>
  <si>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</si>
  <si>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</si>
  <si>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</si>
  <si>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</si>
  <si>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</si>
  <si>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</si>
  <si>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</si>
  <si>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</si>
  <si>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</si>
  <si>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</si>
  <si>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</si>
  <si>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</si>
  <si>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</si>
  <si>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</si>
  <si>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</si>
  <si>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</si>
  <si>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</si>
  <si>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</si>
  <si>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</si>
  <si>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</si>
  <si>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</si>
  <si>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</si>
  <si>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</si>
  <si>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</si>
  <si>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</si>
  <si>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</si>
  <si>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</si>
  <si>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</si>
  <si>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</si>
  <si>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</si>
  <si>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</si>
  <si>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</si>
  <si>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</si>
  <si>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</si>
  <si>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</si>
  <si>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</si>
  <si>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</si>
  <si>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</si>
  <si>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</si>
  <si>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</si>
  <si>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</si>
  <si>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</si>
  <si>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</si>
  <si>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</si>
  <si>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</si>
  <si>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</si>
  <si>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</si>
  <si>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</si>
  <si>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</si>
  <si>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</si>
  <si>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</si>
  <si>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</si>
  <si>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</si>
  <si>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</si>
  <si>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</si>
  <si>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</si>
  <si>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</si>
  <si>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</si>
  <si>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</si>
  <si>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</si>
  <si>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</si>
  <si>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</si>
  <si>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</si>
  <si>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</si>
  <si>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</si>
  <si>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</si>
  <si>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</si>
  <si>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</si>
  <si>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</si>
  <si>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</si>
  <si>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</si>
  <si>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</si>
  <si>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</si>
  <si>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</si>
  <si>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</si>
  <si>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</si>
  <si>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</si>
  <si>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</si>
  <si>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</si>
  <si>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</si>
  <si>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</si>
  <si>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</si>
  <si>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</si>
  <si>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</si>
  <si>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</si>
  <si>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</si>
  <si>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</si>
  <si>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</si>
  <si>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</si>
  <si>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</si>
  <si>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</si>
  <si>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</si>
  <si>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</si>
  <si>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</si>
  <si>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</si>
  <si>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</si>
  <si>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</si>
  <si>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</si>
  <si>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</si>
  <si>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</si>
  <si>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</si>
  <si>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</si>
  <si>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</si>
  <si>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</si>
  <si>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</si>
  <si>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</si>
  <si>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</si>
  <si>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</si>
  <si>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</si>
  <si>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</si>
  <si>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</si>
  <si>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</si>
  <si>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</si>
  <si>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</si>
  <si>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</si>
  <si>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</si>
  <si>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</si>
  <si>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</si>
  <si>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</si>
  <si>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</si>
  <si>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</si>
  <si>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</si>
  <si>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</si>
  <si>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</si>
  <si>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</si>
  <si>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</si>
  <si>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</si>
  <si>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</si>
  <si>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</si>
  <si>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</si>
  <si>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</si>
  <si>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</si>
  <si>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</si>
  <si>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</si>
  <si>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</si>
  <si>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</si>
  <si>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</si>
  <si>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</si>
  <si>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</si>
  <si>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</si>
  <si>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</si>
  <si>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</si>
  <si>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</si>
  <si>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</si>
  <si>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</si>
  <si>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</si>
  <si>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</si>
  <si>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</si>
  <si>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</si>
  <si>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</si>
  <si>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</si>
  <si>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</si>
  <si>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</si>
  <si>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</si>
  <si>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</si>
  <si>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</si>
  <si>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</si>
  <si>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</si>
  <si>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</si>
  <si>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</si>
  <si>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</si>
  <si>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</si>
  <si>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</si>
  <si>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</si>
  <si>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</si>
  <si>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</si>
  <si>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</si>
  <si>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</si>
  <si>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</si>
  <si>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</si>
  <si>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</si>
  <si>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</si>
  <si>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</si>
  <si>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</si>
  <si>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</si>
  <si>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</si>
  <si>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</si>
  <si>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</si>
  <si>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</si>
  <si>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</si>
  <si>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</si>
  <si>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</si>
  <si>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</si>
  <si>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</si>
  <si>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</si>
  <si>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</si>
  <si>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</si>
  <si>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</si>
  <si>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</si>
  <si>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</si>
  <si>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</si>
  <si>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</si>
  <si>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</si>
  <si>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</si>
  <si>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</si>
  <si>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</si>
  <si>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</si>
  <si>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</si>
  <si>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</si>
  <si>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</si>
  <si>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</si>
  <si>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</si>
  <si>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</si>
  <si>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</si>
  <si>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</si>
  <si>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</si>
  <si>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</si>
  <si>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</si>
  <si>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</si>
  <si>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</si>
  <si>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</si>
  <si>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</si>
  <si>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</si>
  <si>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</si>
  <si>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</si>
  <si>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</si>
  <si>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</si>
  <si>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</si>
  <si>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</si>
  <si>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</si>
  <si>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</si>
  <si>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</si>
  <si>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</si>
  <si>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</si>
  <si>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</si>
  <si>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</si>
  <si>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</si>
  <si>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</si>
  <si>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</si>
  <si>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</si>
  <si>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</si>
  <si>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</si>
  <si>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</si>
  <si>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</si>
  <si>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</si>
  <si>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</si>
  <si>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</si>
  <si>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</si>
  <si>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</si>
  <si>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</si>
  <si>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</si>
  <si>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</si>
  <si>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</si>
  <si>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</si>
  <si>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</si>
  <si>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</si>
  <si>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</si>
  <si>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</si>
  <si>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</si>
  <si>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</si>
  <si>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</si>
  <si>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</si>
  <si>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</si>
  <si>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</si>
  <si>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</si>
  <si>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</si>
  <si>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</si>
  <si>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</si>
  <si>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</si>
  <si>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</si>
  <si>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</si>
  <si>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</si>
  <si>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</si>
  <si>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</si>
  <si>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</si>
  <si>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</si>
  <si>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</si>
  <si>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</si>
  <si>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</si>
  <si>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</si>
  <si>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</si>
  <si>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</si>
  <si>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</si>
  <si>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</si>
  <si>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</si>
  <si>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</si>
  <si>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</si>
  <si>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</si>
  <si>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</si>
  <si>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</si>
  <si>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</si>
  <si>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</si>
  <si>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</si>
  <si>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</si>
  <si>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</si>
  <si>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</si>
  <si>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</si>
  <si>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</si>
  <si>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</si>
  <si>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</si>
  <si>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</si>
  <si>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</si>
  <si>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</si>
  <si>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</si>
  <si>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</si>
  <si>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</si>
  <si>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</si>
  <si>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</si>
  <si>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</si>
  <si>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</si>
  <si>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</si>
  <si>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</si>
  <si>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</si>
  <si>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</si>
  <si>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</si>
  <si>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</si>
  <si>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</si>
  <si>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</si>
  <si>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</si>
  <si>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</si>
  <si>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</si>
  <si>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</si>
  <si>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</si>
  <si>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</si>
  <si>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</si>
  <si>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</si>
  <si>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</si>
  <si>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</si>
  <si>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</si>
  <si>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</si>
  <si>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</si>
  <si>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</si>
  <si>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</si>
  <si>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2023년 2분기 건설수주액분석</t>
    <phoneticPr fontId="13" type="noConversion"/>
  </si>
  <si>
    <t>2023. 7</t>
    <phoneticPr fontId="13" type="noConversion"/>
  </si>
  <si>
    <t>23.7월누적</t>
    <phoneticPr fontId="12" type="noConversion"/>
  </si>
  <si>
    <t>22.7월 누적</t>
    <phoneticPr fontId="12" type="noConversion"/>
  </si>
  <si>
    <t>21.7월 누적</t>
    <phoneticPr fontId="12" type="noConversion"/>
  </si>
  <si>
    <t>2023년 7월 건설수주액분석</t>
    <phoneticPr fontId="13" type="noConversion"/>
  </si>
  <si>
    <t>연도별 7월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</si>
</sst>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0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0"/>
  <sheetViews>
    <sheetView tabSelected="1" zoomScale="115" zoomScaleNormal="115" zoomScaleSheetLayoutView="70" workbookViewId="0">
      <pane ySplit="5" topLeftCell="A260" activePane="bottomLeft" state="frozen"/>
      <selection pane="bottomLeft" activeCell="K297" sqref="K297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99" t="s">
        <v>369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1"/>
      <c r="U3" s="596" t="s">
        <v>172</v>
      </c>
    </row>
    <row r="4" spans="1:21" x14ac:dyDescent="0.3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597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598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2"/>
      <c r="U6" s="543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4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4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4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4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4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4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4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4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4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4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4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4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4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4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4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4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4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4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4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4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4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4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4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4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4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4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4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4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4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4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4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4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4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4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4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4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4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4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4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5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5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5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5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5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5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5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5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5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5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5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5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6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5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5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5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5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5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5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5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5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5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5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5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5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5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5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5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5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5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5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5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5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5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5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5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5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5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5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5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5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5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5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5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5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5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5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5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5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5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5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7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5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5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5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5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5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5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5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5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5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5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5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5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8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5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5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5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5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5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5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5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5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5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5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5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5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9">
        <v>108.4</v>
      </c>
      <c r="U123" s="550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5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5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5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5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5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5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5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5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5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5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5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5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50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5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5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5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5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5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5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5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5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5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5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5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5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50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5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5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5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5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5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1">
        <v>108.6</v>
      </c>
      <c r="U155" s="552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1">
        <v>111.2</v>
      </c>
      <c r="U156" s="552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1">
        <v>111.2</v>
      </c>
      <c r="U157" s="552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3">
        <v>111.2</v>
      </c>
      <c r="U158" s="552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3"/>
      <c r="U159" s="552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3"/>
      <c r="U160" s="554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3"/>
      <c r="U161" s="555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1">
        <v>110.16800000000001</v>
      </c>
      <c r="U162" s="556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7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5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8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8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5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6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8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8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9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5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5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6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6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5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6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5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5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6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6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5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9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5"/>
      <c r="X184" s="163"/>
    </row>
    <row r="185" spans="1:24" s="149" customFormat="1" ht="18" hidden="1" customHeight="1" x14ac:dyDescent="0.3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7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0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0"/>
      <c r="X187" s="451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6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5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5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5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5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5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 x14ac:dyDescent="0.25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 x14ac:dyDescent="0.3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 x14ac:dyDescent="0.25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 x14ac:dyDescent="0.3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61"/>
      <c r="X219" s="491"/>
    </row>
    <row r="220" spans="1:24" s="490" customFormat="1" ht="18" hidden="1" customHeight="1" x14ac:dyDescent="0.3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61"/>
      <c r="X220" s="491"/>
    </row>
    <row r="221" spans="1:24" s="490" customFormat="1" ht="18" hidden="1" customHeight="1" x14ac:dyDescent="0.3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61"/>
      <c r="X221" s="491"/>
    </row>
    <row r="222" spans="1:24" s="490" customFormat="1" ht="18" hidden="1" customHeight="1" x14ac:dyDescent="0.3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61"/>
      <c r="X222" s="491"/>
    </row>
    <row r="223" spans="1:24" s="490" customFormat="1" ht="18" hidden="1" customHeight="1" x14ac:dyDescent="0.3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61"/>
      <c r="X223" s="491"/>
    </row>
    <row r="224" spans="1:24" s="490" customFormat="1" ht="18" hidden="1" customHeight="1" x14ac:dyDescent="0.3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61"/>
      <c r="X224" s="491"/>
    </row>
    <row r="225" spans="1:24" s="490" customFormat="1" ht="18" hidden="1" customHeight="1" x14ac:dyDescent="0.3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61"/>
      <c r="X225" s="491"/>
    </row>
    <row r="226" spans="1:24" s="490" customFormat="1" ht="18" hidden="1" customHeight="1" x14ac:dyDescent="0.3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61"/>
      <c r="X226" s="491"/>
    </row>
    <row r="227" spans="1:24" s="156" customFormat="1" ht="18" customHeight="1" thickTop="1" x14ac:dyDescent="0.3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 x14ac:dyDescent="0.3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61"/>
      <c r="X228" s="491"/>
    </row>
    <row r="229" spans="1:24" s="490" customFormat="1" ht="18" customHeight="1" x14ac:dyDescent="0.3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61"/>
      <c r="X229" s="491"/>
    </row>
    <row r="230" spans="1:24" s="490" customFormat="1" ht="18" customHeight="1" x14ac:dyDescent="0.3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61"/>
      <c r="X230" s="491"/>
    </row>
    <row r="231" spans="1:24" s="490" customFormat="1" ht="18" customHeight="1" x14ac:dyDescent="0.3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61"/>
      <c r="X231" s="491"/>
    </row>
    <row r="232" spans="1:24" s="490" customFormat="1" ht="18" customHeight="1" x14ac:dyDescent="0.3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61"/>
      <c r="X232" s="491"/>
    </row>
    <row r="233" spans="1:24" s="594" customFormat="1" ht="18" customHeight="1" x14ac:dyDescent="0.3">
      <c r="A233" s="430" t="s">
        <v>320</v>
      </c>
      <c r="B233" s="591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92"/>
      <c r="U233" s="593"/>
      <c r="X233" s="595"/>
    </row>
    <row r="234" spans="1:24" s="531" customFormat="1" ht="18" customHeight="1" x14ac:dyDescent="0.3">
      <c r="A234" s="526" t="s">
        <v>323</v>
      </c>
      <c r="B234" s="527">
        <v>152226.15647184101</v>
      </c>
      <c r="C234" s="528">
        <v>33956.76</v>
      </c>
      <c r="D234" s="528">
        <v>23718.01</v>
      </c>
      <c r="E234" s="528">
        <v>6952.26</v>
      </c>
      <c r="F234" s="528">
        <v>10238.75</v>
      </c>
      <c r="G234" s="528">
        <v>2367.1999999999998</v>
      </c>
      <c r="H234" s="528">
        <v>7871.55</v>
      </c>
      <c r="I234" s="528">
        <v>118269.39647184132</v>
      </c>
      <c r="J234" s="528">
        <v>22404.789913965771</v>
      </c>
      <c r="K234" s="528">
        <v>5797.16</v>
      </c>
      <c r="L234" s="529">
        <v>95864.606557875537</v>
      </c>
      <c r="M234" s="529">
        <v>63079.139006183163</v>
      </c>
      <c r="N234" s="529">
        <v>32785.467551692367</v>
      </c>
      <c r="O234" s="529">
        <v>46122.79991396577</v>
      </c>
      <c r="P234" s="529">
        <v>12749.42</v>
      </c>
      <c r="Q234" s="529">
        <v>106103.35655787554</v>
      </c>
      <c r="R234" s="529">
        <v>65446.339006183167</v>
      </c>
      <c r="S234" s="533">
        <v>40657.01755169237</v>
      </c>
      <c r="T234" s="530"/>
      <c r="U234" s="562"/>
      <c r="X234" s="532"/>
    </row>
    <row r="235" spans="1:24" s="490" customFormat="1" ht="18" customHeight="1" x14ac:dyDescent="0.3">
      <c r="A235" s="537" t="s">
        <v>324</v>
      </c>
      <c r="B235" s="485">
        <v>161008.69232427303</v>
      </c>
      <c r="C235" s="538">
        <v>28092.14</v>
      </c>
      <c r="D235" s="538">
        <v>14334.68</v>
      </c>
      <c r="E235" s="538">
        <v>747.8</v>
      </c>
      <c r="F235" s="538">
        <v>13757.46</v>
      </c>
      <c r="G235" s="538">
        <v>5144.03</v>
      </c>
      <c r="H235" s="538">
        <v>8613.43</v>
      </c>
      <c r="I235" s="538">
        <v>132916.55232427304</v>
      </c>
      <c r="J235" s="538">
        <v>8193.0537144717637</v>
      </c>
      <c r="K235" s="538">
        <v>5203.33</v>
      </c>
      <c r="L235" s="539">
        <v>124723.49860980125</v>
      </c>
      <c r="M235" s="539">
        <v>58000.228548050203</v>
      </c>
      <c r="N235" s="539">
        <v>66723.270061751042</v>
      </c>
      <c r="O235" s="539">
        <v>22527.73371447176</v>
      </c>
      <c r="P235" s="539">
        <v>5951.13</v>
      </c>
      <c r="Q235" s="539">
        <v>138480.95860980125</v>
      </c>
      <c r="R235" s="539">
        <v>63144.258548050209</v>
      </c>
      <c r="S235" s="540">
        <v>75336.700061751049</v>
      </c>
      <c r="T235" s="489"/>
      <c r="U235" s="561"/>
      <c r="X235" s="491"/>
    </row>
    <row r="236" spans="1:24" s="490" customFormat="1" ht="18" customHeight="1" x14ac:dyDescent="0.3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61"/>
      <c r="X236" s="491"/>
    </row>
    <row r="237" spans="1:24" s="490" customFormat="1" ht="18" customHeight="1" x14ac:dyDescent="0.3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61"/>
      <c r="X237" s="491"/>
    </row>
    <row r="238" spans="1:24" s="490" customFormat="1" ht="18" customHeight="1" x14ac:dyDescent="0.3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61"/>
      <c r="X238" s="491"/>
    </row>
    <row r="239" spans="1:24" s="490" customFormat="1" ht="18" customHeight="1" x14ac:dyDescent="0.3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61"/>
      <c r="X239" s="491"/>
    </row>
    <row r="240" spans="1:24" s="497" customFormat="1" ht="18" customHeight="1" x14ac:dyDescent="0.3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63"/>
      <c r="X240" s="498"/>
    </row>
    <row r="241" spans="1:24" s="490" customFormat="1" ht="18" customHeight="1" x14ac:dyDescent="0.3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61"/>
      <c r="X241" s="491"/>
    </row>
    <row r="242" spans="1:24" s="490" customFormat="1" ht="18" customHeight="1" x14ac:dyDescent="0.3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61"/>
      <c r="X242" s="491"/>
    </row>
    <row r="243" spans="1:24" s="490" customFormat="1" ht="18" customHeight="1" x14ac:dyDescent="0.3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61"/>
      <c r="X243" s="491"/>
    </row>
    <row r="244" spans="1:24" s="490" customFormat="1" ht="18" customHeight="1" x14ac:dyDescent="0.3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61"/>
      <c r="X244" s="491"/>
    </row>
    <row r="245" spans="1:24" s="490" customFormat="1" ht="18" customHeight="1" x14ac:dyDescent="0.3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61"/>
      <c r="X245" s="491"/>
    </row>
    <row r="246" spans="1:24" s="490" customFormat="1" ht="18" customHeight="1" x14ac:dyDescent="0.3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61"/>
      <c r="X246" s="491"/>
    </row>
    <row r="247" spans="1:24" s="531" customFormat="1" ht="18" customHeight="1" x14ac:dyDescent="0.3">
      <c r="A247" s="526" t="s">
        <v>344</v>
      </c>
      <c r="B247" s="527">
        <v>181844.31594840979</v>
      </c>
      <c r="C247" s="528">
        <v>35803.49</v>
      </c>
      <c r="D247" s="528">
        <v>22467.14</v>
      </c>
      <c r="E247" s="528">
        <v>2450.83</v>
      </c>
      <c r="F247" s="528">
        <v>13336.35</v>
      </c>
      <c r="G247" s="528">
        <v>4360.76</v>
      </c>
      <c r="H247" s="528">
        <v>8975.59</v>
      </c>
      <c r="I247" s="528">
        <v>146040.82594840977</v>
      </c>
      <c r="J247" s="528">
        <v>16210.46420043913</v>
      </c>
      <c r="K247" s="528">
        <v>5583.65</v>
      </c>
      <c r="L247" s="529">
        <v>129830.36174797063</v>
      </c>
      <c r="M247" s="529">
        <v>67392.017877428647</v>
      </c>
      <c r="N247" s="529">
        <v>62438.34387054199</v>
      </c>
      <c r="O247" s="529">
        <v>38677.604200439127</v>
      </c>
      <c r="P247" s="529">
        <v>8034.48</v>
      </c>
      <c r="Q247" s="529">
        <v>143166.71174797064</v>
      </c>
      <c r="R247" s="529">
        <v>71752.777877428642</v>
      </c>
      <c r="S247" s="533">
        <v>71413.933870541994</v>
      </c>
      <c r="T247" s="530"/>
      <c r="U247" s="562"/>
      <c r="X247" s="532"/>
    </row>
    <row r="248" spans="1:24" s="490" customFormat="1" ht="18" customHeight="1" x14ac:dyDescent="0.3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61"/>
      <c r="X248" s="491"/>
    </row>
    <row r="249" spans="1:24" s="490" customFormat="1" ht="18" customHeight="1" x14ac:dyDescent="0.3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61"/>
      <c r="X249" s="491"/>
    </row>
    <row r="250" spans="1:24" s="490" customFormat="1" ht="18" customHeight="1" x14ac:dyDescent="0.3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61"/>
      <c r="X250" s="491"/>
    </row>
    <row r="251" spans="1:24" s="490" customFormat="1" ht="18" customHeight="1" x14ac:dyDescent="0.3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61"/>
      <c r="X251" s="491"/>
    </row>
    <row r="252" spans="1:24" s="490" customFormat="1" ht="18" customHeight="1" x14ac:dyDescent="0.3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61"/>
      <c r="X252" s="491"/>
    </row>
    <row r="253" spans="1:24" s="483" customFormat="1" ht="18" customHeight="1" x14ac:dyDescent="0.3">
      <c r="A253" s="295" t="s">
        <v>351</v>
      </c>
      <c r="B253" s="566">
        <f>SUM(B241:B252)</f>
        <v>2297489.9692692319</v>
      </c>
      <c r="C253" s="566">
        <f t="shared" ref="C253:S253" si="17">SUM(C241:C252)</f>
        <v>568563.01</v>
      </c>
      <c r="D253" s="566">
        <f t="shared" si="17"/>
        <v>363409.97000000003</v>
      </c>
      <c r="E253" s="566">
        <f t="shared" si="17"/>
        <v>36811.089487711877</v>
      </c>
      <c r="F253" s="566">
        <f t="shared" si="17"/>
        <v>205153.03999999998</v>
      </c>
      <c r="G253" s="566">
        <f t="shared" si="17"/>
        <v>52040.75</v>
      </c>
      <c r="H253" s="566">
        <f t="shared" si="17"/>
        <v>153112.29</v>
      </c>
      <c r="I253" s="566">
        <f t="shared" si="17"/>
        <v>1728926.9592692317</v>
      </c>
      <c r="J253" s="566">
        <f t="shared" si="17"/>
        <v>246269.85262990487</v>
      </c>
      <c r="K253" s="566">
        <f t="shared" si="17"/>
        <v>151113.15554900866</v>
      </c>
      <c r="L253" s="566">
        <f t="shared" si="17"/>
        <v>1482657.106639327</v>
      </c>
      <c r="M253" s="566">
        <f t="shared" si="17"/>
        <v>808133.16723160481</v>
      </c>
      <c r="N253" s="566">
        <f t="shared" si="17"/>
        <v>674523.93940772221</v>
      </c>
      <c r="O253" s="566">
        <f t="shared" si="17"/>
        <v>609679.82262990484</v>
      </c>
      <c r="P253" s="566">
        <f t="shared" si="17"/>
        <v>187924.24503672056</v>
      </c>
      <c r="Q253" s="566">
        <f t="shared" si="17"/>
        <v>1687810.1466393268</v>
      </c>
      <c r="R253" s="566">
        <f t="shared" si="17"/>
        <v>860173.91723160469</v>
      </c>
      <c r="S253" s="567">
        <f t="shared" si="17"/>
        <v>827636.22940772201</v>
      </c>
      <c r="T253" s="482"/>
      <c r="U253" s="564"/>
      <c r="X253" s="484"/>
    </row>
    <row r="254" spans="1:24" s="490" customFormat="1" ht="18" customHeight="1" x14ac:dyDescent="0.3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61">
        <v>51766.416136696491</v>
      </c>
      <c r="T254" s="489"/>
      <c r="U254" s="561"/>
      <c r="X254" s="491"/>
    </row>
    <row r="255" spans="1:24" s="490" customFormat="1" ht="18" customHeight="1" x14ac:dyDescent="0.3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61">
        <v>60584.650083047876</v>
      </c>
      <c r="T255" s="489"/>
      <c r="U255" s="561"/>
      <c r="X255" s="491"/>
    </row>
    <row r="256" spans="1:24" s="490" customFormat="1" ht="18" customHeight="1" x14ac:dyDescent="0.3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61">
        <v>53699.774627513048</v>
      </c>
      <c r="T256" s="489"/>
      <c r="U256" s="561"/>
      <c r="X256" s="491"/>
    </row>
    <row r="257" spans="1:24" s="490" customFormat="1" ht="18" customHeight="1" x14ac:dyDescent="0.3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61">
        <v>43641.826401722727</v>
      </c>
      <c r="T257" s="489"/>
      <c r="U257" s="561"/>
      <c r="X257" s="491"/>
    </row>
    <row r="258" spans="1:24" s="490" customFormat="1" ht="18" customHeight="1" x14ac:dyDescent="0.3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61">
        <v>75941.981610256698</v>
      </c>
      <c r="T258" s="489"/>
      <c r="U258" s="561"/>
      <c r="X258" s="491"/>
    </row>
    <row r="259" spans="1:24" s="490" customFormat="1" ht="18" customHeight="1" x14ac:dyDescent="0.3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61">
        <v>54473.539829091838</v>
      </c>
      <c r="T259" s="489"/>
      <c r="U259" s="561"/>
      <c r="X259" s="491"/>
    </row>
    <row r="260" spans="1:24" s="483" customFormat="1" ht="18" customHeight="1" x14ac:dyDescent="0.3">
      <c r="A260" s="424" t="s">
        <v>365</v>
      </c>
      <c r="B260" s="481">
        <v>100150.82262584542</v>
      </c>
      <c r="C260" s="481">
        <v>35484.339999999997</v>
      </c>
      <c r="D260" s="481">
        <v>21959.37</v>
      </c>
      <c r="E260" s="481">
        <v>1194.48</v>
      </c>
      <c r="F260" s="481">
        <v>13524.97</v>
      </c>
      <c r="G260" s="481">
        <v>733.59</v>
      </c>
      <c r="H260" s="481">
        <v>12791.38</v>
      </c>
      <c r="I260" s="481">
        <v>64666.482625845427</v>
      </c>
      <c r="J260" s="481">
        <v>7705.6915926031661</v>
      </c>
      <c r="K260" s="481">
        <v>5473.37</v>
      </c>
      <c r="L260" s="481">
        <v>56960.791033242262</v>
      </c>
      <c r="M260" s="481">
        <v>36868.598889681678</v>
      </c>
      <c r="N260" s="481">
        <v>20092.192143560584</v>
      </c>
      <c r="O260" s="481">
        <v>29665.061592603168</v>
      </c>
      <c r="P260" s="481">
        <v>6667.85</v>
      </c>
      <c r="Q260" s="481">
        <v>70485.761033242263</v>
      </c>
      <c r="R260" s="481">
        <v>37602.188889681682</v>
      </c>
      <c r="S260" s="564">
        <v>32883.572143560581</v>
      </c>
      <c r="T260" s="482"/>
      <c r="U260" s="564"/>
      <c r="X260" s="484"/>
    </row>
    <row r="261" spans="1:24" s="181" customFormat="1" ht="18" customHeight="1" x14ac:dyDescent="0.3">
      <c r="A261" s="362" t="s">
        <v>155</v>
      </c>
      <c r="B261" s="363">
        <f>(B260-B259)/B259*100</f>
        <v>-45.548456008726347</v>
      </c>
      <c r="C261" s="363">
        <f t="shared" ref="C261:S261" si="18">(C260-C259)/C259*100</f>
        <v>-38.136339339604262</v>
      </c>
      <c r="D261" s="363">
        <f t="shared" si="18"/>
        <v>-40.769804248836543</v>
      </c>
      <c r="E261" s="363">
        <f t="shared" si="18"/>
        <v>-16.738347007200556</v>
      </c>
      <c r="F261" s="363">
        <f t="shared" si="18"/>
        <v>-33.323029808245977</v>
      </c>
      <c r="G261" s="363">
        <f t="shared" si="18"/>
        <v>-58.917481029317052</v>
      </c>
      <c r="H261" s="363">
        <f t="shared" si="18"/>
        <v>-30.852434256084354</v>
      </c>
      <c r="I261" s="363">
        <f t="shared" si="18"/>
        <v>-48.907540542663696</v>
      </c>
      <c r="J261" s="363">
        <f t="shared" si="18"/>
        <v>-70.877549392565896</v>
      </c>
      <c r="K261" s="363">
        <f t="shared" si="18"/>
        <v>-51.759772326453124</v>
      </c>
      <c r="L261" s="363">
        <f t="shared" si="18"/>
        <v>-43.100626307840258</v>
      </c>
      <c r="M261" s="363">
        <f t="shared" si="18"/>
        <v>-42.512344048574434</v>
      </c>
      <c r="N261" s="363">
        <f t="shared" si="18"/>
        <v>-44.149368047712571</v>
      </c>
      <c r="O261" s="363">
        <f t="shared" si="18"/>
        <v>-53.308548802806179</v>
      </c>
      <c r="P261" s="363">
        <f t="shared" si="18"/>
        <v>-47.828675782509222</v>
      </c>
      <c r="Q261" s="363">
        <f t="shared" si="18"/>
        <v>-41.453245522948016</v>
      </c>
      <c r="R261" s="363">
        <f t="shared" si="18"/>
        <v>-42.956737274823361</v>
      </c>
      <c r="S261" s="363">
        <f t="shared" si="18"/>
        <v>-39.633862152650188</v>
      </c>
      <c r="T261" s="500" t="e">
        <f t="shared" ref="T261" si="19">(T244-T243)/T243*100</f>
        <v>#DIV/0!</v>
      </c>
      <c r="U261" s="503" t="e">
        <f t="shared" ref="U261" si="20">(U244-U243)/U243*100</f>
        <v>#DIV/0!</v>
      </c>
    </row>
    <row r="262" spans="1:24" s="182" customFormat="1" ht="18" customHeight="1" x14ac:dyDescent="0.3">
      <c r="A262" s="298" t="s">
        <v>156</v>
      </c>
      <c r="B262" s="418">
        <f>(B260-B247)/B247*100</f>
        <v>-44.92496391569437</v>
      </c>
      <c r="C262" s="418">
        <f t="shared" ref="C262:S262" si="21">(C260-C247)/C247*100</f>
        <v>-0.8913935485060297</v>
      </c>
      <c r="D262" s="418">
        <f t="shared" si="21"/>
        <v>-2.2600562421385209</v>
      </c>
      <c r="E262" s="418">
        <f t="shared" si="21"/>
        <v>-51.262225450153622</v>
      </c>
      <c r="F262" s="418">
        <f t="shared" si="21"/>
        <v>1.4143300078357195</v>
      </c>
      <c r="G262" s="418">
        <f t="shared" si="21"/>
        <v>-83.17747365138186</v>
      </c>
      <c r="H262" s="418">
        <f t="shared" si="21"/>
        <v>42.512971292137884</v>
      </c>
      <c r="I262" s="418">
        <f t="shared" si="21"/>
        <v>-55.720270543601657</v>
      </c>
      <c r="J262" s="418">
        <f t="shared" si="21"/>
        <v>-52.464707380838448</v>
      </c>
      <c r="K262" s="418">
        <f t="shared" si="21"/>
        <v>-1.9750521612207024</v>
      </c>
      <c r="L262" s="418">
        <f t="shared" si="21"/>
        <v>-56.126756279231728</v>
      </c>
      <c r="M262" s="418">
        <f t="shared" si="21"/>
        <v>-45.292335723293519</v>
      </c>
      <c r="N262" s="418">
        <f t="shared" si="21"/>
        <v>-67.820747800071061</v>
      </c>
      <c r="O262" s="418">
        <f t="shared" si="21"/>
        <v>-23.301708557567885</v>
      </c>
      <c r="P262" s="418">
        <f t="shared" si="21"/>
        <v>-17.009563780107726</v>
      </c>
      <c r="Q262" s="418">
        <f t="shared" si="21"/>
        <v>-50.766655060622789</v>
      </c>
      <c r="R262" s="418">
        <f t="shared" si="21"/>
        <v>-47.594797021077774</v>
      </c>
      <c r="S262" s="418">
        <f t="shared" si="21"/>
        <v>-53.953562895482868</v>
      </c>
      <c r="T262" s="501" t="e">
        <f t="shared" ref="T262:U262" si="22">(T244-T231)/T231*100</f>
        <v>#DIV/0!</v>
      </c>
      <c r="U262" s="504" t="e">
        <f t="shared" si="22"/>
        <v>#DIV/0!</v>
      </c>
    </row>
    <row r="263" spans="1:24" s="181" customFormat="1" ht="18" customHeight="1" thickBot="1" x14ac:dyDescent="0.35">
      <c r="A263" s="299" t="s">
        <v>355</v>
      </c>
      <c r="B263" s="422">
        <f>(B260-B234)/B234*100</f>
        <v>-34.209189178095386</v>
      </c>
      <c r="C263" s="422">
        <f t="shared" ref="C263:S263" si="23">(C260-C234)/C234*100</f>
        <v>4.4986035181212651</v>
      </c>
      <c r="D263" s="422">
        <f t="shared" si="23"/>
        <v>-7.4147873282792247</v>
      </c>
      <c r="E263" s="422">
        <f t="shared" si="23"/>
        <v>-82.818824382287204</v>
      </c>
      <c r="F263" s="422">
        <f t="shared" si="23"/>
        <v>32.095910145281401</v>
      </c>
      <c r="G263" s="422">
        <f t="shared" si="23"/>
        <v>-69.01022304832712</v>
      </c>
      <c r="H263" s="422">
        <f t="shared" si="23"/>
        <v>62.501413317580386</v>
      </c>
      <c r="I263" s="422">
        <f t="shared" si="23"/>
        <v>-45.322725442974736</v>
      </c>
      <c r="J263" s="422">
        <f t="shared" si="23"/>
        <v>-65.606945558548134</v>
      </c>
      <c r="K263" s="422">
        <f t="shared" si="23"/>
        <v>-5.5853210882570083</v>
      </c>
      <c r="L263" s="422">
        <f t="shared" si="23"/>
        <v>-40.582042655279871</v>
      </c>
      <c r="M263" s="422">
        <f t="shared" si="23"/>
        <v>-41.551835566322914</v>
      </c>
      <c r="N263" s="422">
        <f t="shared" si="23"/>
        <v>-38.716164069090922</v>
      </c>
      <c r="O263" s="422">
        <f t="shared" si="23"/>
        <v>-35.682435481067301</v>
      </c>
      <c r="P263" s="422">
        <f t="shared" si="23"/>
        <v>-47.700758152135549</v>
      </c>
      <c r="Q263" s="422">
        <f t="shared" si="23"/>
        <v>-33.568773580885889</v>
      </c>
      <c r="R263" s="422">
        <f t="shared" si="23"/>
        <v>-42.545007924539306</v>
      </c>
      <c r="S263" s="422">
        <f t="shared" si="23"/>
        <v>-19.119566255071298</v>
      </c>
      <c r="T263" s="502" t="e">
        <f>(T244-T218)/T218*100</f>
        <v>#DIV/0!</v>
      </c>
      <c r="U263" s="505" t="e">
        <f>(U244-U218)/U218*100</f>
        <v>#DIV/0!</v>
      </c>
    </row>
    <row r="264" spans="1:24" s="181" customFormat="1" ht="12" customHeight="1" x14ac:dyDescent="0.3">
      <c r="A264" s="184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</row>
    <row r="265" spans="1:24" s="186" customFormat="1" ht="22.5" customHeight="1" x14ac:dyDescent="0.3">
      <c r="A265" s="600" t="s">
        <v>370</v>
      </c>
      <c r="B265" s="600"/>
      <c r="C265" s="600"/>
      <c r="D265" s="600"/>
      <c r="E265" s="600"/>
      <c r="F265" s="600"/>
      <c r="G265" s="600"/>
      <c r="H265" s="600"/>
      <c r="I265" s="600"/>
      <c r="J265" s="600"/>
      <c r="K265" s="600"/>
      <c r="L265" s="600"/>
      <c r="M265" s="600"/>
      <c r="N265" s="600"/>
      <c r="O265" s="600"/>
      <c r="P265" s="600"/>
      <c r="Q265" s="600"/>
      <c r="R265" s="600"/>
      <c r="S265" s="600"/>
      <c r="U265" s="187"/>
    </row>
    <row r="266" spans="1:24" s="188" customFormat="1" ht="11.25" customHeight="1" x14ac:dyDescent="0.3">
      <c r="A266" s="5" t="s">
        <v>326</v>
      </c>
      <c r="B266" s="6" t="s">
        <v>0</v>
      </c>
      <c r="C266" s="302" t="s">
        <v>1</v>
      </c>
      <c r="D266" s="302"/>
      <c r="E266" s="302"/>
      <c r="F266" s="302"/>
      <c r="G266" s="302"/>
      <c r="H266" s="303"/>
      <c r="I266" s="313" t="s">
        <v>2</v>
      </c>
      <c r="J266" s="313"/>
      <c r="K266" s="313"/>
      <c r="L266" s="313"/>
      <c r="M266" s="313"/>
      <c r="N266" s="341"/>
      <c r="O266" s="325" t="s">
        <v>3</v>
      </c>
      <c r="P266" s="325"/>
      <c r="Q266" s="326" t="s">
        <v>4</v>
      </c>
      <c r="R266" s="325"/>
      <c r="S266" s="327"/>
      <c r="U266" s="189"/>
    </row>
    <row r="267" spans="1:24" s="188" customFormat="1" ht="11.25" customHeight="1" x14ac:dyDescent="0.3">
      <c r="A267" s="7"/>
      <c r="B267" s="8"/>
      <c r="C267" s="336"/>
      <c r="D267" s="305" t="s">
        <v>3</v>
      </c>
      <c r="E267" s="306"/>
      <c r="F267" s="305" t="s">
        <v>4</v>
      </c>
      <c r="G267" s="302"/>
      <c r="H267" s="303"/>
      <c r="I267" s="315"/>
      <c r="J267" s="316" t="s">
        <v>3</v>
      </c>
      <c r="K267" s="317"/>
      <c r="L267" s="318" t="s">
        <v>4</v>
      </c>
      <c r="M267" s="313"/>
      <c r="N267" s="314"/>
      <c r="O267" s="343"/>
      <c r="P267" s="344"/>
      <c r="Q267" s="345"/>
      <c r="R267" s="343"/>
      <c r="S267" s="346"/>
      <c r="U267" s="189"/>
    </row>
    <row r="268" spans="1:24" s="190" customFormat="1" ht="11.25" customHeight="1" thickBot="1" x14ac:dyDescent="0.35">
      <c r="A268" s="7"/>
      <c r="B268" s="8"/>
      <c r="C268" s="336"/>
      <c r="D268" s="337"/>
      <c r="E268" s="338" t="s">
        <v>66</v>
      </c>
      <c r="F268" s="339"/>
      <c r="G268" s="340" t="s">
        <v>5</v>
      </c>
      <c r="H268" s="303" t="s">
        <v>6</v>
      </c>
      <c r="I268" s="315"/>
      <c r="J268" s="334"/>
      <c r="K268" s="318" t="s">
        <v>66</v>
      </c>
      <c r="L268" s="342"/>
      <c r="M268" s="335" t="s">
        <v>5</v>
      </c>
      <c r="N268" s="314" t="s">
        <v>6</v>
      </c>
      <c r="O268" s="346"/>
      <c r="P268" s="326" t="s">
        <v>66</v>
      </c>
      <c r="Q268" s="345"/>
      <c r="R268" s="347" t="s">
        <v>5</v>
      </c>
      <c r="S268" s="327" t="s">
        <v>6</v>
      </c>
      <c r="U268" s="191"/>
    </row>
    <row r="269" spans="1:24" ht="18" thickTop="1" x14ac:dyDescent="0.3">
      <c r="A269" s="192" t="s">
        <v>366</v>
      </c>
      <c r="B269" s="193">
        <f>SUM(B254:B260)</f>
        <v>1054191.2718166539</v>
      </c>
      <c r="C269" s="419">
        <f t="shared" ref="C269:S269" si="24">SUM(C254:C260)</f>
        <v>298741.93999999994</v>
      </c>
      <c r="D269" s="419">
        <f t="shared" si="24"/>
        <v>200357.09999999998</v>
      </c>
      <c r="E269" s="419">
        <f t="shared" si="24"/>
        <v>13754.150000000001</v>
      </c>
      <c r="F269" s="419">
        <f t="shared" si="24"/>
        <v>98384.840000000011</v>
      </c>
      <c r="G269" s="419">
        <f t="shared" si="24"/>
        <v>15519.730000000001</v>
      </c>
      <c r="H269" s="419">
        <f t="shared" si="24"/>
        <v>82865.11</v>
      </c>
      <c r="I269" s="419">
        <f t="shared" si="24"/>
        <v>755449.33181665395</v>
      </c>
      <c r="J269" s="419">
        <f t="shared" si="24"/>
        <v>183146.20614997266</v>
      </c>
      <c r="K269" s="419">
        <f t="shared" si="24"/>
        <v>123578.54875397301</v>
      </c>
      <c r="L269" s="419">
        <f t="shared" si="24"/>
        <v>572303.12566668121</v>
      </c>
      <c r="M269" s="419">
        <f t="shared" si="24"/>
        <v>282176.47483479197</v>
      </c>
      <c r="N269" s="419">
        <f t="shared" si="24"/>
        <v>290126.65083188924</v>
      </c>
      <c r="O269" s="419">
        <f t="shared" si="24"/>
        <v>383503.30614997272</v>
      </c>
      <c r="P269" s="419">
        <f t="shared" si="24"/>
        <v>137332.69875397303</v>
      </c>
      <c r="Q269" s="419">
        <f t="shared" si="24"/>
        <v>670687.96566668118</v>
      </c>
      <c r="R269" s="419">
        <f t="shared" si="24"/>
        <v>297696.20483479201</v>
      </c>
      <c r="S269" s="419">
        <f t="shared" si="24"/>
        <v>372991.76083188929</v>
      </c>
      <c r="T269" s="419">
        <f>SUM(T241:T241)</f>
        <v>0</v>
      </c>
      <c r="U269" s="419">
        <f>SUM(U241:U241)</f>
        <v>0</v>
      </c>
    </row>
    <row r="270" spans="1:24" ht="17.25" x14ac:dyDescent="0.3">
      <c r="A270" s="348" t="s">
        <v>367</v>
      </c>
      <c r="B270" s="194">
        <f>SUM(B241:B247)</f>
        <v>1349131.4758914169</v>
      </c>
      <c r="C270" s="420">
        <f t="shared" ref="C270:S270" si="25">SUM(C241:C247)</f>
        <v>308454.43</v>
      </c>
      <c r="D270" s="420">
        <f t="shared" si="25"/>
        <v>211357.66000000003</v>
      </c>
      <c r="E270" s="420">
        <f t="shared" si="25"/>
        <v>18668.009487711883</v>
      </c>
      <c r="F270" s="420">
        <f t="shared" si="25"/>
        <v>97096.77</v>
      </c>
      <c r="G270" s="420">
        <f t="shared" si="25"/>
        <v>20292.300000000003</v>
      </c>
      <c r="H270" s="420">
        <f t="shared" si="25"/>
        <v>76804.47</v>
      </c>
      <c r="I270" s="420">
        <f t="shared" si="25"/>
        <v>1040677.0458914167</v>
      </c>
      <c r="J270" s="420">
        <f t="shared" si="25"/>
        <v>130486.9146341703</v>
      </c>
      <c r="K270" s="420">
        <f t="shared" si="25"/>
        <v>80629.231508463927</v>
      </c>
      <c r="L270" s="420">
        <f t="shared" si="25"/>
        <v>910190.13125724648</v>
      </c>
      <c r="M270" s="420">
        <f t="shared" si="25"/>
        <v>474719.54638118006</v>
      </c>
      <c r="N270" s="420">
        <f t="shared" si="25"/>
        <v>435470.58487606654</v>
      </c>
      <c r="O270" s="420">
        <f t="shared" si="25"/>
        <v>341844.57463417028</v>
      </c>
      <c r="P270" s="420">
        <f t="shared" si="25"/>
        <v>99297.240996175809</v>
      </c>
      <c r="Q270" s="420">
        <f t="shared" si="25"/>
        <v>1007286.9012572466</v>
      </c>
      <c r="R270" s="420">
        <f t="shared" si="25"/>
        <v>495011.84638117993</v>
      </c>
      <c r="S270" s="420">
        <f t="shared" si="25"/>
        <v>512275.05487606651</v>
      </c>
      <c r="T270" s="420">
        <f>SUM(T228:T228)</f>
        <v>0</v>
      </c>
      <c r="U270" s="420">
        <f>SUM(U228:U228)</f>
        <v>0</v>
      </c>
    </row>
    <row r="271" spans="1:24" ht="17.25" x14ac:dyDescent="0.3">
      <c r="A271" s="348" t="s">
        <v>368</v>
      </c>
      <c r="B271" s="195">
        <f>SUM(B228:B234)</f>
        <v>1181655.6620778418</v>
      </c>
      <c r="C271" s="421">
        <f t="shared" ref="C271:S271" si="26">SUM(C228:C234)</f>
        <v>301517.45999999996</v>
      </c>
      <c r="D271" s="421">
        <f t="shared" si="26"/>
        <v>209266.25</v>
      </c>
      <c r="E271" s="421">
        <f t="shared" si="26"/>
        <v>12054.143418501139</v>
      </c>
      <c r="F271" s="421">
        <f t="shared" si="26"/>
        <v>92251.209999999992</v>
      </c>
      <c r="G271" s="421">
        <f t="shared" si="26"/>
        <v>13614.16</v>
      </c>
      <c r="H271" s="421">
        <f t="shared" si="26"/>
        <v>78637.05</v>
      </c>
      <c r="I271" s="421">
        <f t="shared" si="26"/>
        <v>880138.20207784185</v>
      </c>
      <c r="J271" s="421">
        <f t="shared" si="26"/>
        <v>94177.714948304158</v>
      </c>
      <c r="K271" s="421">
        <f t="shared" si="26"/>
        <v>43566.583418501148</v>
      </c>
      <c r="L271" s="421">
        <f t="shared" si="26"/>
        <v>785960.48712953785</v>
      </c>
      <c r="M271" s="421">
        <f t="shared" si="26"/>
        <v>440946.33486976963</v>
      </c>
      <c r="N271" s="421">
        <f t="shared" si="26"/>
        <v>345014.15225976805</v>
      </c>
      <c r="O271" s="421">
        <f t="shared" si="26"/>
        <v>303443.96494830417</v>
      </c>
      <c r="P271" s="421">
        <f t="shared" si="26"/>
        <v>55620.726837002279</v>
      </c>
      <c r="Q271" s="421">
        <f t="shared" si="26"/>
        <v>878211.6971295377</v>
      </c>
      <c r="R271" s="421">
        <f t="shared" si="26"/>
        <v>454560.49486976967</v>
      </c>
      <c r="S271" s="421">
        <f t="shared" si="26"/>
        <v>423651.20225976809</v>
      </c>
      <c r="T271" s="421">
        <f>SUM(T215:T215)</f>
        <v>0</v>
      </c>
      <c r="U271" s="421">
        <f>SUM(U215:U215)</f>
        <v>0</v>
      </c>
    </row>
    <row r="272" spans="1:24" ht="17.25" hidden="1" x14ac:dyDescent="0.3">
      <c r="A272" s="348" t="s">
        <v>193</v>
      </c>
      <c r="B272" s="195">
        <f t="shared" ref="B272:S272" si="27">SUM(B124:B130)</f>
        <v>458926</v>
      </c>
      <c r="C272" s="195">
        <f t="shared" si="27"/>
        <v>172692</v>
      </c>
      <c r="D272" s="195">
        <f t="shared" si="27"/>
        <v>107762</v>
      </c>
      <c r="E272" s="195">
        <f t="shared" si="27"/>
        <v>10668</v>
      </c>
      <c r="F272" s="195">
        <f t="shared" si="27"/>
        <v>64930</v>
      </c>
      <c r="G272" s="195">
        <f t="shared" si="27"/>
        <v>14677</v>
      </c>
      <c r="H272" s="195">
        <f t="shared" si="27"/>
        <v>50253</v>
      </c>
      <c r="I272" s="195">
        <f t="shared" si="27"/>
        <v>286233</v>
      </c>
      <c r="J272" s="195">
        <f t="shared" si="27"/>
        <v>48335</v>
      </c>
      <c r="K272" s="195">
        <f t="shared" si="27"/>
        <v>24478</v>
      </c>
      <c r="L272" s="195">
        <f t="shared" si="27"/>
        <v>237898</v>
      </c>
      <c r="M272" s="195">
        <f t="shared" si="27"/>
        <v>123239</v>
      </c>
      <c r="N272" s="195">
        <f t="shared" si="27"/>
        <v>114657</v>
      </c>
      <c r="O272" s="195">
        <f t="shared" si="27"/>
        <v>156098</v>
      </c>
      <c r="P272" s="195">
        <f t="shared" si="27"/>
        <v>35148</v>
      </c>
      <c r="Q272" s="195">
        <f t="shared" si="27"/>
        <v>302828</v>
      </c>
      <c r="R272" s="195">
        <f t="shared" si="27"/>
        <v>137917</v>
      </c>
      <c r="S272" s="195">
        <f t="shared" si="27"/>
        <v>164911</v>
      </c>
      <c r="T272" s="127"/>
      <c r="U272" s="89"/>
    </row>
    <row r="273" spans="1:21" ht="17.25" x14ac:dyDescent="0.3">
      <c r="A273" s="349" t="s">
        <v>161</v>
      </c>
      <c r="B273" s="196">
        <f>100*(B269/B270-1)</f>
        <v>-21.861487137855562</v>
      </c>
      <c r="C273" s="196">
        <f t="shared" ref="C273:S273" si="28">100*(C269/C270-1)</f>
        <v>-3.1487600939950955</v>
      </c>
      <c r="D273" s="196">
        <f t="shared" si="28"/>
        <v>-5.2047131861698626</v>
      </c>
      <c r="E273" s="196">
        <f t="shared" si="28"/>
        <v>-26.322353708607249</v>
      </c>
      <c r="F273" s="196">
        <f t="shared" si="28"/>
        <v>1.326583778224566</v>
      </c>
      <c r="G273" s="196">
        <f t="shared" si="28"/>
        <v>-23.51911808912741</v>
      </c>
      <c r="H273" s="196">
        <f t="shared" si="28"/>
        <v>7.8909990525291018</v>
      </c>
      <c r="I273" s="196">
        <f t="shared" si="28"/>
        <v>-27.407899040421725</v>
      </c>
      <c r="J273" s="196">
        <f t="shared" si="28"/>
        <v>40.35599405766974</v>
      </c>
      <c r="K273" s="196">
        <f t="shared" si="28"/>
        <v>53.267675310784199</v>
      </c>
      <c r="L273" s="196">
        <f t="shared" si="28"/>
        <v>-37.12268393020716</v>
      </c>
      <c r="M273" s="196">
        <f t="shared" si="28"/>
        <v>-40.559330875283571</v>
      </c>
      <c r="N273" s="196">
        <f t="shared" si="28"/>
        <v>-33.376292014199237</v>
      </c>
      <c r="O273" s="196">
        <f t="shared" si="28"/>
        <v>12.186453905370342</v>
      </c>
      <c r="P273" s="196">
        <f t="shared" si="28"/>
        <v>38.30464711427588</v>
      </c>
      <c r="Q273" s="196">
        <f t="shared" si="28"/>
        <v>-33.416391612999128</v>
      </c>
      <c r="R273" s="196">
        <f t="shared" si="28"/>
        <v>-39.860791815161242</v>
      </c>
      <c r="S273" s="196">
        <f t="shared" si="28"/>
        <v>-27.189161900119007</v>
      </c>
      <c r="T273" s="128" t="e">
        <f t="shared" ref="T273:U273" si="29">100*(T269/T270-1)</f>
        <v>#DIV/0!</v>
      </c>
      <c r="U273" s="103" t="e">
        <f t="shared" si="29"/>
        <v>#DIV/0!</v>
      </c>
    </row>
    <row r="274" spans="1:21" ht="17.25" x14ac:dyDescent="0.3">
      <c r="A274" s="348" t="s">
        <v>162</v>
      </c>
      <c r="B274" s="197">
        <f>100*(B269/B271-1)</f>
        <v>-10.786931790015085</v>
      </c>
      <c r="C274" s="197">
        <f t="shared" ref="C274:S274" si="30">100*(C269/C271-1)</f>
        <v>-0.92051717336701921</v>
      </c>
      <c r="D274" s="197">
        <f t="shared" si="30"/>
        <v>-4.2573276866193277</v>
      </c>
      <c r="E274" s="197">
        <f t="shared" si="30"/>
        <v>14.103089058071362</v>
      </c>
      <c r="F274" s="197">
        <f t="shared" si="30"/>
        <v>6.6488341995731171</v>
      </c>
      <c r="G274" s="197">
        <f t="shared" si="30"/>
        <v>13.996970800989562</v>
      </c>
      <c r="H274" s="197">
        <f t="shared" si="30"/>
        <v>5.3766767700466955</v>
      </c>
      <c r="I274" s="197">
        <f t="shared" si="30"/>
        <v>-14.166964911512848</v>
      </c>
      <c r="J274" s="197">
        <f t="shared" si="30"/>
        <v>94.468729943707913</v>
      </c>
      <c r="K274" s="197">
        <f t="shared" si="30"/>
        <v>183.65444121903226</v>
      </c>
      <c r="L274" s="197">
        <f t="shared" si="30"/>
        <v>-27.18423698921174</v>
      </c>
      <c r="M274" s="197">
        <f t="shared" si="30"/>
        <v>-36.006617467830679</v>
      </c>
      <c r="N274" s="197">
        <f t="shared" si="30"/>
        <v>-15.90876810947538</v>
      </c>
      <c r="O274" s="197">
        <f t="shared" si="30"/>
        <v>26.383566802954128</v>
      </c>
      <c r="P274" s="197">
        <f t="shared" si="30"/>
        <v>146.90921274083567</v>
      </c>
      <c r="Q274" s="197">
        <f t="shared" si="30"/>
        <v>-23.630262742019305</v>
      </c>
      <c r="R274" s="197">
        <f t="shared" si="30"/>
        <v>-34.509001949216646</v>
      </c>
      <c r="S274" s="197">
        <f t="shared" si="30"/>
        <v>-11.957818402888943</v>
      </c>
      <c r="T274" s="129" t="e">
        <f t="shared" ref="T274:U274" si="31">100*(T269/T271-1)</f>
        <v>#DIV/0!</v>
      </c>
      <c r="U274" s="102" t="e">
        <f t="shared" si="31"/>
        <v>#DIV/0!</v>
      </c>
    </row>
    <row r="275" spans="1:21" hidden="1" x14ac:dyDescent="0.3">
      <c r="A275" t="s">
        <v>194</v>
      </c>
      <c r="B275" s="102">
        <f t="shared" ref="B275:S275" si="32">100*(B269/B272-1)</f>
        <v>129.7083346370992</v>
      </c>
      <c r="C275" s="102">
        <f t="shared" si="32"/>
        <v>72.991186621267886</v>
      </c>
      <c r="D275" s="102">
        <f t="shared" si="32"/>
        <v>85.925558174495634</v>
      </c>
      <c r="E275" s="102">
        <f t="shared" si="32"/>
        <v>28.929040119985004</v>
      </c>
      <c r="F275" s="102">
        <f t="shared" si="32"/>
        <v>51.524472508855702</v>
      </c>
      <c r="G275" s="102">
        <f t="shared" si="32"/>
        <v>5.7418409756762268</v>
      </c>
      <c r="H275" s="102">
        <f t="shared" si="32"/>
        <v>64.895847014108625</v>
      </c>
      <c r="I275" s="102">
        <f t="shared" si="32"/>
        <v>163.92810466181538</v>
      </c>
      <c r="J275" s="102">
        <f t="shared" si="32"/>
        <v>278.91011927169268</v>
      </c>
      <c r="K275" s="102">
        <f t="shared" si="32"/>
        <v>404.85557951619012</v>
      </c>
      <c r="L275" s="102">
        <f t="shared" si="32"/>
        <v>140.56659814991349</v>
      </c>
      <c r="M275" s="102">
        <f t="shared" si="32"/>
        <v>128.96686506283882</v>
      </c>
      <c r="N275" s="102">
        <f t="shared" si="32"/>
        <v>153.03875980698015</v>
      </c>
      <c r="O275" s="102">
        <f t="shared" si="32"/>
        <v>145.68111452419168</v>
      </c>
      <c r="P275" s="102">
        <f t="shared" si="32"/>
        <v>290.72692259580356</v>
      </c>
      <c r="Q275" s="102">
        <f t="shared" si="32"/>
        <v>121.47488530343335</v>
      </c>
      <c r="R275" s="102">
        <f t="shared" si="32"/>
        <v>115.85171141686087</v>
      </c>
      <c r="S275" s="102">
        <f t="shared" si="32"/>
        <v>126.17761145823461</v>
      </c>
      <c r="U275" s="121" t="s">
        <v>171</v>
      </c>
    </row>
    <row r="276" spans="1:21" s="118" customFormat="1" hidden="1" x14ac:dyDescent="0.3">
      <c r="A276" s="118" t="s">
        <v>170</v>
      </c>
      <c r="T276" s="130"/>
      <c r="U276" s="119"/>
    </row>
    <row r="277" spans="1:21" hidden="1" x14ac:dyDescent="0.3">
      <c r="A277" s="118" t="s">
        <v>181</v>
      </c>
      <c r="B277" s="131" t="e">
        <f>B269/#REF!-1</f>
        <v>#REF!</v>
      </c>
      <c r="C277" s="131" t="e">
        <f>C269/#REF!-1</f>
        <v>#REF!</v>
      </c>
      <c r="D277" s="131" t="e">
        <f>D269/#REF!-1</f>
        <v>#REF!</v>
      </c>
      <c r="E277" s="131" t="e">
        <f>E269/#REF!-1</f>
        <v>#REF!</v>
      </c>
      <c r="F277" s="131" t="e">
        <f>F269/#REF!-1</f>
        <v>#REF!</v>
      </c>
      <c r="G277" s="131" t="e">
        <f>G269/#REF!-1</f>
        <v>#REF!</v>
      </c>
      <c r="H277" s="131" t="e">
        <f>H269/#REF!-1</f>
        <v>#REF!</v>
      </c>
      <c r="I277" s="131" t="e">
        <f>I269/#REF!-1</f>
        <v>#REF!</v>
      </c>
      <c r="J277" s="131" t="e">
        <f>J269/#REF!-1</f>
        <v>#REF!</v>
      </c>
      <c r="K277" s="131" t="e">
        <f>K269/#REF!-1</f>
        <v>#REF!</v>
      </c>
      <c r="L277" s="131" t="e">
        <f>L269/#REF!-1</f>
        <v>#REF!</v>
      </c>
      <c r="M277" s="131" t="e">
        <f>M269/#REF!-1</f>
        <v>#REF!</v>
      </c>
      <c r="N277" s="131" t="e">
        <f>N269/#REF!-1</f>
        <v>#REF!</v>
      </c>
      <c r="O277" s="131" t="e">
        <f>O269/#REF!-1</f>
        <v>#REF!</v>
      </c>
      <c r="P277" s="131" t="e">
        <f>P269/#REF!-1</f>
        <v>#REF!</v>
      </c>
      <c r="Q277" s="131" t="e">
        <f>Q269/#REF!-1</f>
        <v>#REF!</v>
      </c>
      <c r="R277" s="131" t="e">
        <f>R269/#REF!-1</f>
        <v>#REF!</v>
      </c>
      <c r="S277" s="131" t="e">
        <f>S269/#REF!-1</f>
        <v>#REF!</v>
      </c>
    </row>
    <row r="278" spans="1:21" hidden="1" x14ac:dyDescent="0.3">
      <c r="A278" s="118" t="s">
        <v>182</v>
      </c>
      <c r="B278" s="131" t="e">
        <f>B269/#REF!-1</f>
        <v>#REF!</v>
      </c>
      <c r="C278" s="131" t="e">
        <f>C269/#REF!-1</f>
        <v>#REF!</v>
      </c>
      <c r="D278" s="131" t="e">
        <f>D269/#REF!-1</f>
        <v>#REF!</v>
      </c>
      <c r="E278" s="131" t="e">
        <f>E269/#REF!-1</f>
        <v>#REF!</v>
      </c>
      <c r="F278" s="131" t="e">
        <f>F269/#REF!-1</f>
        <v>#REF!</v>
      </c>
      <c r="G278" s="131" t="e">
        <f>G269/#REF!-1</f>
        <v>#REF!</v>
      </c>
      <c r="H278" s="131" t="e">
        <f>H269/#REF!-1</f>
        <v>#REF!</v>
      </c>
      <c r="I278" s="131" t="e">
        <f>I269/#REF!-1</f>
        <v>#REF!</v>
      </c>
      <c r="J278" s="131" t="e">
        <f>J269/#REF!-1</f>
        <v>#REF!</v>
      </c>
      <c r="K278" s="131" t="e">
        <f>K269/#REF!-1</f>
        <v>#REF!</v>
      </c>
      <c r="L278" s="131" t="e">
        <f>L269/#REF!-1</f>
        <v>#REF!</v>
      </c>
      <c r="M278" s="131" t="e">
        <f>M269/#REF!-1</f>
        <v>#REF!</v>
      </c>
      <c r="N278" s="131" t="e">
        <f>N269/#REF!-1</f>
        <v>#REF!</v>
      </c>
      <c r="O278" s="131" t="e">
        <f>O269/#REF!-1</f>
        <v>#REF!</v>
      </c>
      <c r="P278" s="131" t="e">
        <f>P269/#REF!-1</f>
        <v>#REF!</v>
      </c>
      <c r="Q278" s="131" t="e">
        <f>Q269/#REF!-1</f>
        <v>#REF!</v>
      </c>
      <c r="R278" s="131" t="e">
        <f>R269/#REF!-1</f>
        <v>#REF!</v>
      </c>
      <c r="S278" s="131" t="e">
        <f>S269/#REF!-1</f>
        <v>#REF!</v>
      </c>
    </row>
    <row r="279" spans="1:21" hidden="1" x14ac:dyDescent="0.3">
      <c r="A279" s="118" t="s">
        <v>183</v>
      </c>
      <c r="B279" s="131" t="e">
        <f>B269/#REF!-1</f>
        <v>#REF!</v>
      </c>
      <c r="C279" s="131" t="e">
        <f>C269/#REF!-1</f>
        <v>#REF!</v>
      </c>
      <c r="D279" s="131" t="e">
        <f>D269/#REF!-1</f>
        <v>#REF!</v>
      </c>
      <c r="E279" s="131" t="e">
        <f>E269/#REF!-1</f>
        <v>#REF!</v>
      </c>
      <c r="F279" s="131" t="e">
        <f>F269/#REF!-1</f>
        <v>#REF!</v>
      </c>
      <c r="G279" s="131" t="e">
        <f>G269/#REF!-1</f>
        <v>#REF!</v>
      </c>
      <c r="H279" s="131" t="e">
        <f>H269/#REF!-1</f>
        <v>#REF!</v>
      </c>
      <c r="I279" s="131" t="e">
        <f>I269/#REF!-1</f>
        <v>#REF!</v>
      </c>
      <c r="J279" s="131" t="e">
        <f>J269/#REF!-1</f>
        <v>#REF!</v>
      </c>
      <c r="K279" s="131" t="e">
        <f>K269/#REF!-1</f>
        <v>#REF!</v>
      </c>
      <c r="L279" s="131" t="e">
        <f>L269/#REF!-1</f>
        <v>#REF!</v>
      </c>
      <c r="M279" s="131" t="e">
        <f>M269/#REF!-1</f>
        <v>#REF!</v>
      </c>
      <c r="N279" s="131" t="e">
        <f>N269/#REF!-1</f>
        <v>#REF!</v>
      </c>
      <c r="O279" s="131" t="e">
        <f>O269/#REF!-1</f>
        <v>#REF!</v>
      </c>
      <c r="P279" s="131" t="e">
        <f>P269/#REF!-1</f>
        <v>#REF!</v>
      </c>
      <c r="Q279" s="131" t="e">
        <f>Q269/#REF!-1</f>
        <v>#REF!</v>
      </c>
      <c r="R279" s="131" t="e">
        <f>R269/#REF!-1</f>
        <v>#REF!</v>
      </c>
      <c r="S279" s="131" t="e">
        <f>S269/#REF!-1</f>
        <v>#REF!</v>
      </c>
    </row>
    <row r="280" spans="1:21" hidden="1" x14ac:dyDescent="0.3">
      <c r="A280" s="118" t="s">
        <v>184</v>
      </c>
      <c r="B280" s="131" t="e">
        <f>B269/#REF!-1</f>
        <v>#REF!</v>
      </c>
      <c r="C280" s="131" t="e">
        <f>C269/#REF!-1</f>
        <v>#REF!</v>
      </c>
      <c r="D280" s="131" t="e">
        <f>D269/#REF!-1</f>
        <v>#REF!</v>
      </c>
      <c r="E280" s="131" t="e">
        <f>E269/#REF!-1</f>
        <v>#REF!</v>
      </c>
      <c r="F280" s="131" t="e">
        <f>F269/#REF!-1</f>
        <v>#REF!</v>
      </c>
      <c r="G280" s="131" t="e">
        <f>G269/#REF!-1</f>
        <v>#REF!</v>
      </c>
      <c r="H280" s="131" t="e">
        <f>H269/#REF!-1</f>
        <v>#REF!</v>
      </c>
      <c r="I280" s="131" t="e">
        <f>I269/#REF!-1</f>
        <v>#REF!</v>
      </c>
      <c r="J280" s="131" t="e">
        <f>J269/#REF!-1</f>
        <v>#REF!</v>
      </c>
      <c r="K280" s="131" t="e">
        <f>K269/#REF!-1</f>
        <v>#REF!</v>
      </c>
      <c r="L280" s="131" t="e">
        <f>L269/#REF!-1</f>
        <v>#REF!</v>
      </c>
      <c r="M280" s="131" t="e">
        <f>M269/#REF!-1</f>
        <v>#REF!</v>
      </c>
      <c r="N280" s="131" t="e">
        <f>N269/#REF!-1</f>
        <v>#REF!</v>
      </c>
      <c r="O280" s="131" t="e">
        <f>O269/#REF!-1</f>
        <v>#REF!</v>
      </c>
      <c r="P280" s="131" t="e">
        <f>P269/#REF!-1</f>
        <v>#REF!</v>
      </c>
      <c r="Q280" s="131" t="e">
        <f>Q269/#REF!-1</f>
        <v>#REF!</v>
      </c>
      <c r="R280" s="131" t="e">
        <f>R269/#REF!-1</f>
        <v>#REF!</v>
      </c>
      <c r="S280" s="131" t="e">
        <f>S269/#REF!-1</f>
        <v>#REF!</v>
      </c>
    </row>
    <row r="281" spans="1:21" hidden="1" x14ac:dyDescent="0.3">
      <c r="A281" s="118" t="s">
        <v>185</v>
      </c>
      <c r="B281" s="131" t="e">
        <f>B269/#REF!-1</f>
        <v>#REF!</v>
      </c>
      <c r="C281" s="131" t="e">
        <f>C269/#REF!-1</f>
        <v>#REF!</v>
      </c>
      <c r="D281" s="131" t="e">
        <f>D269/#REF!-1</f>
        <v>#REF!</v>
      </c>
      <c r="E281" s="131" t="e">
        <f>E269/#REF!-1</f>
        <v>#REF!</v>
      </c>
      <c r="F281" s="131" t="e">
        <f>F269/#REF!-1</f>
        <v>#REF!</v>
      </c>
      <c r="G281" s="131" t="e">
        <f>G269/#REF!-1</f>
        <v>#REF!</v>
      </c>
      <c r="H281" s="131" t="e">
        <f>H269/#REF!-1</f>
        <v>#REF!</v>
      </c>
      <c r="I281" s="131" t="e">
        <f>I269/#REF!-1</f>
        <v>#REF!</v>
      </c>
      <c r="J281" s="131" t="e">
        <f>J269/#REF!-1</f>
        <v>#REF!</v>
      </c>
      <c r="K281" s="131" t="e">
        <f>K269/#REF!-1</f>
        <v>#REF!</v>
      </c>
      <c r="L281" s="131" t="e">
        <f>L269/#REF!-1</f>
        <v>#REF!</v>
      </c>
      <c r="M281" s="131" t="e">
        <f>M269/#REF!-1</f>
        <v>#REF!</v>
      </c>
      <c r="N281" s="131" t="e">
        <f>N269/#REF!-1</f>
        <v>#REF!</v>
      </c>
      <c r="O281" s="131" t="e">
        <f>O269/#REF!-1</f>
        <v>#REF!</v>
      </c>
      <c r="P281" s="131" t="e">
        <f>P269/#REF!-1</f>
        <v>#REF!</v>
      </c>
      <c r="Q281" s="131" t="e">
        <f>Q269/#REF!-1</f>
        <v>#REF!</v>
      </c>
      <c r="R281" s="131" t="e">
        <f>R269/#REF!-1</f>
        <v>#REF!</v>
      </c>
      <c r="S281" s="131" t="e">
        <f>S269/#REF!-1</f>
        <v>#REF!</v>
      </c>
    </row>
    <row r="282" spans="1:21" hidden="1" x14ac:dyDescent="0.3">
      <c r="A282" s="118" t="s">
        <v>186</v>
      </c>
      <c r="B282" s="131" t="e">
        <f>B269/#REF!-1</f>
        <v>#REF!</v>
      </c>
      <c r="C282" s="131" t="e">
        <f>C269/#REF!-1</f>
        <v>#REF!</v>
      </c>
      <c r="D282" s="131" t="e">
        <f>D269/#REF!-1</f>
        <v>#REF!</v>
      </c>
      <c r="E282" s="131" t="e">
        <f>E269/#REF!-1</f>
        <v>#REF!</v>
      </c>
      <c r="F282" s="131" t="e">
        <f>F269/#REF!-1</f>
        <v>#REF!</v>
      </c>
      <c r="G282" s="131" t="e">
        <f>G269/#REF!-1</f>
        <v>#REF!</v>
      </c>
      <c r="H282" s="131" t="e">
        <f>H269/#REF!-1</f>
        <v>#REF!</v>
      </c>
      <c r="I282" s="131" t="e">
        <f>I269/#REF!-1</f>
        <v>#REF!</v>
      </c>
      <c r="J282" s="131" t="e">
        <f>J269/#REF!-1</f>
        <v>#REF!</v>
      </c>
      <c r="K282" s="131" t="e">
        <f>K269/#REF!-1</f>
        <v>#REF!</v>
      </c>
      <c r="L282" s="131" t="e">
        <f>L269/#REF!-1</f>
        <v>#REF!</v>
      </c>
      <c r="M282" s="131" t="e">
        <f>M269/#REF!-1</f>
        <v>#REF!</v>
      </c>
      <c r="N282" s="131" t="e">
        <f>N269/#REF!-1</f>
        <v>#REF!</v>
      </c>
      <c r="O282" s="131" t="e">
        <f>O269/#REF!-1</f>
        <v>#REF!</v>
      </c>
      <c r="P282" s="131" t="e">
        <f>P269/#REF!-1</f>
        <v>#REF!</v>
      </c>
      <c r="Q282" s="131" t="e">
        <f>Q269/#REF!-1</f>
        <v>#REF!</v>
      </c>
      <c r="R282" s="131" t="e">
        <f>R269/#REF!-1</f>
        <v>#REF!</v>
      </c>
      <c r="S282" s="131" t="e">
        <f>S269/#REF!-1</f>
        <v>#REF!</v>
      </c>
    </row>
    <row r="283" spans="1:21" hidden="1" x14ac:dyDescent="0.3">
      <c r="A283" s="118" t="s">
        <v>187</v>
      </c>
      <c r="B283" s="131" t="e">
        <f>B269/#REF!-1</f>
        <v>#REF!</v>
      </c>
      <c r="C283" s="131" t="e">
        <f>C269/#REF!-1</f>
        <v>#REF!</v>
      </c>
      <c r="D283" s="131" t="e">
        <f>D269/#REF!-1</f>
        <v>#REF!</v>
      </c>
      <c r="E283" s="131" t="e">
        <f>E269/#REF!-1</f>
        <v>#REF!</v>
      </c>
      <c r="F283" s="131" t="e">
        <f>F269/#REF!-1</f>
        <v>#REF!</v>
      </c>
      <c r="G283" s="131" t="e">
        <f>G269/#REF!-1</f>
        <v>#REF!</v>
      </c>
      <c r="H283" s="131" t="e">
        <f>H269/#REF!-1</f>
        <v>#REF!</v>
      </c>
      <c r="I283" s="131" t="e">
        <f>I269/#REF!-1</f>
        <v>#REF!</v>
      </c>
      <c r="J283" s="131" t="e">
        <f>J269/#REF!-1</f>
        <v>#REF!</v>
      </c>
      <c r="K283" s="131" t="e">
        <f>K269/#REF!-1</f>
        <v>#REF!</v>
      </c>
      <c r="L283" s="131" t="e">
        <f>L269/#REF!-1</f>
        <v>#REF!</v>
      </c>
      <c r="M283" s="131" t="e">
        <f>M269/#REF!-1</f>
        <v>#REF!</v>
      </c>
      <c r="N283" s="131" t="e">
        <f>N269/#REF!-1</f>
        <v>#REF!</v>
      </c>
      <c r="O283" s="131" t="e">
        <f>O269/#REF!-1</f>
        <v>#REF!</v>
      </c>
      <c r="P283" s="131" t="e">
        <f>P269/#REF!-1</f>
        <v>#REF!</v>
      </c>
      <c r="Q283" s="131" t="e">
        <f>Q269/#REF!-1</f>
        <v>#REF!</v>
      </c>
      <c r="R283" s="131" t="e">
        <f>R269/#REF!-1</f>
        <v>#REF!</v>
      </c>
      <c r="S283" s="131" t="e">
        <f>S269/#REF!-1</f>
        <v>#REF!</v>
      </c>
    </row>
    <row r="284" spans="1:21" hidden="1" x14ac:dyDescent="0.3">
      <c r="A284" s="118" t="s">
        <v>188</v>
      </c>
      <c r="B284" s="131" t="e">
        <f>B269/#REF!-1</f>
        <v>#REF!</v>
      </c>
      <c r="C284" s="131" t="e">
        <f>C269/#REF!-1</f>
        <v>#REF!</v>
      </c>
      <c r="D284" s="131" t="e">
        <f>D269/#REF!-1</f>
        <v>#REF!</v>
      </c>
      <c r="E284" s="131" t="e">
        <f>E269/#REF!-1</f>
        <v>#REF!</v>
      </c>
      <c r="F284" s="131" t="e">
        <f>F269/#REF!-1</f>
        <v>#REF!</v>
      </c>
      <c r="G284" s="131" t="e">
        <f>G269/#REF!-1</f>
        <v>#REF!</v>
      </c>
      <c r="H284" s="131" t="e">
        <f>H269/#REF!-1</f>
        <v>#REF!</v>
      </c>
      <c r="I284" s="131" t="e">
        <f>I269/#REF!-1</f>
        <v>#REF!</v>
      </c>
      <c r="J284" s="131" t="e">
        <f>J269/#REF!-1</f>
        <v>#REF!</v>
      </c>
      <c r="K284" s="131" t="e">
        <f>K269/#REF!-1</f>
        <v>#REF!</v>
      </c>
      <c r="L284" s="131" t="e">
        <f>L269/#REF!-1</f>
        <v>#REF!</v>
      </c>
      <c r="M284" s="131" t="e">
        <f>M269/#REF!-1</f>
        <v>#REF!</v>
      </c>
      <c r="N284" s="131" t="e">
        <f>N269/#REF!-1</f>
        <v>#REF!</v>
      </c>
      <c r="O284" s="131" t="e">
        <f>O269/#REF!-1</f>
        <v>#REF!</v>
      </c>
      <c r="P284" s="131" t="e">
        <f>P269/#REF!-1</f>
        <v>#REF!</v>
      </c>
      <c r="Q284" s="131" t="e">
        <f>Q269/#REF!-1</f>
        <v>#REF!</v>
      </c>
      <c r="R284" s="131" t="e">
        <f>R269/#REF!-1</f>
        <v>#REF!</v>
      </c>
      <c r="S284" s="131" t="e">
        <f>S269/#REF!-1</f>
        <v>#REF!</v>
      </c>
    </row>
    <row r="285" spans="1:21" hidden="1" x14ac:dyDescent="0.3">
      <c r="A285" s="118" t="s">
        <v>189</v>
      </c>
      <c r="B285" s="131" t="e">
        <f>B269/#REF!-1</f>
        <v>#REF!</v>
      </c>
      <c r="C285" s="131" t="e">
        <f>C269/#REF!-1</f>
        <v>#REF!</v>
      </c>
      <c r="D285" s="131" t="e">
        <f>D269/#REF!-1</f>
        <v>#REF!</v>
      </c>
      <c r="E285" s="131" t="e">
        <f>E269/#REF!-1</f>
        <v>#REF!</v>
      </c>
      <c r="F285" s="131" t="e">
        <f>F269/#REF!-1</f>
        <v>#REF!</v>
      </c>
      <c r="G285" s="131" t="e">
        <f>G269/#REF!-1</f>
        <v>#REF!</v>
      </c>
      <c r="H285" s="131" t="e">
        <f>H269/#REF!-1</f>
        <v>#REF!</v>
      </c>
      <c r="I285" s="131" t="e">
        <f>I269/#REF!-1</f>
        <v>#REF!</v>
      </c>
      <c r="J285" s="131" t="e">
        <f>J269/#REF!-1</f>
        <v>#REF!</v>
      </c>
      <c r="K285" s="131" t="e">
        <f>K269/#REF!-1</f>
        <v>#REF!</v>
      </c>
      <c r="L285" s="131" t="e">
        <f>L269/#REF!-1</f>
        <v>#REF!</v>
      </c>
      <c r="M285" s="131" t="e">
        <f>M269/#REF!-1</f>
        <v>#REF!</v>
      </c>
      <c r="N285" s="131" t="e">
        <f>N269/#REF!-1</f>
        <v>#REF!</v>
      </c>
      <c r="O285" s="131" t="e">
        <f>O269/#REF!-1</f>
        <v>#REF!</v>
      </c>
      <c r="P285" s="131" t="e">
        <f>P269/#REF!-1</f>
        <v>#REF!</v>
      </c>
      <c r="Q285" s="131" t="e">
        <f>Q269/#REF!-1</f>
        <v>#REF!</v>
      </c>
      <c r="R285" s="131" t="e">
        <f>R269/#REF!-1</f>
        <v>#REF!</v>
      </c>
      <c r="S285" s="131" t="e">
        <f>S269/#REF!-1</f>
        <v>#REF!</v>
      </c>
    </row>
    <row r="286" spans="1:21" hidden="1" x14ac:dyDescent="0.3">
      <c r="F286" s="141"/>
    </row>
    <row r="287" spans="1:21" hidden="1" x14ac:dyDescent="0.3">
      <c r="A287" s="133" t="s">
        <v>190</v>
      </c>
      <c r="B287" s="137">
        <f t="shared" ref="B287:S287" si="33">AVERAGE(B270:B272)</f>
        <v>996571.04598975286</v>
      </c>
      <c r="C287" s="137">
        <f t="shared" si="33"/>
        <v>260887.96333333329</v>
      </c>
      <c r="D287" s="139">
        <f t="shared" si="33"/>
        <v>176128.63666666669</v>
      </c>
      <c r="E287" s="142">
        <f t="shared" si="33"/>
        <v>13796.71763540434</v>
      </c>
      <c r="F287" s="139">
        <f t="shared" si="33"/>
        <v>84759.32666666666</v>
      </c>
      <c r="G287" s="142">
        <f t="shared" si="33"/>
        <v>16194.486666666669</v>
      </c>
      <c r="H287" s="142">
        <f t="shared" si="33"/>
        <v>68564.840000000011</v>
      </c>
      <c r="I287" s="137">
        <f t="shared" si="33"/>
        <v>735682.74932308623</v>
      </c>
      <c r="J287" s="139">
        <f t="shared" si="33"/>
        <v>90999.876527491491</v>
      </c>
      <c r="K287" s="142">
        <f t="shared" si="33"/>
        <v>49557.938308988356</v>
      </c>
      <c r="L287" s="139">
        <f t="shared" si="33"/>
        <v>644682.87279559474</v>
      </c>
      <c r="M287" s="142">
        <f t="shared" si="33"/>
        <v>346301.62708364992</v>
      </c>
      <c r="N287" s="142">
        <f t="shared" si="33"/>
        <v>298380.57904527819</v>
      </c>
      <c r="O287" s="137">
        <f t="shared" si="33"/>
        <v>267128.84652749146</v>
      </c>
      <c r="P287" s="134">
        <f t="shared" si="33"/>
        <v>63355.32261105936</v>
      </c>
      <c r="Q287" s="137">
        <f t="shared" si="33"/>
        <v>729442.1994622614</v>
      </c>
      <c r="R287" s="134">
        <f t="shared" si="33"/>
        <v>362496.44708364987</v>
      </c>
      <c r="S287" s="134">
        <f t="shared" si="33"/>
        <v>366945.75237861153</v>
      </c>
    </row>
    <row r="288" spans="1:21" hidden="1" x14ac:dyDescent="0.3">
      <c r="A288" s="135" t="s">
        <v>191</v>
      </c>
      <c r="B288" s="138">
        <f t="shared" ref="B288:S288" si="34">B269/B287-1</f>
        <v>5.7818482745176425E-2</v>
      </c>
      <c r="C288" s="138">
        <f t="shared" si="34"/>
        <v>0.14509667745115973</v>
      </c>
      <c r="D288" s="140">
        <f t="shared" si="34"/>
        <v>0.13756118137215245</v>
      </c>
      <c r="E288" s="143">
        <f t="shared" si="34"/>
        <v>-3.0853451182550895E-3</v>
      </c>
      <c r="F288" s="140">
        <f t="shared" si="34"/>
        <v>0.16075532769294476</v>
      </c>
      <c r="G288" s="143">
        <f t="shared" si="34"/>
        <v>-4.166582618858361E-2</v>
      </c>
      <c r="H288" s="143">
        <f t="shared" si="34"/>
        <v>0.20856564384894627</v>
      </c>
      <c r="I288" s="138">
        <f t="shared" si="34"/>
        <v>2.6868351217634645E-2</v>
      </c>
      <c r="J288" s="140">
        <f t="shared" si="34"/>
        <v>1.0125984027532535</v>
      </c>
      <c r="K288" s="143">
        <f t="shared" si="34"/>
        <v>1.4936176316188576</v>
      </c>
      <c r="L288" s="140">
        <f t="shared" si="34"/>
        <v>-0.11227186293168745</v>
      </c>
      <c r="M288" s="143">
        <f t="shared" si="34"/>
        <v>-0.1851713859645493</v>
      </c>
      <c r="N288" s="143">
        <f t="shared" si="34"/>
        <v>-2.7662417707609688E-2</v>
      </c>
      <c r="O288" s="138">
        <f t="shared" si="34"/>
        <v>0.43564916756567751</v>
      </c>
      <c r="P288" s="136">
        <f t="shared" si="34"/>
        <v>1.167658423855932</v>
      </c>
      <c r="Q288" s="138">
        <f t="shared" si="34"/>
        <v>-8.0546798415136012E-2</v>
      </c>
      <c r="R288" s="136">
        <f t="shared" si="34"/>
        <v>-0.17876104102588497</v>
      </c>
      <c r="S288" s="136">
        <f t="shared" si="34"/>
        <v>1.6476572937788259E-2</v>
      </c>
    </row>
    <row r="289" spans="2:17" hidden="1" x14ac:dyDescent="0.3"/>
    <row r="290" spans="2:17" hidden="1" x14ac:dyDescent="0.3"/>
    <row r="291" spans="2:17" hidden="1" x14ac:dyDescent="0.3"/>
    <row r="292" spans="2:17" hidden="1" x14ac:dyDescent="0.3"/>
    <row r="294" spans="2:17" x14ac:dyDescent="0.3">
      <c r="B294" s="131"/>
      <c r="C294" s="131"/>
      <c r="D294" s="131"/>
      <c r="E294" s="131"/>
      <c r="F294" s="131"/>
      <c r="G294" s="144"/>
      <c r="H294" s="144"/>
    </row>
    <row r="295" spans="2:17" x14ac:dyDescent="0.3">
      <c r="B295" s="131"/>
      <c r="C295" s="131"/>
      <c r="D295" s="131"/>
      <c r="E295" s="131"/>
      <c r="F295" s="131"/>
      <c r="G295" s="412"/>
      <c r="H295" s="412"/>
    </row>
    <row r="296" spans="2:17" x14ac:dyDescent="0.3"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</row>
    <row r="297" spans="2:17" x14ac:dyDescent="0.3">
      <c r="B297" s="412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</row>
    <row r="298" spans="2:17" x14ac:dyDescent="0.3">
      <c r="B298" s="412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</row>
    <row r="299" spans="2:17" x14ac:dyDescent="0.3">
      <c r="B299" s="412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</row>
    <row r="300" spans="2:17" x14ac:dyDescent="0.3">
      <c r="B300" s="412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</row>
    <row r="301" spans="2:17" x14ac:dyDescent="0.3">
      <c r="B301" s="412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</row>
    <row r="302" spans="2:17" x14ac:dyDescent="0.3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</row>
    <row r="303" spans="2:17" x14ac:dyDescent="0.3">
      <c r="B303" s="412"/>
    </row>
    <row r="304" spans="2:17" x14ac:dyDescent="0.3">
      <c r="B304" s="412"/>
    </row>
    <row r="310" spans="6:13" x14ac:dyDescent="0.3">
      <c r="F310" s="145"/>
      <c r="G310" s="145"/>
      <c r="H310" s="146"/>
      <c r="I310" s="145"/>
      <c r="J310" s="146"/>
      <c r="K310" s="145"/>
      <c r="L310" s="145"/>
      <c r="M310" s="146"/>
    </row>
    <row r="311" spans="6:13" x14ac:dyDescent="0.3">
      <c r="F311" s="145"/>
      <c r="G311" s="145"/>
      <c r="H311" s="146"/>
      <c r="I311" s="145"/>
      <c r="J311" s="146"/>
      <c r="K311" s="145"/>
      <c r="L311" s="145"/>
      <c r="M311" s="146"/>
    </row>
    <row r="312" spans="6:13" x14ac:dyDescent="0.3">
      <c r="F312" s="145"/>
      <c r="G312" s="145"/>
      <c r="H312" s="146"/>
      <c r="I312" s="145"/>
      <c r="J312" s="146"/>
      <c r="K312" s="145"/>
      <c r="L312" s="145"/>
      <c r="M312" s="146"/>
    </row>
    <row r="313" spans="6:13" x14ac:dyDescent="0.3">
      <c r="F313" s="145"/>
      <c r="G313" s="145"/>
      <c r="H313" s="146"/>
      <c r="I313" s="145"/>
      <c r="J313" s="146"/>
      <c r="K313" s="145"/>
      <c r="L313" s="145"/>
      <c r="M313" s="146"/>
    </row>
    <row r="314" spans="6:13" x14ac:dyDescent="0.3">
      <c r="F314" s="145"/>
      <c r="G314" s="145"/>
      <c r="H314" s="146"/>
      <c r="I314" s="145"/>
      <c r="J314" s="146"/>
      <c r="K314" s="145"/>
      <c r="L314" s="145"/>
      <c r="M314" s="146"/>
    </row>
    <row r="315" spans="6:13" x14ac:dyDescent="0.3">
      <c r="F315" s="145"/>
      <c r="G315" s="145"/>
      <c r="H315" s="146"/>
      <c r="I315" s="145"/>
      <c r="J315" s="146"/>
      <c r="K315" s="145"/>
      <c r="L315" s="145"/>
      <c r="M315" s="146"/>
    </row>
    <row r="316" spans="6:13" x14ac:dyDescent="0.3">
      <c r="F316" s="145"/>
      <c r="G316" s="145"/>
      <c r="H316" s="146"/>
      <c r="I316" s="145"/>
      <c r="J316" s="146"/>
      <c r="K316" s="145"/>
      <c r="L316" s="145"/>
      <c r="M316" s="146"/>
    </row>
    <row r="321" spans="6:10" x14ac:dyDescent="0.3">
      <c r="F321" s="145"/>
      <c r="G321" s="145"/>
      <c r="H321" s="146"/>
      <c r="I321" s="145"/>
    </row>
    <row r="322" spans="6:10" x14ac:dyDescent="0.3">
      <c r="F322" s="145"/>
      <c r="G322" s="145"/>
      <c r="H322" s="146"/>
      <c r="I322" s="145"/>
    </row>
    <row r="323" spans="6:10" x14ac:dyDescent="0.3">
      <c r="F323" s="145"/>
      <c r="G323" s="145"/>
      <c r="H323" s="146"/>
      <c r="I323" s="145"/>
    </row>
    <row r="324" spans="6:10" x14ac:dyDescent="0.3">
      <c r="F324" s="145"/>
      <c r="G324" s="145"/>
      <c r="H324" s="146"/>
      <c r="I324" s="145"/>
    </row>
    <row r="325" spans="6:10" x14ac:dyDescent="0.3">
      <c r="F325" s="145"/>
      <c r="G325" s="145"/>
      <c r="H325" s="146"/>
      <c r="I325" s="145"/>
    </row>
    <row r="326" spans="6:10" x14ac:dyDescent="0.3">
      <c r="F326" s="145"/>
      <c r="G326" s="145"/>
      <c r="H326" s="146"/>
      <c r="I326" s="145"/>
    </row>
    <row r="327" spans="6:10" x14ac:dyDescent="0.3">
      <c r="F327" s="145"/>
      <c r="G327" s="145"/>
      <c r="H327" s="146"/>
      <c r="I327" s="145"/>
      <c r="J327" s="146"/>
    </row>
    <row r="328" spans="6:10" x14ac:dyDescent="0.3">
      <c r="F328" s="145"/>
      <c r="G328" s="145"/>
      <c r="H328" s="146"/>
      <c r="I328" s="145"/>
      <c r="J328" s="146"/>
    </row>
    <row r="329" spans="6:10" x14ac:dyDescent="0.3">
      <c r="F329" s="145"/>
      <c r="G329" s="145"/>
      <c r="H329" s="146"/>
      <c r="I329" s="145"/>
      <c r="J329" s="146"/>
    </row>
    <row r="330" spans="6:10" x14ac:dyDescent="0.3">
      <c r="F330" s="145"/>
      <c r="G330" s="145"/>
      <c r="H330" s="146"/>
      <c r="I330" s="145"/>
      <c r="J330" s="146"/>
    </row>
  </sheetData>
  <mergeCells count="3">
    <mergeCell ref="U3:U5"/>
    <mergeCell ref="A1:U1"/>
    <mergeCell ref="A265:S265"/>
  </mergeCells>
  <phoneticPr fontId="13" type="noConversion"/>
  <printOptions horizontalCentered="1"/>
  <pageMargins left="0.25" right="0.25" top="0.75" bottom="0.75" header="0.3" footer="0.3"/>
  <pageSetup paperSize="9" scale="11" orientation="landscape" r:id="rId1"/>
  <rowBreaks count="1" manualBreakCount="1">
    <brk id="274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1"/>
  <sheetViews>
    <sheetView workbookViewId="0">
      <pane ySplit="175" topLeftCell="A262" activePane="bottomLeft" state="frozen"/>
      <selection pane="bottomLeft" activeCell="G315" sqref="G315"/>
    </sheetView>
  </sheetViews>
  <sheetFormatPr defaultRowHeight="16.5" x14ac:dyDescent="0.3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 x14ac:dyDescent="0.3">
      <c r="A1" s="599" t="s">
        <v>364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1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2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03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 x14ac:dyDescent="0.25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 x14ac:dyDescent="0.3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 x14ac:dyDescent="0.3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 x14ac:dyDescent="0.3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 x14ac:dyDescent="0.3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 x14ac:dyDescent="0.3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 x14ac:dyDescent="0.3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 x14ac:dyDescent="0.3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 x14ac:dyDescent="0.3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 x14ac:dyDescent="0.3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 x14ac:dyDescent="0.3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 x14ac:dyDescent="0.3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 x14ac:dyDescent="0.3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 x14ac:dyDescent="0.3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9" customFormat="1" ht="18" customHeight="1" x14ac:dyDescent="0.3">
      <c r="A266" s="568" t="s">
        <v>344</v>
      </c>
      <c r="B266" s="569">
        <v>181844.31594840979</v>
      </c>
      <c r="C266" s="574">
        <v>35803.49</v>
      </c>
      <c r="D266" s="574">
        <v>22467.14</v>
      </c>
      <c r="E266" s="574">
        <v>2450.83</v>
      </c>
      <c r="F266" s="574">
        <v>13336.35</v>
      </c>
      <c r="G266" s="574">
        <v>4360.76</v>
      </c>
      <c r="H266" s="574">
        <v>8975.59</v>
      </c>
      <c r="I266" s="574">
        <v>146040.82594840977</v>
      </c>
      <c r="J266" s="574">
        <v>16210.46420043913</v>
      </c>
      <c r="K266" s="574">
        <v>5583.65</v>
      </c>
      <c r="L266" s="575">
        <v>129830.36174797063</v>
      </c>
      <c r="M266" s="575">
        <v>67392.017877428647</v>
      </c>
      <c r="N266" s="575">
        <v>62438.34387054199</v>
      </c>
      <c r="O266" s="575">
        <v>38677.604200439127</v>
      </c>
      <c r="P266" s="575">
        <v>8034.48</v>
      </c>
      <c r="Q266" s="575">
        <v>143166.71174797064</v>
      </c>
      <c r="R266" s="575">
        <v>71752.777877428642</v>
      </c>
      <c r="S266" s="576">
        <v>71413.933870541994</v>
      </c>
      <c r="T266" s="577"/>
      <c r="U266" s="578"/>
      <c r="X266" s="580"/>
    </row>
    <row r="267" spans="1:25" s="579" customFormat="1" ht="18" customHeight="1" x14ac:dyDescent="0.3">
      <c r="A267" s="568" t="s">
        <v>345</v>
      </c>
      <c r="B267" s="569">
        <v>164220.15477067497</v>
      </c>
      <c r="C267" s="574">
        <v>36931.129999999997</v>
      </c>
      <c r="D267" s="574">
        <v>18704.21</v>
      </c>
      <c r="E267" s="574">
        <v>5519.14</v>
      </c>
      <c r="F267" s="574">
        <v>18226.919999999998</v>
      </c>
      <c r="G267" s="574">
        <v>7769.59</v>
      </c>
      <c r="H267" s="574">
        <v>10457.33</v>
      </c>
      <c r="I267" s="574">
        <v>127289.02477067497</v>
      </c>
      <c r="J267" s="574">
        <v>9053.6142997802599</v>
      </c>
      <c r="K267" s="574">
        <v>5977.32</v>
      </c>
      <c r="L267" s="575">
        <v>118235.41047089471</v>
      </c>
      <c r="M267" s="575">
        <v>59578.95941703608</v>
      </c>
      <c r="N267" s="575">
        <v>58656.451053858633</v>
      </c>
      <c r="O267" s="575">
        <v>27757.824299780259</v>
      </c>
      <c r="P267" s="575">
        <v>11496.46</v>
      </c>
      <c r="Q267" s="575">
        <v>136462.3304708947</v>
      </c>
      <c r="R267" s="575">
        <v>67348.549417036076</v>
      </c>
      <c r="S267" s="576">
        <v>69113.781053858635</v>
      </c>
      <c r="T267" s="577"/>
      <c r="U267" s="578"/>
      <c r="X267" s="580"/>
    </row>
    <row r="268" spans="1:25" s="572" customFormat="1" ht="18" customHeight="1" x14ac:dyDescent="0.3">
      <c r="A268" s="568" t="s">
        <v>346</v>
      </c>
      <c r="B268" s="569">
        <v>214129.98308443543</v>
      </c>
      <c r="C268" s="574">
        <v>44942.77</v>
      </c>
      <c r="D268" s="574">
        <v>28128.34</v>
      </c>
      <c r="E268" s="574">
        <v>7037.63</v>
      </c>
      <c r="F268" s="574">
        <v>16814.43</v>
      </c>
      <c r="G268" s="574">
        <v>6142</v>
      </c>
      <c r="H268" s="574">
        <v>10672.43</v>
      </c>
      <c r="I268" s="574">
        <v>169187.21308443544</v>
      </c>
      <c r="J268" s="574">
        <v>19830.490829971099</v>
      </c>
      <c r="K268" s="574">
        <v>12302.23</v>
      </c>
      <c r="L268" s="575">
        <v>149356.72225446432</v>
      </c>
      <c r="M268" s="575">
        <v>79627.061604477887</v>
      </c>
      <c r="N268" s="575">
        <v>69729.660649986428</v>
      </c>
      <c r="O268" s="575">
        <v>47958.830829971099</v>
      </c>
      <c r="P268" s="575">
        <v>19339.86</v>
      </c>
      <c r="Q268" s="575">
        <v>166171.15225446431</v>
      </c>
      <c r="R268" s="575">
        <v>85769.061604477887</v>
      </c>
      <c r="S268" s="576">
        <v>80402.090649986421</v>
      </c>
      <c r="T268" s="571"/>
      <c r="U268" s="570"/>
      <c r="X268" s="573"/>
    </row>
    <row r="269" spans="1:25" s="483" customFormat="1" ht="18" customHeight="1" x14ac:dyDescent="0.3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4">
        <f t="shared" si="34"/>
        <v>220929.80557438702</v>
      </c>
      <c r="T269" s="482"/>
      <c r="U269" s="565"/>
      <c r="X269" s="484"/>
    </row>
    <row r="270" spans="1:25" s="579" customFormat="1" ht="18" customHeight="1" x14ac:dyDescent="0.3">
      <c r="A270" s="581" t="s">
        <v>348</v>
      </c>
      <c r="B270" s="582">
        <v>111827.71795413313</v>
      </c>
      <c r="C270" s="583">
        <v>31914.36</v>
      </c>
      <c r="D270" s="583">
        <v>23212.18</v>
      </c>
      <c r="E270" s="583">
        <v>1838.52</v>
      </c>
      <c r="F270" s="583">
        <v>8702.18</v>
      </c>
      <c r="G270" s="583">
        <v>411.92</v>
      </c>
      <c r="H270" s="583">
        <v>8290.26</v>
      </c>
      <c r="I270" s="583">
        <v>79913.357954133127</v>
      </c>
      <c r="J270" s="583">
        <v>11496.066093202811</v>
      </c>
      <c r="K270" s="583">
        <v>6083.9240405447417</v>
      </c>
      <c r="L270" s="584">
        <v>68417.291860930331</v>
      </c>
      <c r="M270" s="584">
        <v>42729.85581958769</v>
      </c>
      <c r="N270" s="584">
        <v>25687.436041342626</v>
      </c>
      <c r="O270" s="584">
        <v>34708.246093202812</v>
      </c>
      <c r="P270" s="584">
        <v>7922.4440405447422</v>
      </c>
      <c r="Q270" s="584">
        <v>77119.471860930324</v>
      </c>
      <c r="R270" s="584">
        <v>43141.775819587689</v>
      </c>
      <c r="S270" s="585">
        <v>33977.696041342628</v>
      </c>
      <c r="T270" s="577"/>
      <c r="U270" s="578"/>
      <c r="X270" s="580"/>
    </row>
    <row r="271" spans="1:25" s="579" customFormat="1" ht="18" customHeight="1" x14ac:dyDescent="0.3">
      <c r="A271" s="581" t="s">
        <v>349</v>
      </c>
      <c r="B271" s="582">
        <v>172723.23498929423</v>
      </c>
      <c r="C271" s="583">
        <v>39177.1</v>
      </c>
      <c r="D271" s="583">
        <v>22206.7</v>
      </c>
      <c r="E271" s="583">
        <v>1024.02</v>
      </c>
      <c r="F271" s="583">
        <v>16970.400000000001</v>
      </c>
      <c r="G271" s="583">
        <v>2961.93</v>
      </c>
      <c r="H271" s="583">
        <v>14008.47</v>
      </c>
      <c r="I271" s="583">
        <v>133546.13498929422</v>
      </c>
      <c r="J271" s="583">
        <v>22366.963440236425</v>
      </c>
      <c r="K271" s="583">
        <v>9495.66</v>
      </c>
      <c r="L271" s="584">
        <v>111179.17154905779</v>
      </c>
      <c r="M271" s="584">
        <v>64470.839935657503</v>
      </c>
      <c r="N271" s="584">
        <v>46708.331613400296</v>
      </c>
      <c r="O271" s="584">
        <v>44573.663440236429</v>
      </c>
      <c r="P271" s="584">
        <v>10519.68</v>
      </c>
      <c r="Q271" s="584">
        <v>128149.57154905779</v>
      </c>
      <c r="R271" s="584">
        <v>67432.769935657503</v>
      </c>
      <c r="S271" s="585">
        <v>60716.801613400297</v>
      </c>
      <c r="T271" s="577"/>
      <c r="U271" s="578"/>
      <c r="X271" s="580"/>
    </row>
    <row r="272" spans="1:25" s="588" customFormat="1" ht="18" customHeight="1" x14ac:dyDescent="0.3">
      <c r="A272" s="568" t="s">
        <v>350</v>
      </c>
      <c r="B272" s="569">
        <v>285457.40257927723</v>
      </c>
      <c r="C272" s="574">
        <v>107143.22</v>
      </c>
      <c r="D272" s="574">
        <v>59800.88</v>
      </c>
      <c r="E272" s="574">
        <v>2723.77</v>
      </c>
      <c r="F272" s="574">
        <v>47342.34</v>
      </c>
      <c r="G272" s="574">
        <v>14463.01</v>
      </c>
      <c r="H272" s="574">
        <v>32879.33</v>
      </c>
      <c r="I272" s="574">
        <v>178314.18257927723</v>
      </c>
      <c r="J272" s="574">
        <v>53035.803332543961</v>
      </c>
      <c r="K272" s="574">
        <v>36624.79</v>
      </c>
      <c r="L272" s="575">
        <v>125278.37924673327</v>
      </c>
      <c r="M272" s="575">
        <v>87006.904073665602</v>
      </c>
      <c r="N272" s="575">
        <v>38271.475173067651</v>
      </c>
      <c r="O272" s="575">
        <v>112836.68333254395</v>
      </c>
      <c r="P272" s="575">
        <v>39348.559999999998</v>
      </c>
      <c r="Q272" s="575">
        <v>172620.71924673326</v>
      </c>
      <c r="R272" s="575">
        <v>101469.91407366561</v>
      </c>
      <c r="S272" s="576">
        <v>71150.805173067653</v>
      </c>
      <c r="T272" s="586"/>
      <c r="U272" s="587"/>
      <c r="X272" s="589"/>
    </row>
    <row r="273" spans="1:24" s="483" customFormat="1" ht="18" customHeight="1" x14ac:dyDescent="0.3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4">
        <f t="shared" si="35"/>
        <v>165845.30282781058</v>
      </c>
      <c r="T273" s="482"/>
      <c r="U273" s="565"/>
      <c r="X273" s="484"/>
    </row>
    <row r="274" spans="1:24" s="572" customFormat="1" ht="18" customHeight="1" x14ac:dyDescent="0.3">
      <c r="A274" s="568" t="s">
        <v>353</v>
      </c>
      <c r="B274" s="569">
        <v>205652.4098241959</v>
      </c>
      <c r="C274" s="569">
        <v>46459.040000000001</v>
      </c>
      <c r="D274" s="569">
        <v>31863.42</v>
      </c>
      <c r="E274" s="569">
        <v>591.79999999999995</v>
      </c>
      <c r="F274" s="569">
        <v>14595.62</v>
      </c>
      <c r="G274" s="569">
        <v>3102.65</v>
      </c>
      <c r="H274" s="569">
        <v>11492.97</v>
      </c>
      <c r="I274" s="569">
        <v>159193.36982419592</v>
      </c>
      <c r="J274" s="569">
        <v>85119.272146732997</v>
      </c>
      <c r="K274" s="569">
        <v>82530.02</v>
      </c>
      <c r="L274" s="569">
        <v>74074.097677462923</v>
      </c>
      <c r="M274" s="569">
        <v>33800.651540766441</v>
      </c>
      <c r="N274" s="569">
        <v>40273.44613669649</v>
      </c>
      <c r="O274" s="569">
        <v>116982.692146733</v>
      </c>
      <c r="P274" s="569">
        <v>83121.820000000007</v>
      </c>
      <c r="Q274" s="569">
        <v>88669.717677462933</v>
      </c>
      <c r="R274" s="569">
        <v>36903.301540766442</v>
      </c>
      <c r="S274" s="570">
        <v>51766.416136696491</v>
      </c>
      <c r="T274" s="571"/>
      <c r="U274" s="570"/>
      <c r="X274" s="573"/>
    </row>
    <row r="275" spans="1:24" s="572" customFormat="1" ht="18" customHeight="1" x14ac:dyDescent="0.3">
      <c r="A275" s="568" t="s">
        <v>354</v>
      </c>
      <c r="B275" s="569">
        <v>134494.00008026819</v>
      </c>
      <c r="C275" s="569">
        <v>39959.78</v>
      </c>
      <c r="D275" s="569">
        <v>30281.42</v>
      </c>
      <c r="E275" s="569">
        <v>1443.57</v>
      </c>
      <c r="F275" s="569">
        <v>9678.36</v>
      </c>
      <c r="G275" s="569">
        <v>2397.4499999999998</v>
      </c>
      <c r="H275" s="569">
        <v>7280.91</v>
      </c>
      <c r="I275" s="569">
        <v>94534.220080268191</v>
      </c>
      <c r="J275" s="569">
        <v>7023.5957756673897</v>
      </c>
      <c r="K275" s="569">
        <v>4698.87</v>
      </c>
      <c r="L275" s="569">
        <v>87510.624304600802</v>
      </c>
      <c r="M275" s="569">
        <v>34206.884221552922</v>
      </c>
      <c r="N275" s="569">
        <v>53303.74008304788</v>
      </c>
      <c r="O275" s="569">
        <v>37305.015775667394</v>
      </c>
      <c r="P275" s="569">
        <v>6142.44</v>
      </c>
      <c r="Q275" s="569">
        <v>97188.984304600803</v>
      </c>
      <c r="R275" s="569">
        <v>36604.334221552919</v>
      </c>
      <c r="S275" s="570">
        <v>60584.650083047876</v>
      </c>
      <c r="T275" s="571"/>
      <c r="U275" s="570"/>
      <c r="X275" s="573"/>
    </row>
    <row r="276" spans="1:24" s="572" customFormat="1" ht="18" customHeight="1" x14ac:dyDescent="0.3">
      <c r="A276" s="568" t="s">
        <v>356</v>
      </c>
      <c r="B276" s="569">
        <v>135427.74559599868</v>
      </c>
      <c r="C276" s="569">
        <v>41257.18</v>
      </c>
      <c r="D276" s="569">
        <v>30265.84</v>
      </c>
      <c r="E276" s="569">
        <v>3849.5</v>
      </c>
      <c r="F276" s="569">
        <v>10991.34</v>
      </c>
      <c r="G276" s="569">
        <v>534.22</v>
      </c>
      <c r="H276" s="569">
        <v>10457.120000000001</v>
      </c>
      <c r="I276" s="569">
        <v>94170.565595998676</v>
      </c>
      <c r="J276" s="569">
        <v>7549.0815212082143</v>
      </c>
      <c r="K276" s="569">
        <v>2540.8250161186334</v>
      </c>
      <c r="L276" s="569">
        <v>86621.484074790453</v>
      </c>
      <c r="M276" s="569">
        <v>43378.829447277421</v>
      </c>
      <c r="N276" s="569">
        <v>43242.654627513046</v>
      </c>
      <c r="O276" s="569">
        <v>37814.921521208213</v>
      </c>
      <c r="P276" s="569">
        <v>6390.3250161186324</v>
      </c>
      <c r="Q276" s="569">
        <v>97612.824074790464</v>
      </c>
      <c r="R276" s="569">
        <v>43913.049447277423</v>
      </c>
      <c r="S276" s="570">
        <v>53699.774627513048</v>
      </c>
      <c r="T276" s="571"/>
      <c r="U276" s="570"/>
      <c r="X276" s="573"/>
    </row>
    <row r="277" spans="1:24" s="572" customFormat="1" ht="18" customHeight="1" x14ac:dyDescent="0.3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4">
        <f t="shared" si="36"/>
        <v>166050.84084725741</v>
      </c>
      <c r="T277" s="571"/>
      <c r="U277" s="590"/>
      <c r="X277" s="573"/>
    </row>
    <row r="278" spans="1:24" s="572" customFormat="1" ht="18" customHeight="1" x14ac:dyDescent="0.3">
      <c r="A278" s="568" t="s">
        <v>357</v>
      </c>
      <c r="B278" s="569">
        <v>109125.50777545922</v>
      </c>
      <c r="C278" s="569">
        <v>36533.46</v>
      </c>
      <c r="D278" s="569">
        <v>20615.669999999998</v>
      </c>
      <c r="E278" s="569">
        <v>2590.4899999999998</v>
      </c>
      <c r="F278" s="569">
        <v>15917.79</v>
      </c>
      <c r="G278" s="569">
        <v>3420.15</v>
      </c>
      <c r="H278" s="569">
        <v>12497.64</v>
      </c>
      <c r="I278" s="569">
        <v>72592.047775459228</v>
      </c>
      <c r="J278" s="569">
        <v>10146.217088890893</v>
      </c>
      <c r="K278" s="569">
        <v>5118.54</v>
      </c>
      <c r="L278" s="569">
        <v>62445.830686568326</v>
      </c>
      <c r="M278" s="569">
        <v>31301.644284845606</v>
      </c>
      <c r="N278" s="569">
        <v>31144.186401722724</v>
      </c>
      <c r="O278" s="569">
        <v>30761.887088890897</v>
      </c>
      <c r="P278" s="569">
        <v>7709.03</v>
      </c>
      <c r="Q278" s="569">
        <v>78363.620686568334</v>
      </c>
      <c r="R278" s="569">
        <v>34721.794284845608</v>
      </c>
      <c r="S278" s="570">
        <v>43641.826401722727</v>
      </c>
      <c r="T278" s="571"/>
      <c r="U278" s="570"/>
      <c r="X278" s="573"/>
    </row>
    <row r="279" spans="1:24" s="572" customFormat="1" ht="18" customHeight="1" x14ac:dyDescent="0.3">
      <c r="A279" s="568" t="s">
        <v>361</v>
      </c>
      <c r="B279" s="569">
        <v>185414.27936459376</v>
      </c>
      <c r="C279" s="569">
        <v>41689.199999999997</v>
      </c>
      <c r="D279" s="569">
        <v>28296.76</v>
      </c>
      <c r="E279" s="569">
        <v>2649.7</v>
      </c>
      <c r="F279" s="569">
        <v>13392.44</v>
      </c>
      <c r="G279" s="569">
        <v>3546.02</v>
      </c>
      <c r="H279" s="569">
        <v>9846.42</v>
      </c>
      <c r="I279" s="569">
        <v>143725.07936459378</v>
      </c>
      <c r="J279" s="569">
        <v>39142.721750712561</v>
      </c>
      <c r="K279" s="569">
        <v>11870.853737854388</v>
      </c>
      <c r="L279" s="569">
        <v>104582.35761388124</v>
      </c>
      <c r="M279" s="569">
        <v>38486.796003624542</v>
      </c>
      <c r="N279" s="569">
        <v>66095.5616102567</v>
      </c>
      <c r="O279" s="569">
        <v>67439.481750712555</v>
      </c>
      <c r="P279" s="569">
        <v>14520.553737854387</v>
      </c>
      <c r="Q279" s="569">
        <v>117974.79761388124</v>
      </c>
      <c r="R279" s="569">
        <v>42032.816003624546</v>
      </c>
      <c r="S279" s="570">
        <v>75941.981610256698</v>
      </c>
      <c r="T279" s="571"/>
      <c r="U279" s="570"/>
      <c r="X279" s="573"/>
    </row>
    <row r="280" spans="1:24" s="572" customFormat="1" ht="18" customHeight="1" x14ac:dyDescent="0.3">
      <c r="A280" s="568" t="s">
        <v>362</v>
      </c>
      <c r="B280" s="569">
        <v>183926.50655029266</v>
      </c>
      <c r="C280" s="569">
        <v>57358.94</v>
      </c>
      <c r="D280" s="569">
        <v>37074.620000000003</v>
      </c>
      <c r="E280" s="569">
        <v>1434.61</v>
      </c>
      <c r="F280" s="569">
        <v>20284.32</v>
      </c>
      <c r="G280" s="569">
        <v>1785.65</v>
      </c>
      <c r="H280" s="569">
        <v>18498.669999999998</v>
      </c>
      <c r="I280" s="569">
        <v>126567.56655029267</v>
      </c>
      <c r="J280" s="569">
        <v>26459.626274157465</v>
      </c>
      <c r="K280" s="569">
        <v>11346.07</v>
      </c>
      <c r="L280" s="569">
        <v>100107.94027613521</v>
      </c>
      <c r="M280" s="569">
        <v>64133.07044704337</v>
      </c>
      <c r="N280" s="569">
        <v>35974.869829091847</v>
      </c>
      <c r="O280" s="569">
        <v>63534.246274157464</v>
      </c>
      <c r="P280" s="569">
        <v>12780.68</v>
      </c>
      <c r="Q280" s="569">
        <v>120392.2602761352</v>
      </c>
      <c r="R280" s="569">
        <v>65918.720447043364</v>
      </c>
      <c r="S280" s="570">
        <v>54473.539829091838</v>
      </c>
      <c r="T280" s="571"/>
      <c r="U280" s="570"/>
      <c r="X280" s="573"/>
    </row>
    <row r="281" spans="1:24" s="181" customFormat="1" ht="18" customHeight="1" x14ac:dyDescent="0.3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4">
        <f t="shared" si="37"/>
        <v>174057.34784107126</v>
      </c>
      <c r="T281" s="500"/>
      <c r="U281" s="363"/>
    </row>
    <row r="282" spans="1:24" s="181" customFormat="1" ht="18" customHeight="1" x14ac:dyDescent="0.3">
      <c r="A282" s="362" t="s">
        <v>278</v>
      </c>
      <c r="B282" s="363">
        <f>(B281-B277)/B277*100</f>
        <v>0.60813611430154746</v>
      </c>
      <c r="C282" s="363">
        <f t="shared" ref="C282:S282" si="38">(C281-C277)/C277*100</f>
        <v>6.1919233058679826</v>
      </c>
      <c r="D282" s="363">
        <f t="shared" si="38"/>
        <v>-6.9511770717410641</v>
      </c>
      <c r="E282" s="363">
        <f t="shared" si="38"/>
        <v>13.423066269943082</v>
      </c>
      <c r="F282" s="363">
        <f t="shared" si="38"/>
        <v>40.632638524193155</v>
      </c>
      <c r="G282" s="363">
        <f t="shared" si="38"/>
        <v>45.034071776107318</v>
      </c>
      <c r="H282" s="363">
        <f t="shared" si="38"/>
        <v>39.724025862953702</v>
      </c>
      <c r="I282" s="363">
        <f t="shared" si="38"/>
        <v>-1.4410716845868567</v>
      </c>
      <c r="J282" s="363">
        <f t="shared" si="38"/>
        <v>-24.017369971676001</v>
      </c>
      <c r="K282" s="363">
        <f t="shared" si="38"/>
        <v>-68.435386329602807</v>
      </c>
      <c r="L282" s="363">
        <f t="shared" si="38"/>
        <v>7.6266918625695217</v>
      </c>
      <c r="M282" s="363">
        <f t="shared" si="38"/>
        <v>20.231511714662869</v>
      </c>
      <c r="N282" s="363">
        <f t="shared" si="38"/>
        <v>-2.6350147638389112</v>
      </c>
      <c r="O282" s="363">
        <f t="shared" si="38"/>
        <v>-15.807703631022843</v>
      </c>
      <c r="P282" s="363">
        <f t="shared" si="38"/>
        <v>-63.399283231478286</v>
      </c>
      <c r="Q282" s="363">
        <f t="shared" si="38"/>
        <v>11.732801873391697</v>
      </c>
      <c r="R282" s="363">
        <f t="shared" si="38"/>
        <v>21.506130270693433</v>
      </c>
      <c r="S282" s="503">
        <f t="shared" si="38"/>
        <v>4.8217202351770494</v>
      </c>
      <c r="T282" s="500" t="e">
        <f t="shared" ref="T282:U282" si="39">(T257-T253)/T253*100</f>
        <v>#DIV/0!</v>
      </c>
      <c r="U282" s="363" t="e">
        <f t="shared" si="39"/>
        <v>#DIV/0!</v>
      </c>
    </row>
    <row r="283" spans="1:24" s="182" customFormat="1" ht="18" customHeight="1" x14ac:dyDescent="0.3">
      <c r="A283" s="298" t="s">
        <v>359</v>
      </c>
      <c r="B283" s="418">
        <f>(B281-B265)/B265*100</f>
        <v>-25.833139913568754</v>
      </c>
      <c r="C283" s="418">
        <f t="shared" ref="C283:S283" si="40">(C281-C265)/C265*100</f>
        <v>8.4563431973205549</v>
      </c>
      <c r="D283" s="418">
        <f t="shared" si="40"/>
        <v>10.556566429045661</v>
      </c>
      <c r="E283" s="418">
        <f t="shared" si="40"/>
        <v>-18.490247287725751</v>
      </c>
      <c r="F283" s="418">
        <f t="shared" si="40"/>
        <v>4.9980543585544162</v>
      </c>
      <c r="G283" s="418">
        <f t="shared" si="40"/>
        <v>-12.337419730295805</v>
      </c>
      <c r="H283" s="418">
        <f t="shared" si="40"/>
        <v>9.6441768847188829</v>
      </c>
      <c r="I283" s="418">
        <f t="shared" si="40"/>
        <v>-34.074722311014987</v>
      </c>
      <c r="J283" s="418">
        <f t="shared" si="40"/>
        <v>8.0123424040307967</v>
      </c>
      <c r="K283" s="418">
        <f t="shared" si="40"/>
        <v>-40.937035131268445</v>
      </c>
      <c r="L283" s="418">
        <f t="shared" si="40"/>
        <v>-40.6339837675661</v>
      </c>
      <c r="M283" s="418">
        <f t="shared" si="40"/>
        <v>-43.157839484787367</v>
      </c>
      <c r="N283" s="418">
        <f t="shared" si="40"/>
        <v>-37.860269175401854</v>
      </c>
      <c r="O283" s="418">
        <f t="shared" si="40"/>
        <v>9.3502245911010373</v>
      </c>
      <c r="P283" s="418">
        <f t="shared" si="40"/>
        <v>-37.664192759802006</v>
      </c>
      <c r="Q283" s="418">
        <f t="shared" si="40"/>
        <v>-36.29909411866624</v>
      </c>
      <c r="R283" s="418">
        <f t="shared" si="40"/>
        <v>-41.904931595506071</v>
      </c>
      <c r="S283" s="504">
        <f t="shared" si="40"/>
        <v>-30.827893019357887</v>
      </c>
      <c r="T283" s="501" t="e">
        <f>(T257-T241)/T241*100</f>
        <v>#DIV/0!</v>
      </c>
      <c r="U283" s="418" t="e">
        <f>(U257-U241)/U241*100</f>
        <v>#DIV/0!</v>
      </c>
    </row>
    <row r="284" spans="1:24" s="181" customFormat="1" ht="18" customHeight="1" thickBot="1" x14ac:dyDescent="0.35">
      <c r="A284" s="299" t="s">
        <v>360</v>
      </c>
      <c r="B284" s="422">
        <f>(B281-B249)/B249*100</f>
        <v>-13.120043429077931</v>
      </c>
      <c r="C284" s="422">
        <f t="shared" ref="C284:S284" si="41">(C281-C249)/C249*100</f>
        <v>2.1159934519400205</v>
      </c>
      <c r="D284" s="422">
        <f t="shared" si="41"/>
        <v>-6.1538614334253561</v>
      </c>
      <c r="E284" s="422">
        <f t="shared" si="41"/>
        <v>153.020351759671</v>
      </c>
      <c r="F284" s="422">
        <f t="shared" si="41"/>
        <v>20.531373316719581</v>
      </c>
      <c r="G284" s="422">
        <f t="shared" si="41"/>
        <v>36.425947027857845</v>
      </c>
      <c r="H284" s="422">
        <f t="shared" si="41"/>
        <v>17.595573127810127</v>
      </c>
      <c r="I284" s="422">
        <f t="shared" si="41"/>
        <v>-17.960158818140492</v>
      </c>
      <c r="J284" s="422">
        <f t="shared" si="41"/>
        <v>119.10943645677354</v>
      </c>
      <c r="K284" s="422">
        <f t="shared" si="41"/>
        <v>98.968529316694642</v>
      </c>
      <c r="L284" s="422">
        <f t="shared" si="41"/>
        <v>-30.320412936216705</v>
      </c>
      <c r="M284" s="422">
        <f t="shared" si="41"/>
        <v>-36.658035060198081</v>
      </c>
      <c r="N284" s="422">
        <f t="shared" si="41"/>
        <v>-22.527878801118462</v>
      </c>
      <c r="O284" s="422">
        <f t="shared" si="41"/>
        <v>28.161555004992461</v>
      </c>
      <c r="P284" s="422">
        <f t="shared" si="41"/>
        <v>107.41627014486465</v>
      </c>
      <c r="Q284" s="422">
        <f t="shared" si="41"/>
        <v>-25.391656850456872</v>
      </c>
      <c r="R284" s="422">
        <f t="shared" si="41"/>
        <v>-34.505831041651028</v>
      </c>
      <c r="S284" s="505">
        <f t="shared" si="41"/>
        <v>-15.785441877713623</v>
      </c>
      <c r="T284" s="502" t="e">
        <f>(T257-T225)/T225*100</f>
        <v>#DIV/0!</v>
      </c>
      <c r="U284" s="422" t="e">
        <f>(U257-U225)/U225*100</f>
        <v>#DIV/0!</v>
      </c>
    </row>
    <row r="285" spans="1:24" s="181" customFormat="1" ht="5.25" customHeight="1" x14ac:dyDescent="0.3">
      <c r="A285" s="184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</row>
    <row r="286" spans="1:24" s="186" customFormat="1" ht="22.5" hidden="1" customHeight="1" x14ac:dyDescent="0.3">
      <c r="A286" s="600" t="s">
        <v>279</v>
      </c>
      <c r="B286" s="600"/>
      <c r="C286" s="600"/>
      <c r="D286" s="600"/>
      <c r="E286" s="600"/>
      <c r="F286" s="600"/>
      <c r="G286" s="600"/>
      <c r="H286" s="600"/>
      <c r="I286" s="600"/>
      <c r="J286" s="600"/>
      <c r="K286" s="600"/>
      <c r="L286" s="600"/>
      <c r="M286" s="600"/>
      <c r="N286" s="600"/>
      <c r="O286" s="600"/>
      <c r="P286" s="600"/>
      <c r="Q286" s="600"/>
      <c r="R286" s="600"/>
      <c r="S286" s="600"/>
      <c r="U286" s="187"/>
    </row>
    <row r="287" spans="1:24" s="188" customFormat="1" ht="11.25" hidden="1" customHeight="1" x14ac:dyDescent="0.3">
      <c r="A287" s="5" t="s">
        <v>229</v>
      </c>
      <c r="B287" s="6" t="s">
        <v>0</v>
      </c>
      <c r="C287" s="302" t="s">
        <v>1</v>
      </c>
      <c r="D287" s="302"/>
      <c r="E287" s="302"/>
      <c r="F287" s="302"/>
      <c r="G287" s="302"/>
      <c r="H287" s="303"/>
      <c r="I287" s="313" t="s">
        <v>2</v>
      </c>
      <c r="J287" s="313"/>
      <c r="K287" s="313"/>
      <c r="L287" s="313"/>
      <c r="M287" s="313"/>
      <c r="N287" s="341"/>
      <c r="O287" s="325" t="s">
        <v>3</v>
      </c>
      <c r="P287" s="325"/>
      <c r="Q287" s="326" t="s">
        <v>4</v>
      </c>
      <c r="R287" s="325"/>
      <c r="S287" s="327"/>
      <c r="U287" s="189"/>
    </row>
    <row r="288" spans="1:24" s="188" customFormat="1" ht="11.25" hidden="1" customHeight="1" x14ac:dyDescent="0.3">
      <c r="A288" s="7"/>
      <c r="B288" s="8"/>
      <c r="C288" s="336"/>
      <c r="D288" s="305" t="s">
        <v>3</v>
      </c>
      <c r="E288" s="306"/>
      <c r="F288" s="305" t="s">
        <v>4</v>
      </c>
      <c r="G288" s="302"/>
      <c r="H288" s="303"/>
      <c r="I288" s="315"/>
      <c r="J288" s="316" t="s">
        <v>3</v>
      </c>
      <c r="K288" s="317"/>
      <c r="L288" s="318" t="s">
        <v>4</v>
      </c>
      <c r="M288" s="313"/>
      <c r="N288" s="314"/>
      <c r="O288" s="343"/>
      <c r="P288" s="344"/>
      <c r="Q288" s="345"/>
      <c r="R288" s="343"/>
      <c r="S288" s="346"/>
      <c r="U288" s="189"/>
    </row>
    <row r="289" spans="1:21" s="190" customFormat="1" ht="11.25" hidden="1" customHeight="1" thickBot="1" x14ac:dyDescent="0.35">
      <c r="A289" s="7"/>
      <c r="B289" s="8"/>
      <c r="C289" s="336"/>
      <c r="D289" s="337"/>
      <c r="E289" s="338" t="s">
        <v>230</v>
      </c>
      <c r="F289" s="339"/>
      <c r="G289" s="340" t="s">
        <v>5</v>
      </c>
      <c r="H289" s="303" t="s">
        <v>6</v>
      </c>
      <c r="I289" s="315"/>
      <c r="J289" s="334"/>
      <c r="K289" s="318" t="s">
        <v>230</v>
      </c>
      <c r="L289" s="342"/>
      <c r="M289" s="335" t="s">
        <v>5</v>
      </c>
      <c r="N289" s="314" t="s">
        <v>6</v>
      </c>
      <c r="O289" s="346"/>
      <c r="P289" s="326" t="s">
        <v>230</v>
      </c>
      <c r="Q289" s="345"/>
      <c r="R289" s="347" t="s">
        <v>5</v>
      </c>
      <c r="S289" s="327" t="s">
        <v>6</v>
      </c>
      <c r="U289" s="191"/>
    </row>
    <row r="290" spans="1:21" ht="18" hidden="1" thickTop="1" x14ac:dyDescent="0.3">
      <c r="A290" s="192" t="s">
        <v>280</v>
      </c>
      <c r="B290" s="419">
        <f t="shared" ref="B290:U290" si="42">SUM(B210:B216)</f>
        <v>1061150.293088688</v>
      </c>
      <c r="C290" s="419">
        <f t="shared" si="42"/>
        <v>280748.66000000003</v>
      </c>
      <c r="D290" s="419">
        <f t="shared" si="42"/>
        <v>186312.42</v>
      </c>
      <c r="E290" s="419">
        <f t="shared" si="42"/>
        <v>9942.0400000000009</v>
      </c>
      <c r="F290" s="419">
        <f t="shared" si="42"/>
        <v>94435.239999999991</v>
      </c>
      <c r="G290" s="419">
        <f t="shared" si="42"/>
        <v>29574.58</v>
      </c>
      <c r="H290" s="419">
        <f t="shared" si="42"/>
        <v>64860.66</v>
      </c>
      <c r="I290" s="419">
        <f t="shared" si="42"/>
        <v>780403.63308868825</v>
      </c>
      <c r="J290" s="419">
        <f t="shared" si="42"/>
        <v>154474.88485034218</v>
      </c>
      <c r="K290" s="419">
        <f t="shared" si="42"/>
        <v>52092.65</v>
      </c>
      <c r="L290" s="419">
        <f t="shared" si="42"/>
        <v>625927.74823834596</v>
      </c>
      <c r="M290" s="419">
        <f t="shared" si="42"/>
        <v>361015.85719014099</v>
      </c>
      <c r="N290" s="419">
        <f t="shared" si="42"/>
        <v>264911.89104820491</v>
      </c>
      <c r="O290" s="419">
        <f t="shared" si="42"/>
        <v>340787.30485034222</v>
      </c>
      <c r="P290" s="419">
        <f t="shared" si="42"/>
        <v>62030.69</v>
      </c>
      <c r="Q290" s="419">
        <f t="shared" si="42"/>
        <v>720364.98823834595</v>
      </c>
      <c r="R290" s="419">
        <f t="shared" si="42"/>
        <v>390592.437190141</v>
      </c>
      <c r="S290" s="419">
        <f t="shared" si="42"/>
        <v>329771.55104820494</v>
      </c>
      <c r="T290" s="419">
        <f t="shared" si="42"/>
        <v>0</v>
      </c>
      <c r="U290" s="419">
        <f t="shared" si="42"/>
        <v>0</v>
      </c>
    </row>
    <row r="291" spans="1:21" ht="17.25" hidden="1" x14ac:dyDescent="0.3">
      <c r="A291" s="348" t="s">
        <v>281</v>
      </c>
      <c r="B291" s="420">
        <f t="shared" ref="B291:U291" si="43">SUM(B193:B199)</f>
        <v>1052274.2690921908</v>
      </c>
      <c r="C291" s="420">
        <f t="shared" si="43"/>
        <v>245933.49</v>
      </c>
      <c r="D291" s="420">
        <f t="shared" si="43"/>
        <v>158633.23000000001</v>
      </c>
      <c r="E291" s="420">
        <f t="shared" si="43"/>
        <v>5262.47</v>
      </c>
      <c r="F291" s="420">
        <f t="shared" si="43"/>
        <v>87300.260000000009</v>
      </c>
      <c r="G291" s="420">
        <f t="shared" si="43"/>
        <v>26662.34</v>
      </c>
      <c r="H291" s="420">
        <f t="shared" si="43"/>
        <v>60635.92</v>
      </c>
      <c r="I291" s="420">
        <f t="shared" si="43"/>
        <v>806342.77909219079</v>
      </c>
      <c r="J291" s="420">
        <f t="shared" si="43"/>
        <v>174090.29120572755</v>
      </c>
      <c r="K291" s="420">
        <f t="shared" si="43"/>
        <v>44673.759999999995</v>
      </c>
      <c r="L291" s="420">
        <f t="shared" si="43"/>
        <v>632251.48788646329</v>
      </c>
      <c r="M291" s="420">
        <f t="shared" si="43"/>
        <v>340418.18621114391</v>
      </c>
      <c r="N291" s="420">
        <f t="shared" si="43"/>
        <v>291834.30167531938</v>
      </c>
      <c r="O291" s="420">
        <f t="shared" si="43"/>
        <v>332724.52120572753</v>
      </c>
      <c r="P291" s="420">
        <f t="shared" si="43"/>
        <v>49935.229999999996</v>
      </c>
      <c r="Q291" s="420">
        <f t="shared" si="43"/>
        <v>719549.7478864633</v>
      </c>
      <c r="R291" s="420">
        <f t="shared" si="43"/>
        <v>367080.52621114394</v>
      </c>
      <c r="S291" s="420">
        <f t="shared" si="43"/>
        <v>352469.22167531936</v>
      </c>
      <c r="T291" s="420">
        <f t="shared" si="43"/>
        <v>122942.35924653233</v>
      </c>
      <c r="U291" s="420">
        <f t="shared" si="43"/>
        <v>20218.484750144282</v>
      </c>
    </row>
    <row r="292" spans="1:21" ht="17.25" hidden="1" x14ac:dyDescent="0.3">
      <c r="A292" s="348" t="s">
        <v>282</v>
      </c>
      <c r="B292" s="421">
        <f t="shared" ref="B292:U292" si="44">SUM(B176:B182)</f>
        <v>1122510.7960463047</v>
      </c>
      <c r="C292" s="421">
        <f t="shared" si="44"/>
        <v>318825.40000000002</v>
      </c>
      <c r="D292" s="421">
        <f t="shared" si="44"/>
        <v>191649.98</v>
      </c>
      <c r="E292" s="421">
        <f t="shared" si="44"/>
        <v>10302.5</v>
      </c>
      <c r="F292" s="421">
        <f t="shared" si="44"/>
        <v>127174.42</v>
      </c>
      <c r="G292" s="421">
        <f t="shared" si="44"/>
        <v>53222.8</v>
      </c>
      <c r="H292" s="421">
        <f t="shared" si="44"/>
        <v>73953.62</v>
      </c>
      <c r="I292" s="421">
        <f t="shared" si="44"/>
        <v>803685.39604630473</v>
      </c>
      <c r="J292" s="421">
        <f t="shared" si="44"/>
        <v>152011.54181520833</v>
      </c>
      <c r="K292" s="421">
        <f t="shared" si="44"/>
        <v>34506.800000000003</v>
      </c>
      <c r="L292" s="421">
        <f t="shared" si="44"/>
        <v>651673.85423109634</v>
      </c>
      <c r="M292" s="421">
        <f t="shared" si="44"/>
        <v>392306.2608890906</v>
      </c>
      <c r="N292" s="421">
        <f t="shared" si="44"/>
        <v>259367.5933420058</v>
      </c>
      <c r="O292" s="421">
        <f t="shared" si="44"/>
        <v>343661.60074604378</v>
      </c>
      <c r="P292" s="421">
        <f t="shared" si="44"/>
        <v>44809.63</v>
      </c>
      <c r="Q292" s="421">
        <f t="shared" si="44"/>
        <v>778849.90867400949</v>
      </c>
      <c r="R292" s="421">
        <f t="shared" si="44"/>
        <v>445528.87573741359</v>
      </c>
      <c r="S292" s="421">
        <f t="shared" si="44"/>
        <v>333321.03293659585</v>
      </c>
      <c r="T292" s="421">
        <f t="shared" si="44"/>
        <v>32261.136029994068</v>
      </c>
      <c r="U292" s="421">
        <f t="shared" si="44"/>
        <v>0</v>
      </c>
    </row>
    <row r="293" spans="1:21" ht="17.25" hidden="1" x14ac:dyDescent="0.3">
      <c r="A293" s="348" t="s">
        <v>193</v>
      </c>
      <c r="B293" s="421">
        <f t="shared" ref="B293:S293" si="45">SUM(B124:B130)</f>
        <v>458926</v>
      </c>
      <c r="C293" s="421">
        <f t="shared" si="45"/>
        <v>172692</v>
      </c>
      <c r="D293" s="421">
        <f t="shared" si="45"/>
        <v>107762</v>
      </c>
      <c r="E293" s="421">
        <f t="shared" si="45"/>
        <v>10668</v>
      </c>
      <c r="F293" s="421">
        <f t="shared" si="45"/>
        <v>64930</v>
      </c>
      <c r="G293" s="421">
        <f t="shared" si="45"/>
        <v>14677</v>
      </c>
      <c r="H293" s="421">
        <f t="shared" si="45"/>
        <v>50253</v>
      </c>
      <c r="I293" s="421">
        <f t="shared" si="45"/>
        <v>286233</v>
      </c>
      <c r="J293" s="421">
        <f t="shared" si="45"/>
        <v>48335</v>
      </c>
      <c r="K293" s="421">
        <f t="shared" si="45"/>
        <v>24478</v>
      </c>
      <c r="L293" s="421">
        <f t="shared" si="45"/>
        <v>237898</v>
      </c>
      <c r="M293" s="421">
        <f t="shared" si="45"/>
        <v>123239</v>
      </c>
      <c r="N293" s="421">
        <f t="shared" si="45"/>
        <v>114657</v>
      </c>
      <c r="O293" s="421">
        <f t="shared" si="45"/>
        <v>156098</v>
      </c>
      <c r="P293" s="421">
        <f t="shared" si="45"/>
        <v>35148</v>
      </c>
      <c r="Q293" s="421">
        <f t="shared" si="45"/>
        <v>302828</v>
      </c>
      <c r="R293" s="421">
        <f t="shared" si="45"/>
        <v>137917</v>
      </c>
      <c r="S293" s="421">
        <f t="shared" si="45"/>
        <v>164911</v>
      </c>
      <c r="T293" s="127"/>
      <c r="U293" s="89"/>
    </row>
    <row r="294" spans="1:21" ht="17.25" hidden="1" x14ac:dyDescent="0.3">
      <c r="A294" s="349" t="s">
        <v>161</v>
      </c>
      <c r="B294" s="196">
        <f>100*(B290/B291-1)</f>
        <v>0.8435086039074946</v>
      </c>
      <c r="C294" s="196">
        <f t="shared" ref="C294:U294" si="46">100*(C290/C291-1)</f>
        <v>14.156335519818807</v>
      </c>
      <c r="D294" s="196">
        <f t="shared" si="46"/>
        <v>17.448544671252051</v>
      </c>
      <c r="E294" s="196">
        <f t="shared" si="46"/>
        <v>88.923452295214986</v>
      </c>
      <c r="F294" s="196">
        <f t="shared" si="46"/>
        <v>8.1729195308238189</v>
      </c>
      <c r="G294" s="196">
        <f t="shared" si="46"/>
        <v>10.922672203565043</v>
      </c>
      <c r="H294" s="196">
        <f t="shared" si="46"/>
        <v>6.9673883071288634</v>
      </c>
      <c r="I294" s="196">
        <f t="shared" si="46"/>
        <v>-3.2168882361302664</v>
      </c>
      <c r="J294" s="196">
        <f t="shared" si="46"/>
        <v>-11.267375233582255</v>
      </c>
      <c r="K294" s="196">
        <f t="shared" si="46"/>
        <v>16.606817962043063</v>
      </c>
      <c r="L294" s="196">
        <f t="shared" si="46"/>
        <v>-1.0001937155192486</v>
      </c>
      <c r="M294" s="196">
        <f t="shared" si="46"/>
        <v>6.0506964120363937</v>
      </c>
      <c r="N294" s="196">
        <f t="shared" si="46"/>
        <v>-9.2252385934628816</v>
      </c>
      <c r="O294" s="196">
        <f t="shared" si="46"/>
        <v>2.4232610254864229</v>
      </c>
      <c r="P294" s="196">
        <f t="shared" si="46"/>
        <v>24.222297564264771</v>
      </c>
      <c r="Q294" s="196">
        <f t="shared" si="46"/>
        <v>0.1132986779965206</v>
      </c>
      <c r="R294" s="196">
        <f t="shared" si="46"/>
        <v>6.4051098601381806</v>
      </c>
      <c r="S294" s="196">
        <f t="shared" si="46"/>
        <v>-6.4396177683913152</v>
      </c>
      <c r="T294" s="128">
        <f t="shared" si="46"/>
        <v>-100</v>
      </c>
      <c r="U294" s="103">
        <f t="shared" si="46"/>
        <v>-100</v>
      </c>
    </row>
    <row r="295" spans="1:21" ht="17.25" hidden="1" x14ac:dyDescent="0.3">
      <c r="A295" s="348" t="s">
        <v>162</v>
      </c>
      <c r="B295" s="197">
        <f>100*(B290/B292-1)</f>
        <v>-5.4663619426859817</v>
      </c>
      <c r="C295" s="197">
        <f t="shared" ref="C295:U295" si="47">100*(C290/C292-1)</f>
        <v>-11.942818859476056</v>
      </c>
      <c r="D295" s="197">
        <f t="shared" si="47"/>
        <v>-2.7850563824739272</v>
      </c>
      <c r="E295" s="197">
        <f t="shared" si="47"/>
        <v>-3.498762436301861</v>
      </c>
      <c r="F295" s="197">
        <f t="shared" si="47"/>
        <v>-25.743526095892566</v>
      </c>
      <c r="G295" s="197">
        <f t="shared" si="47"/>
        <v>-44.432498853874655</v>
      </c>
      <c r="H295" s="197">
        <f t="shared" si="47"/>
        <v>-12.295490065259806</v>
      </c>
      <c r="I295" s="197">
        <f t="shared" si="47"/>
        <v>-2.8968752041719448</v>
      </c>
      <c r="J295" s="197">
        <f t="shared" si="47"/>
        <v>1.6204973686329671</v>
      </c>
      <c r="K295" s="197">
        <f t="shared" si="47"/>
        <v>50.963433294307194</v>
      </c>
      <c r="L295" s="197">
        <f t="shared" si="47"/>
        <v>-3.9507655287364551</v>
      </c>
      <c r="M295" s="197">
        <f t="shared" si="47"/>
        <v>-7.9760143587909171</v>
      </c>
      <c r="N295" s="197">
        <f t="shared" si="47"/>
        <v>2.1376216028994532</v>
      </c>
      <c r="O295" s="197">
        <f t="shared" si="47"/>
        <v>-0.8363738891577821</v>
      </c>
      <c r="P295" s="197">
        <f t="shared" si="47"/>
        <v>38.431604992051938</v>
      </c>
      <c r="Q295" s="197">
        <f t="shared" si="47"/>
        <v>-7.5091387678575927</v>
      </c>
      <c r="R295" s="197">
        <f t="shared" si="47"/>
        <v>-12.330612343890168</v>
      </c>
      <c r="S295" s="197">
        <f t="shared" si="47"/>
        <v>-1.0648838619992218</v>
      </c>
      <c r="T295" s="129">
        <f t="shared" si="47"/>
        <v>-100</v>
      </c>
      <c r="U295" s="102" t="e">
        <f t="shared" si="47"/>
        <v>#DIV/0!</v>
      </c>
    </row>
    <row r="296" spans="1:21" hidden="1" x14ac:dyDescent="0.3">
      <c r="A296" t="s">
        <v>194</v>
      </c>
      <c r="B296" s="102">
        <f t="shared" ref="B296:S296" si="48">100*(B290/B293-1)</f>
        <v>131.22470574530274</v>
      </c>
      <c r="C296" s="102">
        <f t="shared" si="48"/>
        <v>62.57189678734396</v>
      </c>
      <c r="D296" s="102">
        <f t="shared" si="48"/>
        <v>72.89250385107924</v>
      </c>
      <c r="E296" s="102">
        <f t="shared" si="48"/>
        <v>-6.8050243719534942</v>
      </c>
      <c r="F296" s="102">
        <f t="shared" si="48"/>
        <v>45.441614045895577</v>
      </c>
      <c r="G296" s="102">
        <f t="shared" si="48"/>
        <v>101.50289568712951</v>
      </c>
      <c r="H296" s="102">
        <f t="shared" si="48"/>
        <v>29.068234732254794</v>
      </c>
      <c r="I296" s="102">
        <f t="shared" si="48"/>
        <v>172.64628225560585</v>
      </c>
      <c r="J296" s="102">
        <f t="shared" si="48"/>
        <v>219.59218961485917</v>
      </c>
      <c r="K296" s="102">
        <f t="shared" si="48"/>
        <v>112.81415965356646</v>
      </c>
      <c r="L296" s="102">
        <f t="shared" si="48"/>
        <v>163.10761260638844</v>
      </c>
      <c r="M296" s="102">
        <f t="shared" si="48"/>
        <v>192.93961910607922</v>
      </c>
      <c r="N296" s="102">
        <f t="shared" si="48"/>
        <v>131.04728978449191</v>
      </c>
      <c r="O296" s="102">
        <f t="shared" si="48"/>
        <v>118.31625315528846</v>
      </c>
      <c r="P296" s="102">
        <f t="shared" si="48"/>
        <v>76.484266530101294</v>
      </c>
      <c r="Q296" s="102">
        <f t="shared" si="48"/>
        <v>137.87925430883075</v>
      </c>
      <c r="R296" s="102">
        <f t="shared" si="48"/>
        <v>183.20833341077676</v>
      </c>
      <c r="S296" s="102">
        <f t="shared" si="48"/>
        <v>99.969408376763795</v>
      </c>
      <c r="T296" s="122"/>
      <c r="U296" s="121" t="s">
        <v>171</v>
      </c>
    </row>
    <row r="297" spans="1:21" s="118" customFormat="1" hidden="1" x14ac:dyDescent="0.3">
      <c r="A297" s="118" t="s">
        <v>170</v>
      </c>
      <c r="T297" s="130"/>
      <c r="U297" s="119"/>
    </row>
    <row r="298" spans="1:21" hidden="1" x14ac:dyDescent="0.3">
      <c r="A298" s="118" t="s">
        <v>181</v>
      </c>
      <c r="B298" s="131" t="e">
        <f>B290/#REF!-1</f>
        <v>#REF!</v>
      </c>
      <c r="C298" s="131" t="e">
        <f>C290/#REF!-1</f>
        <v>#REF!</v>
      </c>
      <c r="D298" s="131" t="e">
        <f>D290/#REF!-1</f>
        <v>#REF!</v>
      </c>
      <c r="E298" s="131" t="e">
        <f>E290/#REF!-1</f>
        <v>#REF!</v>
      </c>
      <c r="F298" s="131" t="e">
        <f>F290/#REF!-1</f>
        <v>#REF!</v>
      </c>
      <c r="G298" s="131" t="e">
        <f>G290/#REF!-1</f>
        <v>#REF!</v>
      </c>
      <c r="H298" s="131" t="e">
        <f>H290/#REF!-1</f>
        <v>#REF!</v>
      </c>
      <c r="I298" s="131" t="e">
        <f>I290/#REF!-1</f>
        <v>#REF!</v>
      </c>
      <c r="J298" s="131" t="e">
        <f>J290/#REF!-1</f>
        <v>#REF!</v>
      </c>
      <c r="K298" s="131" t="e">
        <f>K290/#REF!-1</f>
        <v>#REF!</v>
      </c>
      <c r="L298" s="131" t="e">
        <f>L290/#REF!-1</f>
        <v>#REF!</v>
      </c>
      <c r="M298" s="131" t="e">
        <f>M290/#REF!-1</f>
        <v>#REF!</v>
      </c>
      <c r="N298" s="131" t="e">
        <f>N290/#REF!-1</f>
        <v>#REF!</v>
      </c>
      <c r="O298" s="131" t="e">
        <f>O290/#REF!-1</f>
        <v>#REF!</v>
      </c>
      <c r="P298" s="131" t="e">
        <f>P290/#REF!-1</f>
        <v>#REF!</v>
      </c>
      <c r="Q298" s="131" t="e">
        <f>Q290/#REF!-1</f>
        <v>#REF!</v>
      </c>
      <c r="R298" s="131" t="e">
        <f>R290/#REF!-1</f>
        <v>#REF!</v>
      </c>
      <c r="S298" s="131" t="e">
        <f>S290/#REF!-1</f>
        <v>#REF!</v>
      </c>
      <c r="T298" s="122"/>
      <c r="U298" s="104"/>
    </row>
    <row r="299" spans="1:21" hidden="1" x14ac:dyDescent="0.3">
      <c r="A299" s="118" t="s">
        <v>182</v>
      </c>
      <c r="B299" s="131" t="e">
        <f>B290/#REF!-1</f>
        <v>#REF!</v>
      </c>
      <c r="C299" s="131" t="e">
        <f>C290/#REF!-1</f>
        <v>#REF!</v>
      </c>
      <c r="D299" s="131" t="e">
        <f>D290/#REF!-1</f>
        <v>#REF!</v>
      </c>
      <c r="E299" s="131" t="e">
        <f>E290/#REF!-1</f>
        <v>#REF!</v>
      </c>
      <c r="F299" s="131" t="e">
        <f>F290/#REF!-1</f>
        <v>#REF!</v>
      </c>
      <c r="G299" s="131" t="e">
        <f>G290/#REF!-1</f>
        <v>#REF!</v>
      </c>
      <c r="H299" s="131" t="e">
        <f>H290/#REF!-1</f>
        <v>#REF!</v>
      </c>
      <c r="I299" s="131" t="e">
        <f>I290/#REF!-1</f>
        <v>#REF!</v>
      </c>
      <c r="J299" s="131" t="e">
        <f>J290/#REF!-1</f>
        <v>#REF!</v>
      </c>
      <c r="K299" s="131" t="e">
        <f>K290/#REF!-1</f>
        <v>#REF!</v>
      </c>
      <c r="L299" s="131" t="e">
        <f>L290/#REF!-1</f>
        <v>#REF!</v>
      </c>
      <c r="M299" s="131" t="e">
        <f>M290/#REF!-1</f>
        <v>#REF!</v>
      </c>
      <c r="N299" s="131" t="e">
        <f>N290/#REF!-1</f>
        <v>#REF!</v>
      </c>
      <c r="O299" s="131" t="e">
        <f>O290/#REF!-1</f>
        <v>#REF!</v>
      </c>
      <c r="P299" s="131" t="e">
        <f>P290/#REF!-1</f>
        <v>#REF!</v>
      </c>
      <c r="Q299" s="131" t="e">
        <f>Q290/#REF!-1</f>
        <v>#REF!</v>
      </c>
      <c r="R299" s="131" t="e">
        <f>R290/#REF!-1</f>
        <v>#REF!</v>
      </c>
      <c r="S299" s="131" t="e">
        <f>S290/#REF!-1</f>
        <v>#REF!</v>
      </c>
      <c r="T299" s="122"/>
      <c r="U299" s="104"/>
    </row>
    <row r="300" spans="1:21" hidden="1" x14ac:dyDescent="0.3">
      <c r="A300" s="118" t="s">
        <v>183</v>
      </c>
      <c r="B300" s="131" t="e">
        <f>B290/#REF!-1</f>
        <v>#REF!</v>
      </c>
      <c r="C300" s="131" t="e">
        <f>C290/#REF!-1</f>
        <v>#REF!</v>
      </c>
      <c r="D300" s="131" t="e">
        <f>D290/#REF!-1</f>
        <v>#REF!</v>
      </c>
      <c r="E300" s="131" t="e">
        <f>E290/#REF!-1</f>
        <v>#REF!</v>
      </c>
      <c r="F300" s="131" t="e">
        <f>F290/#REF!-1</f>
        <v>#REF!</v>
      </c>
      <c r="G300" s="131" t="e">
        <f>G290/#REF!-1</f>
        <v>#REF!</v>
      </c>
      <c r="H300" s="131" t="e">
        <f>H290/#REF!-1</f>
        <v>#REF!</v>
      </c>
      <c r="I300" s="131" t="e">
        <f>I290/#REF!-1</f>
        <v>#REF!</v>
      </c>
      <c r="J300" s="131" t="e">
        <f>J290/#REF!-1</f>
        <v>#REF!</v>
      </c>
      <c r="K300" s="131" t="e">
        <f>K290/#REF!-1</f>
        <v>#REF!</v>
      </c>
      <c r="L300" s="131" t="e">
        <f>L290/#REF!-1</f>
        <v>#REF!</v>
      </c>
      <c r="M300" s="131" t="e">
        <f>M290/#REF!-1</f>
        <v>#REF!</v>
      </c>
      <c r="N300" s="131" t="e">
        <f>N290/#REF!-1</f>
        <v>#REF!</v>
      </c>
      <c r="O300" s="131" t="e">
        <f>O290/#REF!-1</f>
        <v>#REF!</v>
      </c>
      <c r="P300" s="131" t="e">
        <f>P290/#REF!-1</f>
        <v>#REF!</v>
      </c>
      <c r="Q300" s="131" t="e">
        <f>Q290/#REF!-1</f>
        <v>#REF!</v>
      </c>
      <c r="R300" s="131" t="e">
        <f>R290/#REF!-1</f>
        <v>#REF!</v>
      </c>
      <c r="S300" s="131" t="e">
        <f>S290/#REF!-1</f>
        <v>#REF!</v>
      </c>
      <c r="T300" s="122"/>
      <c r="U300" s="104"/>
    </row>
    <row r="301" spans="1:21" hidden="1" x14ac:dyDescent="0.3">
      <c r="A301" s="118" t="s">
        <v>184</v>
      </c>
      <c r="B301" s="131" t="e">
        <f>B290/#REF!-1</f>
        <v>#REF!</v>
      </c>
      <c r="C301" s="131" t="e">
        <f>C290/#REF!-1</f>
        <v>#REF!</v>
      </c>
      <c r="D301" s="131" t="e">
        <f>D290/#REF!-1</f>
        <v>#REF!</v>
      </c>
      <c r="E301" s="131" t="e">
        <f>E290/#REF!-1</f>
        <v>#REF!</v>
      </c>
      <c r="F301" s="131" t="e">
        <f>F290/#REF!-1</f>
        <v>#REF!</v>
      </c>
      <c r="G301" s="131" t="e">
        <f>G290/#REF!-1</f>
        <v>#REF!</v>
      </c>
      <c r="H301" s="131" t="e">
        <f>H290/#REF!-1</f>
        <v>#REF!</v>
      </c>
      <c r="I301" s="131" t="e">
        <f>I290/#REF!-1</f>
        <v>#REF!</v>
      </c>
      <c r="J301" s="131" t="e">
        <f>J290/#REF!-1</f>
        <v>#REF!</v>
      </c>
      <c r="K301" s="131" t="e">
        <f>K290/#REF!-1</f>
        <v>#REF!</v>
      </c>
      <c r="L301" s="131" t="e">
        <f>L290/#REF!-1</f>
        <v>#REF!</v>
      </c>
      <c r="M301" s="131" t="e">
        <f>M290/#REF!-1</f>
        <v>#REF!</v>
      </c>
      <c r="N301" s="131" t="e">
        <f>N290/#REF!-1</f>
        <v>#REF!</v>
      </c>
      <c r="O301" s="131" t="e">
        <f>O290/#REF!-1</f>
        <v>#REF!</v>
      </c>
      <c r="P301" s="131" t="e">
        <f>P290/#REF!-1</f>
        <v>#REF!</v>
      </c>
      <c r="Q301" s="131" t="e">
        <f>Q290/#REF!-1</f>
        <v>#REF!</v>
      </c>
      <c r="R301" s="131" t="e">
        <f>R290/#REF!-1</f>
        <v>#REF!</v>
      </c>
      <c r="S301" s="131" t="e">
        <f>S290/#REF!-1</f>
        <v>#REF!</v>
      </c>
      <c r="T301" s="122"/>
      <c r="U301" s="104"/>
    </row>
    <row r="302" spans="1:21" hidden="1" x14ac:dyDescent="0.3">
      <c r="A302" s="118" t="s">
        <v>185</v>
      </c>
      <c r="B302" s="131" t="e">
        <f>B290/#REF!-1</f>
        <v>#REF!</v>
      </c>
      <c r="C302" s="131" t="e">
        <f>C290/#REF!-1</f>
        <v>#REF!</v>
      </c>
      <c r="D302" s="131" t="e">
        <f>D290/#REF!-1</f>
        <v>#REF!</v>
      </c>
      <c r="E302" s="131" t="e">
        <f>E290/#REF!-1</f>
        <v>#REF!</v>
      </c>
      <c r="F302" s="131" t="e">
        <f>F290/#REF!-1</f>
        <v>#REF!</v>
      </c>
      <c r="G302" s="131" t="e">
        <f>G290/#REF!-1</f>
        <v>#REF!</v>
      </c>
      <c r="H302" s="131" t="e">
        <f>H290/#REF!-1</f>
        <v>#REF!</v>
      </c>
      <c r="I302" s="131" t="e">
        <f>I290/#REF!-1</f>
        <v>#REF!</v>
      </c>
      <c r="J302" s="131" t="e">
        <f>J290/#REF!-1</f>
        <v>#REF!</v>
      </c>
      <c r="K302" s="131" t="e">
        <f>K290/#REF!-1</f>
        <v>#REF!</v>
      </c>
      <c r="L302" s="131" t="e">
        <f>L290/#REF!-1</f>
        <v>#REF!</v>
      </c>
      <c r="M302" s="131" t="e">
        <f>M290/#REF!-1</f>
        <v>#REF!</v>
      </c>
      <c r="N302" s="131" t="e">
        <f>N290/#REF!-1</f>
        <v>#REF!</v>
      </c>
      <c r="O302" s="131" t="e">
        <f>O290/#REF!-1</f>
        <v>#REF!</v>
      </c>
      <c r="P302" s="131" t="e">
        <f>P290/#REF!-1</f>
        <v>#REF!</v>
      </c>
      <c r="Q302" s="131" t="e">
        <f>Q290/#REF!-1</f>
        <v>#REF!</v>
      </c>
      <c r="R302" s="131" t="e">
        <f>R290/#REF!-1</f>
        <v>#REF!</v>
      </c>
      <c r="S302" s="131" t="e">
        <f>S290/#REF!-1</f>
        <v>#REF!</v>
      </c>
      <c r="T302" s="122"/>
      <c r="U302" s="104"/>
    </row>
    <row r="303" spans="1:21" hidden="1" x14ac:dyDescent="0.3">
      <c r="A303" s="118" t="s">
        <v>186</v>
      </c>
      <c r="B303" s="131" t="e">
        <f>B290/#REF!-1</f>
        <v>#REF!</v>
      </c>
      <c r="C303" s="131" t="e">
        <f>C290/#REF!-1</f>
        <v>#REF!</v>
      </c>
      <c r="D303" s="131" t="e">
        <f>D290/#REF!-1</f>
        <v>#REF!</v>
      </c>
      <c r="E303" s="131" t="e">
        <f>E290/#REF!-1</f>
        <v>#REF!</v>
      </c>
      <c r="F303" s="131" t="e">
        <f>F290/#REF!-1</f>
        <v>#REF!</v>
      </c>
      <c r="G303" s="131" t="e">
        <f>G290/#REF!-1</f>
        <v>#REF!</v>
      </c>
      <c r="H303" s="131" t="e">
        <f>H290/#REF!-1</f>
        <v>#REF!</v>
      </c>
      <c r="I303" s="131" t="e">
        <f>I290/#REF!-1</f>
        <v>#REF!</v>
      </c>
      <c r="J303" s="131" t="e">
        <f>J290/#REF!-1</f>
        <v>#REF!</v>
      </c>
      <c r="K303" s="131" t="e">
        <f>K290/#REF!-1</f>
        <v>#REF!</v>
      </c>
      <c r="L303" s="131" t="e">
        <f>L290/#REF!-1</f>
        <v>#REF!</v>
      </c>
      <c r="M303" s="131" t="e">
        <f>M290/#REF!-1</f>
        <v>#REF!</v>
      </c>
      <c r="N303" s="131" t="e">
        <f>N290/#REF!-1</f>
        <v>#REF!</v>
      </c>
      <c r="O303" s="131" t="e">
        <f>O290/#REF!-1</f>
        <v>#REF!</v>
      </c>
      <c r="P303" s="131" t="e">
        <f>P290/#REF!-1</f>
        <v>#REF!</v>
      </c>
      <c r="Q303" s="131" t="e">
        <f>Q290/#REF!-1</f>
        <v>#REF!</v>
      </c>
      <c r="R303" s="131" t="e">
        <f>R290/#REF!-1</f>
        <v>#REF!</v>
      </c>
      <c r="S303" s="131" t="e">
        <f>S290/#REF!-1</f>
        <v>#REF!</v>
      </c>
      <c r="T303" s="122"/>
      <c r="U303" s="104"/>
    </row>
    <row r="304" spans="1:21" hidden="1" x14ac:dyDescent="0.3">
      <c r="A304" s="118" t="s">
        <v>187</v>
      </c>
      <c r="B304" s="131" t="e">
        <f>B290/#REF!-1</f>
        <v>#REF!</v>
      </c>
      <c r="C304" s="131" t="e">
        <f>C290/#REF!-1</f>
        <v>#REF!</v>
      </c>
      <c r="D304" s="131" t="e">
        <f>D290/#REF!-1</f>
        <v>#REF!</v>
      </c>
      <c r="E304" s="131" t="e">
        <f>E290/#REF!-1</f>
        <v>#REF!</v>
      </c>
      <c r="F304" s="131" t="e">
        <f>F290/#REF!-1</f>
        <v>#REF!</v>
      </c>
      <c r="G304" s="131" t="e">
        <f>G290/#REF!-1</f>
        <v>#REF!</v>
      </c>
      <c r="H304" s="131" t="e">
        <f>H290/#REF!-1</f>
        <v>#REF!</v>
      </c>
      <c r="I304" s="131" t="e">
        <f>I290/#REF!-1</f>
        <v>#REF!</v>
      </c>
      <c r="J304" s="131" t="e">
        <f>J290/#REF!-1</f>
        <v>#REF!</v>
      </c>
      <c r="K304" s="131" t="e">
        <f>K290/#REF!-1</f>
        <v>#REF!</v>
      </c>
      <c r="L304" s="131" t="e">
        <f>L290/#REF!-1</f>
        <v>#REF!</v>
      </c>
      <c r="M304" s="131" t="e">
        <f>M290/#REF!-1</f>
        <v>#REF!</v>
      </c>
      <c r="N304" s="131" t="e">
        <f>N290/#REF!-1</f>
        <v>#REF!</v>
      </c>
      <c r="O304" s="131" t="e">
        <f>O290/#REF!-1</f>
        <v>#REF!</v>
      </c>
      <c r="P304" s="131" t="e">
        <f>P290/#REF!-1</f>
        <v>#REF!</v>
      </c>
      <c r="Q304" s="131" t="e">
        <f>Q290/#REF!-1</f>
        <v>#REF!</v>
      </c>
      <c r="R304" s="131" t="e">
        <f>R290/#REF!-1</f>
        <v>#REF!</v>
      </c>
      <c r="S304" s="131" t="e">
        <f>S290/#REF!-1</f>
        <v>#REF!</v>
      </c>
      <c r="T304" s="122"/>
      <c r="U304" s="104"/>
    </row>
    <row r="305" spans="1:21" hidden="1" x14ac:dyDescent="0.3">
      <c r="A305" s="118" t="s">
        <v>188</v>
      </c>
      <c r="B305" s="131" t="e">
        <f>B290/#REF!-1</f>
        <v>#REF!</v>
      </c>
      <c r="C305" s="131" t="e">
        <f>C290/#REF!-1</f>
        <v>#REF!</v>
      </c>
      <c r="D305" s="131" t="e">
        <f>D290/#REF!-1</f>
        <v>#REF!</v>
      </c>
      <c r="E305" s="131" t="e">
        <f>E290/#REF!-1</f>
        <v>#REF!</v>
      </c>
      <c r="F305" s="131" t="e">
        <f>F290/#REF!-1</f>
        <v>#REF!</v>
      </c>
      <c r="G305" s="131" t="e">
        <f>G290/#REF!-1</f>
        <v>#REF!</v>
      </c>
      <c r="H305" s="131" t="e">
        <f>H290/#REF!-1</f>
        <v>#REF!</v>
      </c>
      <c r="I305" s="131" t="e">
        <f>I290/#REF!-1</f>
        <v>#REF!</v>
      </c>
      <c r="J305" s="131" t="e">
        <f>J290/#REF!-1</f>
        <v>#REF!</v>
      </c>
      <c r="K305" s="131" t="e">
        <f>K290/#REF!-1</f>
        <v>#REF!</v>
      </c>
      <c r="L305" s="131" t="e">
        <f>L290/#REF!-1</f>
        <v>#REF!</v>
      </c>
      <c r="M305" s="131" t="e">
        <f>M290/#REF!-1</f>
        <v>#REF!</v>
      </c>
      <c r="N305" s="131" t="e">
        <f>N290/#REF!-1</f>
        <v>#REF!</v>
      </c>
      <c r="O305" s="131" t="e">
        <f>O290/#REF!-1</f>
        <v>#REF!</v>
      </c>
      <c r="P305" s="131" t="e">
        <f>P290/#REF!-1</f>
        <v>#REF!</v>
      </c>
      <c r="Q305" s="131" t="e">
        <f>Q290/#REF!-1</f>
        <v>#REF!</v>
      </c>
      <c r="R305" s="131" t="e">
        <f>R290/#REF!-1</f>
        <v>#REF!</v>
      </c>
      <c r="S305" s="131" t="e">
        <f>S290/#REF!-1</f>
        <v>#REF!</v>
      </c>
      <c r="T305" s="122"/>
      <c r="U305" s="104"/>
    </row>
    <row r="306" spans="1:21" hidden="1" x14ac:dyDescent="0.3">
      <c r="A306" s="118" t="s">
        <v>189</v>
      </c>
      <c r="B306" s="131" t="e">
        <f>B290/#REF!-1</f>
        <v>#REF!</v>
      </c>
      <c r="C306" s="131" t="e">
        <f>C290/#REF!-1</f>
        <v>#REF!</v>
      </c>
      <c r="D306" s="131" t="e">
        <f>D290/#REF!-1</f>
        <v>#REF!</v>
      </c>
      <c r="E306" s="131" t="e">
        <f>E290/#REF!-1</f>
        <v>#REF!</v>
      </c>
      <c r="F306" s="131" t="e">
        <f>F290/#REF!-1</f>
        <v>#REF!</v>
      </c>
      <c r="G306" s="131" t="e">
        <f>G290/#REF!-1</f>
        <v>#REF!</v>
      </c>
      <c r="H306" s="131" t="e">
        <f>H290/#REF!-1</f>
        <v>#REF!</v>
      </c>
      <c r="I306" s="131" t="e">
        <f>I290/#REF!-1</f>
        <v>#REF!</v>
      </c>
      <c r="J306" s="131" t="e">
        <f>J290/#REF!-1</f>
        <v>#REF!</v>
      </c>
      <c r="K306" s="131" t="e">
        <f>K290/#REF!-1</f>
        <v>#REF!</v>
      </c>
      <c r="L306" s="131" t="e">
        <f>L290/#REF!-1</f>
        <v>#REF!</v>
      </c>
      <c r="M306" s="131" t="e">
        <f>M290/#REF!-1</f>
        <v>#REF!</v>
      </c>
      <c r="N306" s="131" t="e">
        <f>N290/#REF!-1</f>
        <v>#REF!</v>
      </c>
      <c r="O306" s="131" t="e">
        <f>O290/#REF!-1</f>
        <v>#REF!</v>
      </c>
      <c r="P306" s="131" t="e">
        <f>P290/#REF!-1</f>
        <v>#REF!</v>
      </c>
      <c r="Q306" s="131" t="e">
        <f>Q290/#REF!-1</f>
        <v>#REF!</v>
      </c>
      <c r="R306" s="131" t="e">
        <f>R290/#REF!-1</f>
        <v>#REF!</v>
      </c>
      <c r="S306" s="131" t="e">
        <f>S290/#REF!-1</f>
        <v>#REF!</v>
      </c>
      <c r="T306" s="122"/>
      <c r="U306" s="104"/>
    </row>
    <row r="307" spans="1:21" hidden="1" x14ac:dyDescent="0.3">
      <c r="F307" s="141"/>
      <c r="T307" s="122"/>
      <c r="U307" s="104"/>
    </row>
    <row r="308" spans="1:21" hidden="1" x14ac:dyDescent="0.3">
      <c r="A308" s="133" t="s">
        <v>190</v>
      </c>
      <c r="B308" s="137">
        <f t="shared" ref="B308:S308" si="49">AVERAGE(B291:B293)</f>
        <v>877903.68837949855</v>
      </c>
      <c r="C308" s="137">
        <f t="shared" si="49"/>
        <v>245816.96333333335</v>
      </c>
      <c r="D308" s="139">
        <f t="shared" si="49"/>
        <v>152681.73666666666</v>
      </c>
      <c r="E308" s="142">
        <f t="shared" si="49"/>
        <v>8744.3233333333337</v>
      </c>
      <c r="F308" s="139">
        <f t="shared" si="49"/>
        <v>93134.893333333326</v>
      </c>
      <c r="G308" s="142">
        <f t="shared" si="49"/>
        <v>31520.713333333333</v>
      </c>
      <c r="H308" s="142">
        <f t="shared" si="49"/>
        <v>61614.179999999993</v>
      </c>
      <c r="I308" s="137">
        <f t="shared" si="49"/>
        <v>632087.05837949843</v>
      </c>
      <c r="J308" s="139">
        <f t="shared" si="49"/>
        <v>124812.27767364529</v>
      </c>
      <c r="K308" s="142">
        <f t="shared" si="49"/>
        <v>34552.853333333333</v>
      </c>
      <c r="L308" s="139">
        <f t="shared" si="49"/>
        <v>507274.44737251988</v>
      </c>
      <c r="M308" s="142">
        <f t="shared" si="49"/>
        <v>285321.14903341146</v>
      </c>
      <c r="N308" s="142">
        <f t="shared" si="49"/>
        <v>221952.96500577507</v>
      </c>
      <c r="O308" s="137">
        <f t="shared" si="49"/>
        <v>277494.70731725713</v>
      </c>
      <c r="P308" s="134">
        <f t="shared" si="49"/>
        <v>43297.619999999995</v>
      </c>
      <c r="Q308" s="137">
        <f t="shared" si="49"/>
        <v>600409.21885349089</v>
      </c>
      <c r="R308" s="134">
        <f t="shared" si="49"/>
        <v>316842.13398285251</v>
      </c>
      <c r="S308" s="134">
        <f t="shared" si="49"/>
        <v>283567.08487063838</v>
      </c>
      <c r="T308" s="122"/>
      <c r="U308" s="104"/>
    </row>
    <row r="309" spans="1:21" hidden="1" x14ac:dyDescent="0.3">
      <c r="A309" s="135" t="s">
        <v>191</v>
      </c>
      <c r="B309" s="138">
        <f t="shared" ref="B309:S309" si="50">B290/B308-1</f>
        <v>0.20873201369895145</v>
      </c>
      <c r="C309" s="138">
        <f t="shared" si="50"/>
        <v>0.14210450000270525</v>
      </c>
      <c r="D309" s="140">
        <f t="shared" si="50"/>
        <v>0.22026657586922482</v>
      </c>
      <c r="E309" s="143">
        <f t="shared" si="50"/>
        <v>0.13697076617706649</v>
      </c>
      <c r="F309" s="140">
        <f t="shared" si="50"/>
        <v>1.3961970858898942E-2</v>
      </c>
      <c r="G309" s="143">
        <f t="shared" si="50"/>
        <v>-6.1741411520509049E-2</v>
      </c>
      <c r="H309" s="143">
        <f t="shared" si="50"/>
        <v>5.2690468330504725E-2</v>
      </c>
      <c r="I309" s="138">
        <f t="shared" si="50"/>
        <v>0.23464580193974194</v>
      </c>
      <c r="J309" s="140">
        <f t="shared" si="50"/>
        <v>0.23765776676440131</v>
      </c>
      <c r="K309" s="143">
        <f t="shared" si="50"/>
        <v>0.5076222359253304</v>
      </c>
      <c r="L309" s="140">
        <f t="shared" si="50"/>
        <v>0.23390356340715179</v>
      </c>
      <c r="M309" s="143">
        <f t="shared" si="50"/>
        <v>0.26529652082631139</v>
      </c>
      <c r="N309" s="143">
        <f t="shared" si="50"/>
        <v>0.19354968311106857</v>
      </c>
      <c r="O309" s="138">
        <f t="shared" si="50"/>
        <v>0.22808578277034752</v>
      </c>
      <c r="P309" s="136">
        <f t="shared" si="50"/>
        <v>0.43265819229786784</v>
      </c>
      <c r="Q309" s="138">
        <f t="shared" si="50"/>
        <v>0.19979001923707318</v>
      </c>
      <c r="R309" s="136">
        <f t="shared" si="50"/>
        <v>0.23276671659861958</v>
      </c>
      <c r="S309" s="136">
        <f t="shared" si="50"/>
        <v>0.16294015999298628</v>
      </c>
      <c r="T309" s="122"/>
      <c r="U309" s="104"/>
    </row>
    <row r="310" spans="1:21" hidden="1" x14ac:dyDescent="0.3">
      <c r="T310" s="122"/>
      <c r="U310" s="104"/>
    </row>
    <row r="311" spans="1:21" hidden="1" x14ac:dyDescent="0.3">
      <c r="T311" s="122"/>
      <c r="U311" s="104"/>
    </row>
    <row r="312" spans="1:21" hidden="1" x14ac:dyDescent="0.3">
      <c r="T312" s="122"/>
      <c r="U312" s="104"/>
    </row>
    <row r="313" spans="1:21" hidden="1" x14ac:dyDescent="0.3">
      <c r="T313" s="122"/>
      <c r="U313" s="104"/>
    </row>
    <row r="314" spans="1:21" x14ac:dyDescent="0.3">
      <c r="T314" s="122"/>
      <c r="U314" s="104"/>
    </row>
    <row r="315" spans="1:21" x14ac:dyDescent="0.3">
      <c r="D315" s="144"/>
      <c r="E315" s="144"/>
      <c r="F315" s="144"/>
      <c r="G315" s="144"/>
      <c r="H315" s="144"/>
      <c r="T315" s="122"/>
      <c r="U315" s="104"/>
    </row>
    <row r="316" spans="1:21" x14ac:dyDescent="0.3">
      <c r="B316" s="412"/>
      <c r="C316" s="412"/>
      <c r="D316" s="412"/>
      <c r="E316" s="412"/>
      <c r="F316" s="412"/>
      <c r="G316" s="412"/>
      <c r="H316" s="412"/>
      <c r="T316" s="122"/>
      <c r="U316" s="104"/>
    </row>
    <row r="317" spans="1:21" x14ac:dyDescent="0.3"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T317" s="122"/>
      <c r="U317" s="104"/>
    </row>
    <row r="318" spans="1:21" x14ac:dyDescent="0.3">
      <c r="B318" s="412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T318" s="122"/>
      <c r="U318" s="104"/>
    </row>
    <row r="319" spans="1:21" x14ac:dyDescent="0.3">
      <c r="B319" s="412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T319" s="122"/>
      <c r="U319" s="104"/>
    </row>
    <row r="320" spans="1:21" x14ac:dyDescent="0.3">
      <c r="B320" s="412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T320" s="122"/>
      <c r="U320" s="104"/>
    </row>
    <row r="321" spans="2:21" x14ac:dyDescent="0.3">
      <c r="B321" s="412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T321" s="122"/>
      <c r="U321" s="104"/>
    </row>
    <row r="322" spans="2:21" x14ac:dyDescent="0.3">
      <c r="B322" s="412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T322" s="122"/>
      <c r="U322" s="104"/>
    </row>
    <row r="323" spans="2:21" x14ac:dyDescent="0.3">
      <c r="B323" s="412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T323" s="122"/>
      <c r="U323" s="104"/>
    </row>
    <row r="324" spans="2:21" x14ac:dyDescent="0.3">
      <c r="B324" s="412"/>
      <c r="T324" s="122"/>
      <c r="U324" s="104"/>
    </row>
    <row r="325" spans="2:21" x14ac:dyDescent="0.3">
      <c r="B325" s="412"/>
      <c r="T325" s="122"/>
      <c r="U325" s="104"/>
    </row>
    <row r="326" spans="2:21" x14ac:dyDescent="0.3">
      <c r="T326" s="122"/>
      <c r="U326" s="104"/>
    </row>
    <row r="327" spans="2:21" x14ac:dyDescent="0.3">
      <c r="T327" s="122"/>
      <c r="U327" s="104"/>
    </row>
    <row r="328" spans="2:21" x14ac:dyDescent="0.3">
      <c r="T328" s="122"/>
      <c r="U328" s="104"/>
    </row>
    <row r="329" spans="2:21" x14ac:dyDescent="0.3">
      <c r="T329" s="122"/>
      <c r="U329" s="104"/>
    </row>
    <row r="330" spans="2:21" x14ac:dyDescent="0.3">
      <c r="T330" s="122"/>
      <c r="U330" s="104"/>
    </row>
    <row r="331" spans="2:21" x14ac:dyDescent="0.3">
      <c r="F331" s="145"/>
      <c r="G331" s="145"/>
      <c r="H331" s="146"/>
      <c r="I331" s="145"/>
      <c r="J331" s="146"/>
      <c r="K331" s="145"/>
      <c r="L331" s="145"/>
      <c r="M331" s="146"/>
      <c r="T331" s="122"/>
      <c r="U331" s="104"/>
    </row>
    <row r="332" spans="2:21" x14ac:dyDescent="0.3">
      <c r="F332" s="145"/>
      <c r="G332" s="145"/>
      <c r="H332" s="146"/>
      <c r="I332" s="145"/>
      <c r="J332" s="146"/>
      <c r="K332" s="145"/>
      <c r="L332" s="145"/>
      <c r="M332" s="146"/>
      <c r="T332" s="122"/>
      <c r="U332" s="104"/>
    </row>
    <row r="333" spans="2:21" x14ac:dyDescent="0.3">
      <c r="F333" s="145"/>
      <c r="G333" s="145"/>
      <c r="H333" s="146"/>
      <c r="I333" s="145"/>
      <c r="J333" s="146"/>
      <c r="K333" s="145"/>
      <c r="L333" s="145"/>
      <c r="M333" s="146"/>
      <c r="T333" s="122"/>
      <c r="U333" s="104"/>
    </row>
    <row r="334" spans="2:21" x14ac:dyDescent="0.3">
      <c r="F334" s="145"/>
      <c r="G334" s="145"/>
      <c r="H334" s="146"/>
      <c r="I334" s="145"/>
      <c r="J334" s="146"/>
      <c r="K334" s="145"/>
      <c r="L334" s="145"/>
      <c r="M334" s="146"/>
      <c r="T334" s="122"/>
      <c r="U334" s="104"/>
    </row>
    <row r="335" spans="2:21" x14ac:dyDescent="0.3">
      <c r="F335" s="145"/>
      <c r="G335" s="145"/>
      <c r="H335" s="146"/>
      <c r="I335" s="145"/>
      <c r="J335" s="146"/>
      <c r="K335" s="145"/>
      <c r="L335" s="145"/>
      <c r="M335" s="146"/>
      <c r="T335" s="122"/>
      <c r="U335" s="104"/>
    </row>
    <row r="336" spans="2:21" x14ac:dyDescent="0.3">
      <c r="F336" s="145"/>
      <c r="G336" s="145"/>
      <c r="H336" s="146"/>
      <c r="I336" s="145"/>
      <c r="J336" s="146"/>
      <c r="K336" s="145"/>
      <c r="L336" s="145"/>
      <c r="M336" s="146"/>
      <c r="T336" s="122"/>
      <c r="U336" s="104"/>
    </row>
    <row r="337" spans="6:21" x14ac:dyDescent="0.3">
      <c r="F337" s="145"/>
      <c r="G337" s="145"/>
      <c r="H337" s="146"/>
      <c r="I337" s="145"/>
      <c r="J337" s="146"/>
      <c r="K337" s="145"/>
      <c r="L337" s="145"/>
      <c r="M337" s="146"/>
      <c r="T337" s="122"/>
      <c r="U337" s="104"/>
    </row>
    <row r="338" spans="6:21" x14ac:dyDescent="0.3">
      <c r="T338" s="122"/>
      <c r="U338" s="104"/>
    </row>
    <row r="339" spans="6:21" x14ac:dyDescent="0.3">
      <c r="T339" s="122"/>
      <c r="U339" s="104"/>
    </row>
    <row r="340" spans="6:21" x14ac:dyDescent="0.3">
      <c r="T340" s="122"/>
      <c r="U340" s="104"/>
    </row>
    <row r="341" spans="6:21" x14ac:dyDescent="0.3">
      <c r="T341" s="122"/>
      <c r="U341" s="104"/>
    </row>
    <row r="342" spans="6:21" x14ac:dyDescent="0.3">
      <c r="F342" s="145"/>
      <c r="G342" s="145"/>
      <c r="H342" s="146"/>
      <c r="I342" s="145"/>
      <c r="T342" s="122"/>
      <c r="U342" s="104"/>
    </row>
    <row r="343" spans="6:21" x14ac:dyDescent="0.3">
      <c r="F343" s="145"/>
      <c r="G343" s="145"/>
      <c r="H343" s="146"/>
      <c r="I343" s="145"/>
      <c r="T343" s="122"/>
      <c r="U343" s="104"/>
    </row>
    <row r="344" spans="6:21" x14ac:dyDescent="0.3">
      <c r="F344" s="145"/>
      <c r="G344" s="145"/>
      <c r="H344" s="146"/>
      <c r="I344" s="145"/>
      <c r="T344" s="122"/>
      <c r="U344" s="104"/>
    </row>
    <row r="345" spans="6:21" x14ac:dyDescent="0.3">
      <c r="F345" s="145"/>
      <c r="G345" s="145"/>
      <c r="H345" s="146"/>
      <c r="I345" s="145"/>
      <c r="T345" s="122"/>
      <c r="U345" s="104"/>
    </row>
    <row r="346" spans="6:21" x14ac:dyDescent="0.3">
      <c r="F346" s="145"/>
      <c r="G346" s="145"/>
      <c r="H346" s="146"/>
      <c r="I346" s="145"/>
      <c r="T346" s="122"/>
      <c r="U346" s="104"/>
    </row>
    <row r="347" spans="6:21" x14ac:dyDescent="0.3">
      <c r="F347" s="145"/>
      <c r="G347" s="145"/>
      <c r="H347" s="146"/>
      <c r="I347" s="145"/>
      <c r="T347" s="122"/>
      <c r="U347" s="104"/>
    </row>
    <row r="348" spans="6:21" x14ac:dyDescent="0.3">
      <c r="F348" s="145"/>
      <c r="G348" s="145"/>
      <c r="H348" s="146"/>
      <c r="I348" s="145"/>
      <c r="J348" s="146"/>
      <c r="T348" s="122"/>
      <c r="U348" s="104"/>
    </row>
    <row r="349" spans="6:21" x14ac:dyDescent="0.3">
      <c r="F349" s="145"/>
      <c r="G349" s="145"/>
      <c r="H349" s="146"/>
      <c r="I349" s="145"/>
      <c r="J349" s="146"/>
      <c r="T349" s="122"/>
      <c r="U349" s="104"/>
    </row>
    <row r="350" spans="6:21" x14ac:dyDescent="0.3">
      <c r="F350" s="145"/>
      <c r="G350" s="145"/>
      <c r="H350" s="146"/>
      <c r="I350" s="145"/>
      <c r="J350" s="146"/>
      <c r="T350" s="122"/>
      <c r="U350" s="104"/>
    </row>
    <row r="351" spans="6:21" x14ac:dyDescent="0.3">
      <c r="F351" s="145"/>
      <c r="G351" s="145"/>
      <c r="H351" s="146"/>
      <c r="I351" s="145"/>
      <c r="J351" s="146"/>
      <c r="T351" s="122"/>
      <c r="U351" s="104"/>
    </row>
    <row r="352" spans="6:21" x14ac:dyDescent="0.3">
      <c r="T352" s="122"/>
      <c r="U352" s="104"/>
    </row>
    <row r="353" spans="20:21" x14ac:dyDescent="0.3">
      <c r="T353" s="122"/>
      <c r="U353" s="104"/>
    </row>
    <row r="354" spans="20:21" x14ac:dyDescent="0.3">
      <c r="T354" s="122"/>
      <c r="U354" s="104"/>
    </row>
    <row r="355" spans="20:21" x14ac:dyDescent="0.3">
      <c r="T355" s="122"/>
      <c r="U355" s="104"/>
    </row>
    <row r="356" spans="20:21" x14ac:dyDescent="0.3">
      <c r="T356" s="122"/>
      <c r="U356" s="104"/>
    </row>
    <row r="357" spans="20:21" x14ac:dyDescent="0.3">
      <c r="T357" s="122"/>
      <c r="U357" s="104"/>
    </row>
    <row r="358" spans="20:21" x14ac:dyDescent="0.3">
      <c r="T358" s="122"/>
      <c r="U358" s="104"/>
    </row>
    <row r="359" spans="20:21" x14ac:dyDescent="0.3">
      <c r="T359" s="122"/>
      <c r="U359" s="104"/>
    </row>
    <row r="360" spans="20:21" x14ac:dyDescent="0.3">
      <c r="T360" s="122"/>
      <c r="U360" s="104"/>
    </row>
    <row r="361" spans="20:21" x14ac:dyDescent="0.3">
      <c r="T361" s="122"/>
      <c r="U361" s="104"/>
    </row>
  </sheetData>
  <mergeCells count="3">
    <mergeCell ref="A1:U1"/>
    <mergeCell ref="U3:U5"/>
    <mergeCell ref="A286:S286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2023-09-01T07:17:37Z</cp:lastPrinted>
  <dcterms:created xsi:type="dcterms:W3CDTF">2015-03-05T07:20:42Z</dcterms:created>
  <dcterms:modified xsi:type="dcterms:W3CDTF">2023-09-04T06:56:05Z</dcterms:modified>
</cp:coreProperties>
</file>