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1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분기!$A$1:$U$293</definedName>
    <definedName name="_xlnm.Print_Area" localSheetId="0">수주통계!$A$1:$U$281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78" i="3" l="1"/>
  <c r="R278" i="3"/>
  <c r="Q278" i="3"/>
  <c r="P278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S277" i="3"/>
  <c r="R277" i="3"/>
  <c r="Q277" i="3"/>
  <c r="P277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S276" i="3"/>
  <c r="R276" i="3"/>
  <c r="Q276" i="3"/>
  <c r="P276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S270" i="3"/>
  <c r="R270" i="3"/>
  <c r="Q270" i="3"/>
  <c r="P270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S269" i="3"/>
  <c r="R269" i="3"/>
  <c r="Q269" i="3"/>
  <c r="P269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70" i="3"/>
  <c r="B269" i="3"/>
  <c r="B268" i="3"/>
  <c r="S266" i="3" l="1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S293" i="5" l="1"/>
  <c r="R293" i="5"/>
  <c r="Q293" i="5"/>
  <c r="P293" i="5"/>
  <c r="O293" i="5"/>
  <c r="N293" i="5"/>
  <c r="M293" i="5"/>
  <c r="L293" i="5"/>
  <c r="K293" i="5"/>
  <c r="J293" i="5"/>
  <c r="I293" i="5"/>
  <c r="H293" i="5"/>
  <c r="G293" i="5"/>
  <c r="F293" i="5"/>
  <c r="E293" i="5"/>
  <c r="D293" i="5"/>
  <c r="C293" i="5"/>
  <c r="B293" i="5"/>
  <c r="S292" i="5"/>
  <c r="R292" i="5"/>
  <c r="Q292" i="5"/>
  <c r="P292" i="5"/>
  <c r="O292" i="5"/>
  <c r="N292" i="5"/>
  <c r="M292" i="5"/>
  <c r="L292" i="5"/>
  <c r="K292" i="5"/>
  <c r="J292" i="5"/>
  <c r="I292" i="5"/>
  <c r="H292" i="5"/>
  <c r="G292" i="5"/>
  <c r="F292" i="5"/>
  <c r="E292" i="5"/>
  <c r="D292" i="5"/>
  <c r="C292" i="5"/>
  <c r="B292" i="5"/>
  <c r="S291" i="5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D291" i="5"/>
  <c r="C291" i="5"/>
  <c r="B291" i="5"/>
  <c r="U291" i="5"/>
  <c r="T291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90" i="5"/>
  <c r="C290" i="5"/>
  <c r="B290" i="5"/>
  <c r="S286" i="5" l="1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S281" i="5" l="1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80" i="3" l="1"/>
  <c r="B279" i="3" l="1"/>
  <c r="B282" i="3" s="1"/>
  <c r="B281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68" i="3" l="1"/>
  <c r="T269" i="3"/>
  <c r="T270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76" i="3" l="1"/>
  <c r="U276" i="3"/>
  <c r="T277" i="3"/>
  <c r="U277" i="3"/>
  <c r="T278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6" i="5" l="1"/>
  <c r="U286" i="5"/>
  <c r="T292" i="5"/>
  <c r="U292" i="5"/>
  <c r="T293" i="5"/>
  <c r="U293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81" i="3" l="1"/>
  <c r="C280" i="3"/>
  <c r="D280" i="3"/>
  <c r="E280" i="3"/>
  <c r="F280" i="3"/>
  <c r="G280" i="3"/>
  <c r="H280" i="3"/>
  <c r="I280" i="3"/>
  <c r="J280" i="3"/>
  <c r="K280" i="3"/>
  <c r="L280" i="3"/>
  <c r="M280" i="3"/>
  <c r="N280" i="3"/>
  <c r="P280" i="3"/>
  <c r="Q280" i="3"/>
  <c r="R280" i="3"/>
  <c r="S280" i="3"/>
  <c r="G281" i="3"/>
  <c r="H281" i="3"/>
  <c r="M281" i="3"/>
  <c r="N281" i="3"/>
  <c r="L281" i="3" l="1"/>
  <c r="F281" i="3"/>
  <c r="K281" i="3"/>
  <c r="E281" i="3"/>
  <c r="O280" i="3"/>
  <c r="J281" i="3"/>
  <c r="D281" i="3"/>
  <c r="C281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302" i="5"/>
  <c r="R302" i="5"/>
  <c r="Q302" i="5"/>
  <c r="P302" i="5"/>
  <c r="O302" i="5"/>
  <c r="N302" i="5"/>
  <c r="M302" i="5"/>
  <c r="L302" i="5"/>
  <c r="K302" i="5"/>
  <c r="J302" i="5"/>
  <c r="I302" i="5"/>
  <c r="H302" i="5"/>
  <c r="G302" i="5"/>
  <c r="F302" i="5"/>
  <c r="E302" i="5"/>
  <c r="D302" i="5"/>
  <c r="C302" i="5"/>
  <c r="B302" i="5"/>
  <c r="U301" i="5"/>
  <c r="T301" i="5"/>
  <c r="U299" i="5"/>
  <c r="T299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300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300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301" i="5" s="1"/>
  <c r="R179" i="5"/>
  <c r="R301" i="5" s="1"/>
  <c r="Q179" i="5"/>
  <c r="Q301" i="5" s="1"/>
  <c r="P179" i="5"/>
  <c r="P301" i="5" s="1"/>
  <c r="O179" i="5"/>
  <c r="O301" i="5" s="1"/>
  <c r="N179" i="5"/>
  <c r="M179" i="5"/>
  <c r="M301" i="5" s="1"/>
  <c r="L179" i="5"/>
  <c r="L301" i="5" s="1"/>
  <c r="K179" i="5"/>
  <c r="K301" i="5" s="1"/>
  <c r="J179" i="5"/>
  <c r="J301" i="5" s="1"/>
  <c r="I179" i="5"/>
  <c r="I301" i="5" s="1"/>
  <c r="H179" i="5"/>
  <c r="G179" i="5"/>
  <c r="G301" i="5" s="1"/>
  <c r="F179" i="5"/>
  <c r="F301" i="5" s="1"/>
  <c r="E179" i="5"/>
  <c r="E301" i="5" s="1"/>
  <c r="D179" i="5"/>
  <c r="D301" i="5" s="1"/>
  <c r="C179" i="5"/>
  <c r="C301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300" i="5" s="1"/>
  <c r="G300" i="5"/>
  <c r="G317" i="5" s="1"/>
  <c r="M300" i="5"/>
  <c r="M317" i="5" s="1"/>
  <c r="H299" i="5"/>
  <c r="N299" i="5"/>
  <c r="N312" i="5" s="1"/>
  <c r="H300" i="5"/>
  <c r="N300" i="5"/>
  <c r="I299" i="5"/>
  <c r="I310" i="5" s="1"/>
  <c r="O299" i="5"/>
  <c r="O315" i="5" s="1"/>
  <c r="P299" i="5"/>
  <c r="P310" i="5" s="1"/>
  <c r="E299" i="5"/>
  <c r="E312" i="5" s="1"/>
  <c r="K299" i="5"/>
  <c r="K311" i="5" s="1"/>
  <c r="Q299" i="5"/>
  <c r="Q312" i="5" s="1"/>
  <c r="D299" i="5"/>
  <c r="D310" i="5" s="1"/>
  <c r="E300" i="5"/>
  <c r="E303" i="5" s="1"/>
  <c r="K300" i="5"/>
  <c r="K317" i="5" s="1"/>
  <c r="F299" i="5"/>
  <c r="F314" i="5" s="1"/>
  <c r="L299" i="5"/>
  <c r="L310" i="5" s="1"/>
  <c r="R299" i="5"/>
  <c r="R315" i="5" s="1"/>
  <c r="J299" i="5"/>
  <c r="J315" i="5" s="1"/>
  <c r="F300" i="5"/>
  <c r="F317" i="5" s="1"/>
  <c r="F318" i="5" s="1"/>
  <c r="L300" i="5"/>
  <c r="L317" i="5" s="1"/>
  <c r="G299" i="5"/>
  <c r="G314" i="5" s="1"/>
  <c r="M299" i="5"/>
  <c r="M314" i="5" s="1"/>
  <c r="S299" i="5"/>
  <c r="S311" i="5" s="1"/>
  <c r="Q192" i="5"/>
  <c r="E192" i="5"/>
  <c r="B192" i="5"/>
  <c r="N192" i="5"/>
  <c r="R300" i="5"/>
  <c r="S300" i="5"/>
  <c r="S317" i="5" s="1"/>
  <c r="B209" i="5"/>
  <c r="G209" i="5"/>
  <c r="W217" i="5"/>
  <c r="C299" i="5"/>
  <c r="C309" i="5" s="1"/>
  <c r="W213" i="5"/>
  <c r="Q300" i="5"/>
  <c r="Q317" i="5" s="1"/>
  <c r="H192" i="5"/>
  <c r="M209" i="5"/>
  <c r="R123" i="5"/>
  <c r="P123" i="5"/>
  <c r="Q209" i="5"/>
  <c r="E209" i="5"/>
  <c r="K209" i="5"/>
  <c r="T304" i="5"/>
  <c r="C209" i="5"/>
  <c r="I209" i="5"/>
  <c r="U304" i="5"/>
  <c r="B123" i="5"/>
  <c r="U123" i="5" s="1"/>
  <c r="D209" i="5"/>
  <c r="J209" i="5"/>
  <c r="P209" i="5"/>
  <c r="O123" i="5"/>
  <c r="S123" i="5"/>
  <c r="G315" i="5"/>
  <c r="G313" i="5"/>
  <c r="G309" i="5"/>
  <c r="G307" i="5"/>
  <c r="G310" i="5"/>
  <c r="G308" i="5"/>
  <c r="G303" i="5"/>
  <c r="M315" i="5"/>
  <c r="M308" i="5"/>
  <c r="M307" i="5"/>
  <c r="S313" i="5"/>
  <c r="S209" i="5"/>
  <c r="U121" i="5"/>
  <c r="M192" i="5"/>
  <c r="G192" i="5"/>
  <c r="S192" i="5"/>
  <c r="C300" i="5"/>
  <c r="C317" i="5" s="1"/>
  <c r="O300" i="5"/>
  <c r="O317" i="5" s="1"/>
  <c r="U303" i="5"/>
  <c r="E305" i="5"/>
  <c r="Q305" i="5"/>
  <c r="E310" i="5"/>
  <c r="Q310" i="5"/>
  <c r="F313" i="5"/>
  <c r="F311" i="5"/>
  <c r="F310" i="5"/>
  <c r="F307" i="5"/>
  <c r="F305" i="5"/>
  <c r="K314" i="5"/>
  <c r="I192" i="5"/>
  <c r="O200" i="5"/>
  <c r="O209" i="5" s="1"/>
  <c r="E314" i="5"/>
  <c r="E304" i="5"/>
  <c r="I300" i="5"/>
  <c r="I317" i="5" s="1"/>
  <c r="E307" i="5"/>
  <c r="K308" i="5"/>
  <c r="E311" i="5"/>
  <c r="K312" i="5"/>
  <c r="Q123" i="5"/>
  <c r="C192" i="5"/>
  <c r="O192" i="5"/>
  <c r="H312" i="5"/>
  <c r="H305" i="5"/>
  <c r="N315" i="5"/>
  <c r="N313" i="5"/>
  <c r="N311" i="5"/>
  <c r="N309" i="5"/>
  <c r="N308" i="5"/>
  <c r="D192" i="5"/>
  <c r="J192" i="5"/>
  <c r="P192" i="5"/>
  <c r="F209" i="5"/>
  <c r="L209" i="5"/>
  <c r="R209" i="5"/>
  <c r="D300" i="5"/>
  <c r="D317" i="5" s="1"/>
  <c r="J300" i="5"/>
  <c r="J317" i="5" s="1"/>
  <c r="P300" i="5"/>
  <c r="P317" i="5" s="1"/>
  <c r="B301" i="5"/>
  <c r="H301" i="5"/>
  <c r="H304" i="5" s="1"/>
  <c r="N301" i="5"/>
  <c r="F192" i="5"/>
  <c r="L192" i="5"/>
  <c r="R192" i="5"/>
  <c r="H209" i="5"/>
  <c r="N209" i="5"/>
  <c r="T303" i="5"/>
  <c r="I307" i="5" l="1"/>
  <c r="I309" i="5"/>
  <c r="R311" i="5"/>
  <c r="J304" i="5"/>
  <c r="J311" i="5"/>
  <c r="I313" i="5"/>
  <c r="F315" i="5"/>
  <c r="P305" i="5"/>
  <c r="D304" i="5"/>
  <c r="L307" i="5"/>
  <c r="P312" i="5"/>
  <c r="D311" i="5"/>
  <c r="L312" i="5"/>
  <c r="D312" i="5"/>
  <c r="L304" i="5"/>
  <c r="L313" i="5"/>
  <c r="K309" i="5"/>
  <c r="K304" i="5"/>
  <c r="M309" i="5"/>
  <c r="N304" i="5"/>
  <c r="N307" i="5"/>
  <c r="N314" i="5"/>
  <c r="K305" i="5"/>
  <c r="L305" i="5"/>
  <c r="L314" i="5"/>
  <c r="F304" i="5"/>
  <c r="F312" i="5"/>
  <c r="E308" i="5"/>
  <c r="D305" i="5"/>
  <c r="I312" i="5"/>
  <c r="M305" i="5"/>
  <c r="G305" i="5"/>
  <c r="G311" i="5"/>
  <c r="L308" i="5"/>
  <c r="M310" i="5"/>
  <c r="N310" i="5"/>
  <c r="E309" i="5"/>
  <c r="L311" i="5"/>
  <c r="K313" i="5"/>
  <c r="F309" i="5"/>
  <c r="J310" i="5"/>
  <c r="O307" i="5"/>
  <c r="M304" i="5"/>
  <c r="M312" i="5"/>
  <c r="G304" i="5"/>
  <c r="N303" i="5"/>
  <c r="M318" i="5"/>
  <c r="G318" i="5"/>
  <c r="K303" i="5"/>
  <c r="J305" i="5"/>
  <c r="D307" i="5"/>
  <c r="O308" i="5"/>
  <c r="F303" i="5"/>
  <c r="O305" i="5"/>
  <c r="O309" i="5"/>
  <c r="J318" i="5"/>
  <c r="J312" i="5"/>
  <c r="D313" i="5"/>
  <c r="O311" i="5"/>
  <c r="I311" i="5"/>
  <c r="I304" i="5"/>
  <c r="D318" i="5"/>
  <c r="Q313" i="5"/>
  <c r="O318" i="5"/>
  <c r="J307" i="5"/>
  <c r="J313" i="5"/>
  <c r="D308" i="5"/>
  <c r="D314" i="5"/>
  <c r="O310" i="5"/>
  <c r="O313" i="5"/>
  <c r="I305" i="5"/>
  <c r="I314" i="5"/>
  <c r="E317" i="5"/>
  <c r="E318" i="5" s="1"/>
  <c r="R303" i="5"/>
  <c r="K310" i="5"/>
  <c r="I318" i="5"/>
  <c r="L309" i="5"/>
  <c r="L315" i="5"/>
  <c r="K315" i="5"/>
  <c r="J308" i="5"/>
  <c r="J314" i="5"/>
  <c r="D309" i="5"/>
  <c r="D315" i="5"/>
  <c r="O312" i="5"/>
  <c r="O314" i="5"/>
  <c r="I308" i="5"/>
  <c r="I315" i="5"/>
  <c r="M311" i="5"/>
  <c r="M313" i="5"/>
  <c r="N305" i="5"/>
  <c r="Q309" i="5"/>
  <c r="E313" i="5"/>
  <c r="E315" i="5"/>
  <c r="R304" i="5"/>
  <c r="F308" i="5"/>
  <c r="K307" i="5"/>
  <c r="J309" i="5"/>
  <c r="O304" i="5"/>
  <c r="S310" i="5"/>
  <c r="M303" i="5"/>
  <c r="G312" i="5"/>
  <c r="L318" i="5"/>
  <c r="K318" i="5"/>
  <c r="H303" i="5"/>
  <c r="R305" i="5"/>
  <c r="P307" i="5"/>
  <c r="H309" i="5"/>
  <c r="P315" i="5"/>
  <c r="Q303" i="5"/>
  <c r="H311" i="5"/>
  <c r="L303" i="5"/>
  <c r="R310" i="5"/>
  <c r="P304" i="5"/>
  <c r="P311" i="5"/>
  <c r="S308" i="5"/>
  <c r="S312" i="5"/>
  <c r="H307" i="5"/>
  <c r="Q314" i="5"/>
  <c r="R312" i="5"/>
  <c r="S304" i="5"/>
  <c r="S314" i="5"/>
  <c r="P318" i="5"/>
  <c r="H308" i="5"/>
  <c r="H314" i="5"/>
  <c r="Q304" i="5"/>
  <c r="Q315" i="5"/>
  <c r="R307" i="5"/>
  <c r="R313" i="5"/>
  <c r="P308" i="5"/>
  <c r="P314" i="5"/>
  <c r="C311" i="5"/>
  <c r="S307" i="5"/>
  <c r="S315" i="5"/>
  <c r="Q318" i="5"/>
  <c r="Q311" i="5"/>
  <c r="R314" i="5"/>
  <c r="P309" i="5"/>
  <c r="S303" i="5"/>
  <c r="S309" i="5"/>
  <c r="H313" i="5"/>
  <c r="P313" i="5"/>
  <c r="H315" i="5"/>
  <c r="Q307" i="5"/>
  <c r="R308" i="5"/>
  <c r="Q308" i="5"/>
  <c r="H310" i="5"/>
  <c r="S318" i="5"/>
  <c r="R309" i="5"/>
  <c r="S305" i="5"/>
  <c r="C310" i="5"/>
  <c r="C312" i="5"/>
  <c r="C314" i="5"/>
  <c r="R317" i="5"/>
  <c r="R318" i="5" s="1"/>
  <c r="C304" i="5"/>
  <c r="C315" i="5"/>
  <c r="C313" i="5"/>
  <c r="C305" i="5"/>
  <c r="C307" i="5"/>
  <c r="C318" i="5"/>
  <c r="C308" i="5"/>
  <c r="N317" i="5"/>
  <c r="N318" i="5" s="1"/>
  <c r="O303" i="5"/>
  <c r="B317" i="5"/>
  <c r="H317" i="5"/>
  <c r="H318" i="5" s="1"/>
  <c r="I303" i="5"/>
  <c r="D303" i="5"/>
  <c r="P303" i="5"/>
  <c r="C303" i="5"/>
  <c r="J303" i="5"/>
  <c r="B196" i="3" l="1"/>
  <c r="B195" i="3" l="1"/>
  <c r="S194" i="3" l="1"/>
  <c r="R194" i="3"/>
  <c r="Q194" i="3"/>
  <c r="P194" i="3"/>
  <c r="O194" i="3"/>
  <c r="U194" i="3" l="1"/>
  <c r="B194" i="3"/>
  <c r="T194" i="3" l="1"/>
  <c r="B299" i="5" l="1"/>
  <c r="C175" i="3"/>
  <c r="C279" i="3"/>
  <c r="C188" i="3" l="1"/>
  <c r="B314" i="5"/>
  <c r="B308" i="5"/>
  <c r="B313" i="5"/>
  <c r="B307" i="5"/>
  <c r="B312" i="5"/>
  <c r="B305" i="5"/>
  <c r="B311" i="5"/>
  <c r="B303" i="5"/>
  <c r="B310" i="5"/>
  <c r="B315" i="5"/>
  <c r="B309" i="5"/>
  <c r="B304" i="5"/>
  <c r="B318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79" i="3"/>
  <c r="S282" i="3" s="1"/>
  <c r="R279" i="3"/>
  <c r="R282" i="3" s="1"/>
  <c r="Q279" i="3"/>
  <c r="Q282" i="3" s="1"/>
  <c r="P279" i="3"/>
  <c r="P282" i="3" s="1"/>
  <c r="O279" i="3"/>
  <c r="O282" i="3" s="1"/>
  <c r="N279" i="3"/>
  <c r="N282" i="3" s="1"/>
  <c r="M279" i="3"/>
  <c r="M282" i="3" s="1"/>
  <c r="L279" i="3"/>
  <c r="L282" i="3" s="1"/>
  <c r="K279" i="3"/>
  <c r="K282" i="3" s="1"/>
  <c r="J279" i="3"/>
  <c r="J282" i="3" s="1"/>
  <c r="I279" i="3"/>
  <c r="I282" i="3" s="1"/>
  <c r="H279" i="3"/>
  <c r="H282" i="3" s="1"/>
  <c r="G279" i="3"/>
  <c r="G282" i="3" s="1"/>
  <c r="F279" i="3"/>
  <c r="F282" i="3" s="1"/>
  <c r="E279" i="3"/>
  <c r="E282" i="3" s="1"/>
  <c r="D279" i="3"/>
  <c r="D282" i="3" s="1"/>
  <c r="C282" i="3"/>
  <c r="S292" i="3" l="1"/>
  <c r="R292" i="3"/>
  <c r="Q292" i="3"/>
  <c r="P292" i="3"/>
  <c r="O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D294" i="3" l="1"/>
  <c r="D295" i="3" s="1"/>
  <c r="F294" i="3"/>
  <c r="F295" i="3" s="1"/>
  <c r="H294" i="3"/>
  <c r="H295" i="3" s="1"/>
  <c r="J294" i="3"/>
  <c r="J295" i="3" s="1"/>
  <c r="L294" i="3"/>
  <c r="L295" i="3" s="1"/>
  <c r="N294" i="3"/>
  <c r="N295" i="3" s="1"/>
  <c r="E288" i="3"/>
  <c r="E291" i="3"/>
  <c r="E290" i="3"/>
  <c r="E289" i="3"/>
  <c r="E287" i="3"/>
  <c r="E286" i="3"/>
  <c r="E285" i="3"/>
  <c r="E284" i="3"/>
  <c r="G288" i="3"/>
  <c r="G291" i="3"/>
  <c r="G290" i="3"/>
  <c r="G289" i="3"/>
  <c r="G287" i="3"/>
  <c r="G286" i="3"/>
  <c r="G285" i="3"/>
  <c r="G284" i="3"/>
  <c r="K288" i="3"/>
  <c r="K291" i="3"/>
  <c r="K290" i="3"/>
  <c r="K289" i="3"/>
  <c r="K287" i="3"/>
  <c r="K286" i="3"/>
  <c r="K285" i="3"/>
  <c r="K284" i="3"/>
  <c r="M288" i="3"/>
  <c r="M291" i="3"/>
  <c r="M290" i="3"/>
  <c r="M289" i="3"/>
  <c r="M287" i="3"/>
  <c r="M286" i="3"/>
  <c r="M285" i="3"/>
  <c r="M284" i="3"/>
  <c r="Q288" i="3"/>
  <c r="Q291" i="3"/>
  <c r="Q290" i="3"/>
  <c r="Q289" i="3"/>
  <c r="Q287" i="3"/>
  <c r="Q286" i="3"/>
  <c r="Q285" i="3"/>
  <c r="Q284" i="3"/>
  <c r="S288" i="3"/>
  <c r="S291" i="3"/>
  <c r="S290" i="3"/>
  <c r="S289" i="3"/>
  <c r="S287" i="3"/>
  <c r="S286" i="3"/>
  <c r="S285" i="3"/>
  <c r="S284" i="3"/>
  <c r="B288" i="3"/>
  <c r="B291" i="3"/>
  <c r="B290" i="3"/>
  <c r="B289" i="3"/>
  <c r="B287" i="3"/>
  <c r="B286" i="3"/>
  <c r="B285" i="3"/>
  <c r="B284" i="3"/>
  <c r="D288" i="3"/>
  <c r="D291" i="3"/>
  <c r="D290" i="3"/>
  <c r="D289" i="3"/>
  <c r="D287" i="3"/>
  <c r="D286" i="3"/>
  <c r="D285" i="3"/>
  <c r="D284" i="3"/>
  <c r="F288" i="3"/>
  <c r="F291" i="3"/>
  <c r="F290" i="3"/>
  <c r="F289" i="3"/>
  <c r="F287" i="3"/>
  <c r="F286" i="3"/>
  <c r="F285" i="3"/>
  <c r="F284" i="3"/>
  <c r="H288" i="3"/>
  <c r="H291" i="3"/>
  <c r="H290" i="3"/>
  <c r="H289" i="3"/>
  <c r="H287" i="3"/>
  <c r="H286" i="3"/>
  <c r="H285" i="3"/>
  <c r="H284" i="3"/>
  <c r="J288" i="3"/>
  <c r="J291" i="3"/>
  <c r="J290" i="3"/>
  <c r="J289" i="3"/>
  <c r="J287" i="3"/>
  <c r="J286" i="3"/>
  <c r="J285" i="3"/>
  <c r="J284" i="3"/>
  <c r="L288" i="3"/>
  <c r="L291" i="3"/>
  <c r="L290" i="3"/>
  <c r="L289" i="3"/>
  <c r="L287" i="3"/>
  <c r="L286" i="3"/>
  <c r="L285" i="3"/>
  <c r="L284" i="3"/>
  <c r="N288" i="3"/>
  <c r="N291" i="3"/>
  <c r="N290" i="3"/>
  <c r="N289" i="3"/>
  <c r="N287" i="3"/>
  <c r="N286" i="3"/>
  <c r="N285" i="3"/>
  <c r="N284" i="3"/>
  <c r="P288" i="3"/>
  <c r="P291" i="3"/>
  <c r="P290" i="3"/>
  <c r="P289" i="3"/>
  <c r="P287" i="3"/>
  <c r="P286" i="3"/>
  <c r="P285" i="3"/>
  <c r="P284" i="3"/>
  <c r="R288" i="3"/>
  <c r="R291" i="3"/>
  <c r="R290" i="3"/>
  <c r="R289" i="3"/>
  <c r="R287" i="3"/>
  <c r="R286" i="3"/>
  <c r="R285" i="3"/>
  <c r="R284" i="3"/>
  <c r="C294" i="3"/>
  <c r="C295" i="3" s="1"/>
  <c r="E294" i="3"/>
  <c r="E295" i="3" s="1"/>
  <c r="G294" i="3"/>
  <c r="G295" i="3" s="1"/>
  <c r="I294" i="3"/>
  <c r="I295" i="3" s="1"/>
  <c r="K294" i="3"/>
  <c r="K295" i="3" s="1"/>
  <c r="M294" i="3"/>
  <c r="M295" i="3" s="1"/>
  <c r="C288" i="3"/>
  <c r="C291" i="3"/>
  <c r="C290" i="3"/>
  <c r="C289" i="3"/>
  <c r="C287" i="3"/>
  <c r="C286" i="3"/>
  <c r="C285" i="3"/>
  <c r="C284" i="3"/>
  <c r="I288" i="3"/>
  <c r="I291" i="3"/>
  <c r="I290" i="3"/>
  <c r="I289" i="3"/>
  <c r="I287" i="3"/>
  <c r="I286" i="3"/>
  <c r="I285" i="3"/>
  <c r="I284" i="3"/>
  <c r="O288" i="3"/>
  <c r="O291" i="3"/>
  <c r="O290" i="3"/>
  <c r="O289" i="3"/>
  <c r="O287" i="3"/>
  <c r="O286" i="3"/>
  <c r="O285" i="3"/>
  <c r="O284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80" i="3" l="1"/>
  <c r="T28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78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68" i="3" l="1"/>
  <c r="U269" i="3"/>
  <c r="U281" i="3"/>
  <c r="U280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81" i="3"/>
  <c r="O294" i="3"/>
  <c r="O295" i="3" s="1"/>
  <c r="L149" i="3"/>
  <c r="L123" i="3" s="1"/>
  <c r="L136" i="3" s="1"/>
  <c r="R281" i="3"/>
  <c r="R294" i="3"/>
  <c r="R295" i="3" s="1"/>
  <c r="S136" i="3"/>
  <c r="M149" i="3"/>
  <c r="B294" i="3"/>
  <c r="B295" i="3" s="1"/>
  <c r="Q281" i="3"/>
  <c r="Q294" i="3"/>
  <c r="Q295" i="3" s="1"/>
  <c r="B149" i="3"/>
  <c r="N149" i="3"/>
  <c r="P281" i="3"/>
  <c r="P294" i="3"/>
  <c r="P295" i="3" s="1"/>
  <c r="S281" i="3"/>
  <c r="S294" i="3"/>
  <c r="S295" i="3" s="1"/>
  <c r="J123" i="3"/>
  <c r="J136" i="3" s="1"/>
  <c r="K123" i="3"/>
  <c r="M123" i="3"/>
  <c r="U120" i="3"/>
  <c r="U270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<sst xmlns="http://schemas.openxmlformats.org/spreadsheetml/2006/main" count="743" uniqueCount="380">
  <si>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</si>
  <si>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</si>
  <si>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</si>
  <si>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</si>
  <si>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</si>
  <si>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</si>
  <si>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</si>
  <si>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</si>
  <si>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</si>
  <si>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</si>
  <si>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</si>
  <si>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</si>
  <si>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</si>
  <si>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</si>
  <si>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</si>
  <si>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</si>
  <si>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</si>
  <si>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</si>
  <si>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</si>
  <si>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</si>
  <si>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</si>
  <si>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</si>
  <si>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</si>
  <si>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</si>
  <si>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</si>
  <si>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</si>
  <si>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</si>
  <si>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</si>
  <si>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</si>
  <si>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</si>
  <si>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</si>
  <si>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</si>
  <si>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</si>
  <si>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</si>
  <si>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</si>
  <si>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</si>
  <si>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</si>
  <si>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</si>
  <si>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</si>
  <si>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</si>
  <si>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</si>
  <si>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</si>
  <si>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</si>
  <si>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</si>
  <si>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</si>
  <si>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</si>
  <si>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</si>
  <si>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</si>
  <si>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</si>
  <si>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</si>
  <si>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</si>
  <si>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</si>
  <si>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</si>
  <si>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</si>
  <si>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</si>
  <si>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</si>
  <si>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</si>
  <si>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</si>
  <si>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</si>
  <si>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</si>
  <si>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</si>
  <si>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</si>
  <si>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</si>
  <si>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</si>
  <si>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</si>
  <si>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</si>
  <si>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</si>
  <si>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</si>
  <si>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</si>
  <si>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</si>
  <si>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</si>
  <si>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</si>
  <si>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</si>
  <si>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</si>
  <si>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</si>
  <si>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</si>
  <si>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</si>
  <si>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</si>
  <si>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</si>
  <si>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</si>
  <si>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</si>
  <si>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</si>
  <si>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</si>
  <si>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</si>
  <si>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</si>
  <si>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</si>
  <si>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</si>
  <si>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</si>
  <si>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</si>
  <si>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</si>
  <si>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</si>
  <si>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</si>
  <si>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</si>
  <si>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</si>
  <si>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</si>
  <si>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</si>
  <si>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</si>
  <si>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</si>
  <si>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</si>
  <si>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</si>
  <si>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</si>
  <si>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</si>
  <si>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</si>
  <si>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</si>
  <si>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</si>
  <si>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</si>
  <si>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</si>
  <si>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</si>
  <si>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</si>
  <si>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</si>
  <si>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</si>
  <si>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</si>
  <si>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</si>
  <si>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</si>
  <si>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</si>
  <si>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</si>
  <si>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</si>
  <si>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</si>
  <si>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</si>
  <si>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</si>
  <si>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</si>
  <si>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</si>
  <si>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</si>
  <si>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</si>
  <si>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</si>
  <si>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</si>
  <si>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</si>
  <si>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</si>
  <si>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</si>
  <si>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</si>
  <si>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</si>
  <si>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</si>
  <si>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</si>
  <si>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</si>
  <si>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</si>
  <si>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</si>
  <si>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</si>
  <si>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</si>
  <si>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</si>
  <si>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</si>
  <si>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</si>
  <si>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</si>
  <si>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</si>
  <si>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</si>
  <si>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</si>
  <si>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</si>
  <si>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</si>
  <si>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</si>
  <si>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</si>
  <si>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</si>
  <si>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</si>
  <si>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</si>
  <si>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</si>
  <si>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</si>
  <si>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</si>
  <si>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</si>
  <si>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</si>
  <si>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</si>
  <si>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</si>
  <si>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</si>
  <si>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</si>
  <si>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</si>
  <si>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</si>
  <si>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</si>
  <si>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</si>
  <si>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</si>
  <si>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</si>
  <si>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</si>
  <si>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</si>
  <si>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</si>
  <si>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</si>
  <si>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</si>
  <si>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</si>
  <si>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</si>
  <si>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</si>
  <si>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</si>
  <si>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</si>
  <si>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</si>
  <si>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</si>
  <si>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</si>
  <si>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</si>
  <si>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</si>
  <si>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</si>
  <si>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</si>
  <si>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</si>
  <si>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</si>
  <si>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</si>
  <si>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</si>
  <si>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</si>
  <si>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</si>
  <si>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</si>
  <si>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</si>
  <si>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</si>
  <si>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</si>
  <si>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</si>
  <si>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</si>
  <si>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</si>
  <si>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</si>
  <si>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</si>
  <si>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</si>
  <si>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</si>
  <si>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</si>
  <si>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</si>
  <si>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</si>
  <si>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</si>
  <si>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</si>
  <si>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</si>
  <si>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</si>
  <si>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</si>
  <si>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</si>
  <si>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</si>
  <si>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</si>
  <si>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</si>
  <si>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</si>
  <si>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</si>
  <si>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</si>
  <si>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</si>
  <si>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</si>
  <si>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</si>
  <si>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</si>
  <si>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</si>
  <si>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</si>
  <si>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</si>
  <si>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</si>
  <si>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</si>
  <si>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</si>
  <si>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</si>
  <si>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</si>
  <si>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</si>
  <si>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</si>
  <si>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</si>
  <si>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</si>
  <si>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</si>
  <si>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</si>
  <si>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</si>
  <si>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</si>
  <si>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</si>
  <si>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</si>
  <si>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</si>
  <si>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</si>
  <si>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</si>
  <si>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</si>
  <si>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</si>
  <si>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</si>
  <si>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</si>
  <si>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</si>
  <si>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</si>
  <si>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</si>
  <si>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</si>
  <si>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</si>
  <si>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</si>
  <si>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</si>
  <si>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</si>
  <si>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</si>
  <si>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</si>
  <si>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</si>
  <si>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</si>
  <si>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</si>
  <si>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</si>
  <si>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</si>
  <si>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</si>
  <si>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</si>
  <si>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</si>
  <si>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</si>
  <si>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</si>
  <si>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</si>
  <si>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</si>
  <si>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</si>
  <si>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</si>
  <si>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</si>
  <si>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</si>
  <si>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</si>
  <si>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</si>
  <si>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</si>
  <si>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</si>
  <si>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</si>
  <si>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</si>
  <si>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</si>
  <si>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</si>
  <si>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</si>
  <si>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</si>
  <si>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</si>
  <si>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</si>
  <si>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</si>
  <si>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</si>
  <si>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</si>
  <si>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</si>
  <si>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</si>
  <si>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</si>
  <si>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</si>
  <si>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</si>
  <si>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</si>
  <si>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</si>
  <si>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</si>
  <si>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</si>
  <si>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</si>
  <si>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</si>
  <si>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</si>
  <si>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</si>
  <si>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</si>
  <si>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</si>
  <si>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</si>
  <si>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</si>
  <si>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</si>
  <si>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</si>
  <si>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</si>
  <si>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</si>
  <si>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</si>
  <si>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</si>
  <si>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</si>
  <si>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</si>
  <si>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</si>
  <si>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</si>
  <si>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</si>
  <si>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</si>
  <si>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</si>
  <si>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</si>
  <si>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</si>
  <si>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</si>
  <si>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</si>
  <si>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</si>
  <si>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</si>
  <si>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</si>
  <si>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</si>
  <si>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</si>
  <si>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</si>
  <si>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</si>
  <si>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</si>
  <si>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</si>
  <si>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</si>
  <si>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</si>
  <si>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</si>
  <si>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</si>
  <si>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</si>
  <si>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</si>
  <si>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</si>
  <si>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</si>
  <si>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</si>
  <si>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</si>
  <si>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</si>
  <si>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</si>
  <si>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</si>
  <si>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</si>
  <si>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</si>
  <si>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</si>
  <si>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</si>
  <si>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</si>
  <si>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</si>
  <si>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</si>
  <si>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</si>
  <si>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</si>
  <si>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</si>
  <si>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</si>
  <si>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</si>
  <si>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</si>
  <si>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</si>
  <si>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</si>
  <si>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</si>
  <si>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</si>
  <si>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22년동분기대비</t>
    <phoneticPr fontId="13" type="noConversion"/>
  </si>
  <si>
    <t>21년대비</t>
    <phoneticPr fontId="13" type="noConversion"/>
  </si>
  <si>
    <t>2023. 5</t>
    <phoneticPr fontId="13" type="noConversion"/>
  </si>
  <si>
    <t>2023. 6</t>
    <phoneticPr fontId="13" type="noConversion"/>
  </si>
  <si>
    <t>2023.2분기</t>
    <phoneticPr fontId="13" type="noConversion"/>
  </si>
  <si>
    <t>2023. 7</t>
    <phoneticPr fontId="13" type="noConversion"/>
  </si>
  <si>
    <t>2023. 8</t>
    <phoneticPr fontId="13" type="noConversion"/>
  </si>
  <si>
    <t>2023. 9</t>
    <phoneticPr fontId="13" type="noConversion"/>
  </si>
  <si>
    <t>2023.3분기</t>
    <phoneticPr fontId="13" type="noConversion"/>
  </si>
  <si>
    <t>2023년 3분기 건설수주액분석</t>
    <phoneticPr fontId="13" type="noConversion"/>
  </si>
  <si>
    <t>2023. 10</t>
    <phoneticPr fontId="13" type="noConversion"/>
  </si>
  <si>
    <t>2023. 11</t>
    <phoneticPr fontId="13" type="noConversion"/>
  </si>
  <si>
    <t>2023. 12</t>
    <phoneticPr fontId="13" type="noConversion"/>
  </si>
  <si>
    <t>2023.4분기</t>
    <phoneticPr fontId="13" type="noConversion"/>
  </si>
  <si>
    <t>2023년 계</t>
    <phoneticPr fontId="13" type="noConversion"/>
  </si>
  <si>
    <t>2024. 1</t>
    <phoneticPr fontId="13" type="noConversion"/>
  </si>
  <si>
    <t>24.1월누적</t>
    <phoneticPr fontId="12" type="noConversion"/>
  </si>
  <si>
    <t>23.1월 누적</t>
    <phoneticPr fontId="12" type="noConversion"/>
  </si>
  <si>
    <t>22.1월 누적</t>
    <phoneticPr fontId="12" type="noConversion"/>
  </si>
  <si>
    <t>2024년 1월 건설수주액분석</t>
    <phoneticPr fontId="13" type="noConversion"/>
  </si>
  <si>
    <t>연도별 1월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</si>
</sst>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61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14" fontId="31" fillId="0" borderId="5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8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8" xfId="5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176" fontId="20" fillId="0" borderId="68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6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8" xfId="5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176" fontId="5" fillId="11" borderId="6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5" fillId="0" borderId="8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176" fontId="14" fillId="11" borderId="85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/>
    <xf numFmtId="178" fontId="7" fillId="11" borderId="68" xfId="84" applyNumberFormat="1" applyFont="1" applyFill="1" applyBorder="1" applyAlignment="1"/>
    <xf numFmtId="176" fontId="14" fillId="0" borderId="85" xfId="0" applyNumberFormat="1" applyFont="1" applyFill="1" applyBorder="1" applyAlignment="1">
      <alignment horizontal="right" vertical="center"/>
    </xf>
    <xf numFmtId="178" fontId="7" fillId="0" borderId="40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68" xfId="84" applyNumberFormat="1" applyFont="1" applyFill="1" applyBorder="1" applyAlignment="1"/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7"/>
  <sheetViews>
    <sheetView tabSelected="1" zoomScale="115" zoomScaleNormal="115" zoomScaleSheetLayoutView="70" workbookViewId="0">
      <pane ySplit="5" topLeftCell="A6" activePane="bottomLeft" state="frozen"/>
      <selection pane="bottomLeft" activeCell="J253" sqref="J253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606" t="s">
        <v>378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 x14ac:dyDescent="0.35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37"/>
      <c r="U3" s="603" t="s">
        <v>172</v>
      </c>
    </row>
    <row r="4" spans="1:21" x14ac:dyDescent="0.3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4"/>
      <c r="U4" s="604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4"/>
      <c r="U5" s="605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38"/>
      <c r="U6" s="539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4"/>
      <c r="U7" s="540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4"/>
      <c r="U8" s="540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4"/>
      <c r="U9" s="540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4"/>
      <c r="U10" s="540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4"/>
      <c r="U11" s="540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4"/>
      <c r="U12" s="540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4"/>
      <c r="U13" s="540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4"/>
      <c r="U14" s="540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4"/>
      <c r="U15" s="540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4"/>
      <c r="U16" s="540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4"/>
      <c r="U17" s="540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4"/>
      <c r="U18" s="540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4"/>
      <c r="U19" s="540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4"/>
      <c r="U20" s="540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4"/>
      <c r="U21" s="540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4"/>
      <c r="U22" s="540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4"/>
      <c r="U23" s="540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4"/>
      <c r="U24" s="540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4"/>
      <c r="U25" s="540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4"/>
      <c r="U26" s="540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4"/>
      <c r="U27" s="540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4"/>
      <c r="U28" s="540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4"/>
      <c r="U29" s="540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4"/>
      <c r="U30" s="540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4"/>
      <c r="U31" s="540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4"/>
      <c r="U32" s="540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4"/>
      <c r="U33" s="540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4"/>
      <c r="U34" s="540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4"/>
      <c r="U35" s="540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4"/>
      <c r="U36" s="540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4"/>
      <c r="U37" s="540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4"/>
      <c r="U38" s="540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4"/>
      <c r="U39" s="540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4"/>
      <c r="U40" s="540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4"/>
      <c r="U41" s="540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4"/>
      <c r="U42" s="540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4"/>
      <c r="U43" s="540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4"/>
      <c r="U44" s="540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4"/>
      <c r="U45" s="540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4">
        <v>84.9</v>
      </c>
      <c r="U46" s="541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4">
        <v>84.9</v>
      </c>
      <c r="U47" s="541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4">
        <v>84.9</v>
      </c>
      <c r="U48" s="541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4">
        <v>84.9</v>
      </c>
      <c r="U49" s="541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4">
        <v>84.9</v>
      </c>
      <c r="U50" s="541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4">
        <v>84.9</v>
      </c>
      <c r="U51" s="541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4">
        <v>84.9</v>
      </c>
      <c r="U52" s="541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4">
        <v>84.9</v>
      </c>
      <c r="U53" s="541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4">
        <v>84.9</v>
      </c>
      <c r="U54" s="541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4">
        <v>84.9</v>
      </c>
      <c r="U55" s="541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4">
        <v>84.9</v>
      </c>
      <c r="U56" s="541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4">
        <v>84.9</v>
      </c>
      <c r="U57" s="541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42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4">
        <v>94.5</v>
      </c>
      <c r="U59" s="541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4">
        <v>94.5</v>
      </c>
      <c r="U60" s="541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4">
        <v>94.5</v>
      </c>
      <c r="U61" s="541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4">
        <v>94.5</v>
      </c>
      <c r="U62" s="541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4">
        <v>94.5</v>
      </c>
      <c r="U63" s="541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4">
        <v>94.5</v>
      </c>
      <c r="U64" s="541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4">
        <v>94.5</v>
      </c>
      <c r="U65" s="541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4">
        <v>94.5</v>
      </c>
      <c r="U66" s="541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4">
        <v>94.5</v>
      </c>
      <c r="U67" s="541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4">
        <v>94.5</v>
      </c>
      <c r="U68" s="541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4">
        <v>94.5</v>
      </c>
      <c r="U69" s="541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4">
        <v>94.5</v>
      </c>
      <c r="U70" s="541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4">
        <v>94.5</v>
      </c>
      <c r="U71" s="541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4">
        <v>96.1</v>
      </c>
      <c r="U72" s="541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4">
        <v>96.1</v>
      </c>
      <c r="U73" s="541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4">
        <v>96.1</v>
      </c>
      <c r="U74" s="541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4">
        <v>96.1</v>
      </c>
      <c r="U75" s="541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4">
        <v>96.1</v>
      </c>
      <c r="U76" s="541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4">
        <v>96.1</v>
      </c>
      <c r="U77" s="541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4">
        <v>96.1</v>
      </c>
      <c r="U78" s="541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4">
        <v>96.1</v>
      </c>
      <c r="U79" s="541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4">
        <v>96.1</v>
      </c>
      <c r="U80" s="541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4">
        <v>96.1</v>
      </c>
      <c r="U81" s="541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4">
        <v>96.1</v>
      </c>
      <c r="U82" s="541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4">
        <v>96.1</v>
      </c>
      <c r="U83" s="541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4">
        <v>96.1</v>
      </c>
      <c r="U84" s="541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4">
        <v>100</v>
      </c>
      <c r="U85" s="541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4">
        <v>100</v>
      </c>
      <c r="U86" s="541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4">
        <v>100</v>
      </c>
      <c r="U87" s="541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4">
        <v>100</v>
      </c>
      <c r="U88" s="541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4">
        <v>100</v>
      </c>
      <c r="U89" s="541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4">
        <v>100</v>
      </c>
      <c r="U90" s="541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4">
        <v>100</v>
      </c>
      <c r="U91" s="541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4">
        <v>100</v>
      </c>
      <c r="U92" s="541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4">
        <v>100</v>
      </c>
      <c r="U93" s="541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4">
        <v>100</v>
      </c>
      <c r="U94" s="541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4">
        <v>100</v>
      </c>
      <c r="U95" s="541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4">
        <v>100</v>
      </c>
      <c r="U96" s="541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4">
        <v>100</v>
      </c>
      <c r="U97" s="543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4">
        <v>106.2</v>
      </c>
      <c r="U98" s="541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4">
        <v>106.2</v>
      </c>
      <c r="U99" s="541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4">
        <v>106.2</v>
      </c>
      <c r="U100" s="541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4">
        <v>106.2</v>
      </c>
      <c r="U101" s="541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4">
        <v>106.2</v>
      </c>
      <c r="U102" s="541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4">
        <v>106.2</v>
      </c>
      <c r="U103" s="541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4">
        <v>106.2</v>
      </c>
      <c r="U104" s="541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4">
        <v>106.2</v>
      </c>
      <c r="U105" s="541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4">
        <v>106.2</v>
      </c>
      <c r="U106" s="541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4">
        <v>106.2</v>
      </c>
      <c r="U107" s="541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4">
        <v>106.2</v>
      </c>
      <c r="U108" s="541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4">
        <v>106.2</v>
      </c>
      <c r="U109" s="541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4">
        <v>106.2</v>
      </c>
      <c r="U110" s="544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4">
        <v>108.4</v>
      </c>
      <c r="U111" s="541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4">
        <v>108.4</v>
      </c>
      <c r="U112" s="541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4">
        <v>108.4</v>
      </c>
      <c r="U113" s="541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4">
        <v>108.4</v>
      </c>
      <c r="U114" s="541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4">
        <v>108.4</v>
      </c>
      <c r="U115" s="541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4">
        <v>108.4</v>
      </c>
      <c r="U116" s="541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4">
        <v>108.4</v>
      </c>
      <c r="U117" s="541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4">
        <v>108.4</v>
      </c>
      <c r="U118" s="541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4">
        <v>108.4</v>
      </c>
      <c r="U119" s="541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4">
        <v>108.4</v>
      </c>
      <c r="U120" s="541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4">
        <v>108.4</v>
      </c>
      <c r="U121" s="541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4">
        <v>108.4</v>
      </c>
      <c r="U122" s="541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45">
        <v>108.4</v>
      </c>
      <c r="U123" s="546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4">
        <v>108.5</v>
      </c>
      <c r="U124" s="541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4">
        <v>108.5</v>
      </c>
      <c r="U125" s="541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4">
        <v>108.5</v>
      </c>
      <c r="U126" s="541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4">
        <v>108.5</v>
      </c>
      <c r="U127" s="541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4">
        <v>108.5</v>
      </c>
      <c r="U128" s="541">
        <f t="shared" si="3"/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4">
        <v>108.5</v>
      </c>
      <c r="U129" s="541">
        <f t="shared" si="3"/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4">
        <v>108.5</v>
      </c>
      <c r="U130" s="541">
        <f t="shared" si="3"/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4">
        <v>108.5</v>
      </c>
      <c r="U131" s="541">
        <f t="shared" si="3"/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4">
        <v>108.5</v>
      </c>
      <c r="U132" s="541">
        <f t="shared" si="3"/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4">
        <v>108.5</v>
      </c>
      <c r="U133" s="541">
        <f t="shared" si="3"/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4">
        <v>108.5</v>
      </c>
      <c r="U134" s="541">
        <f t="shared" si="3"/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4">
        <v>108.5</v>
      </c>
      <c r="U135" s="541">
        <f t="shared" si="3"/>
        <v>132282.02764976959</v>
      </c>
      <c r="X135" s="89"/>
    </row>
    <row r="136" spans="1:24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4">
        <v>108.5</v>
      </c>
      <c r="U136" s="546">
        <f t="shared" si="3"/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36">
        <v>110.1</v>
      </c>
      <c r="U137" s="541">
        <f t="shared" si="3"/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36">
        <v>110.1</v>
      </c>
      <c r="U138" s="541">
        <f t="shared" si="3"/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36">
        <v>110.1</v>
      </c>
      <c r="U139" s="541">
        <f t="shared" si="3"/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36">
        <v>110.1</v>
      </c>
      <c r="U140" s="541">
        <f t="shared" si="3"/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36">
        <v>110.1</v>
      </c>
      <c r="U141" s="541">
        <f t="shared" si="3"/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36">
        <v>110.1</v>
      </c>
      <c r="U142" s="541">
        <f t="shared" ref="U142:U162" si="7"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36">
        <v>110.1</v>
      </c>
      <c r="U143" s="541">
        <f t="shared" si="7"/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36">
        <v>110.1</v>
      </c>
      <c r="U144" s="541">
        <f t="shared" si="7"/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36">
        <v>110.1</v>
      </c>
      <c r="U145" s="541">
        <f t="shared" si="7"/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36">
        <v>110.1</v>
      </c>
      <c r="U146" s="541">
        <f t="shared" si="7"/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36">
        <v>110.1</v>
      </c>
      <c r="U147" s="541">
        <f t="shared" si="7"/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36">
        <v>110.1</v>
      </c>
      <c r="U148" s="541">
        <f t="shared" si="7"/>
        <v>130284.28701180746</v>
      </c>
      <c r="X148" s="89"/>
    </row>
    <row r="149" spans="1:24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36">
        <v>110.1</v>
      </c>
      <c r="U149" s="546">
        <f t="shared" si="7"/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5">
        <v>110</v>
      </c>
      <c r="U150" s="541">
        <f t="shared" si="7"/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5">
        <v>110</v>
      </c>
      <c r="U151" s="541">
        <f t="shared" si="7"/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5">
        <v>110</v>
      </c>
      <c r="U152" s="541">
        <f t="shared" si="7"/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5">
        <v>108.6</v>
      </c>
      <c r="U153" s="541">
        <f t="shared" si="7"/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5">
        <v>108.6</v>
      </c>
      <c r="U154" s="541">
        <f t="shared" si="7"/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47">
        <v>108.6</v>
      </c>
      <c r="U155" s="548">
        <f t="shared" si="7"/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47">
        <v>111.2</v>
      </c>
      <c r="U156" s="548">
        <f t="shared" si="7"/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47">
        <v>111.2</v>
      </c>
      <c r="U157" s="548">
        <f t="shared" si="7"/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49">
        <v>111.2</v>
      </c>
      <c r="U158" s="548">
        <f t="shared" si="7"/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49"/>
      <c r="U159" s="548" t="e">
        <f t="shared" si="7"/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49"/>
      <c r="U160" s="550" t="e">
        <f t="shared" si="7"/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49"/>
      <c r="U161" s="551" t="e">
        <f t="shared" si="7"/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47">
        <v>110.16800000000001</v>
      </c>
      <c r="U162" s="552">
        <f t="shared" si="7"/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53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1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54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54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1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52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54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54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55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1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1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52"/>
      <c r="X174" s="355"/>
    </row>
    <row r="175" spans="1:24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52">
        <f>B175/T175*100</f>
        <v>1500852.3939683805</v>
      </c>
      <c r="X175" s="163"/>
    </row>
    <row r="176" spans="1:24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1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52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1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1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52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52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1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55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1"/>
      <c r="X184" s="163"/>
    </row>
    <row r="185" spans="1:24" s="149" customFormat="1" ht="18" hidden="1" customHeight="1" x14ac:dyDescent="0.3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53"/>
      <c r="X185" s="150"/>
    </row>
    <row r="186" spans="1:24" s="450" customFormat="1" ht="18" hidden="1" customHeight="1" x14ac:dyDescent="0.3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56"/>
      <c r="X186" s="451"/>
    </row>
    <row r="187" spans="1:24" s="450" customFormat="1" ht="18" hidden="1" customHeight="1" x14ac:dyDescent="0.3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56"/>
      <c r="X187" s="451"/>
    </row>
    <row r="188" spans="1:24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52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1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1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1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1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1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T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ref="U194" si="13">J194+P194</f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 x14ac:dyDescent="0.25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 x14ac:dyDescent="0.3">
      <c r="A201" s="295" t="s">
        <v>220</v>
      </c>
      <c r="B201" s="402">
        <f t="shared" ref="B201:S201" si="14">SUM(B189:B200)</f>
        <v>1545277.0066684473</v>
      </c>
      <c r="C201" s="402">
        <f t="shared" si="14"/>
        <v>423447.34</v>
      </c>
      <c r="D201" s="402">
        <f t="shared" si="14"/>
        <v>249344.9</v>
      </c>
      <c r="E201" s="402">
        <f t="shared" si="14"/>
        <v>7108.51</v>
      </c>
      <c r="F201" s="402">
        <f t="shared" si="14"/>
        <v>174101.44</v>
      </c>
      <c r="G201" s="402">
        <f t="shared" si="14"/>
        <v>80922.070000000007</v>
      </c>
      <c r="H201" s="402">
        <f t="shared" si="14"/>
        <v>93177.37000000001</v>
      </c>
      <c r="I201" s="402">
        <f t="shared" si="14"/>
        <v>1121831.6666684472</v>
      </c>
      <c r="J201" s="402">
        <f t="shared" si="14"/>
        <v>214572.45329865726</v>
      </c>
      <c r="K201" s="402">
        <f t="shared" si="14"/>
        <v>76559.179999999993</v>
      </c>
      <c r="L201" s="402">
        <f t="shared" si="14"/>
        <v>907259.21336979</v>
      </c>
      <c r="M201" s="402">
        <f t="shared" si="14"/>
        <v>484034.39366432128</v>
      </c>
      <c r="N201" s="402">
        <f t="shared" si="14"/>
        <v>423225.81970546866</v>
      </c>
      <c r="O201" s="402">
        <f t="shared" si="14"/>
        <v>463918.35329865728</v>
      </c>
      <c r="P201" s="402">
        <f t="shared" si="14"/>
        <v>83666.69</v>
      </c>
      <c r="Q201" s="402">
        <f t="shared" si="14"/>
        <v>1081359.6533697899</v>
      </c>
      <c r="R201" s="402">
        <f t="shared" si="14"/>
        <v>564957.46366432135</v>
      </c>
      <c r="S201" s="407">
        <f t="shared" si="14"/>
        <v>516402.1897054686</v>
      </c>
      <c r="T201" s="398"/>
      <c r="U201" s="523"/>
      <c r="X201" s="355"/>
    </row>
    <row r="202" spans="1:24" s="156" customFormat="1" ht="18" hidden="1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 x14ac:dyDescent="0.25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 x14ac:dyDescent="0.25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 x14ac:dyDescent="0.25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 x14ac:dyDescent="0.25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 x14ac:dyDescent="0.25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 x14ac:dyDescent="0.25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 x14ac:dyDescent="0.3">
      <c r="A214" s="295" t="s">
        <v>295</v>
      </c>
      <c r="B214" s="402">
        <f t="shared" ref="B214:U214" si="15">SUM(B202:B213)</f>
        <v>1660352.0292158141</v>
      </c>
      <c r="C214" s="402">
        <f t="shared" si="15"/>
        <v>480692.02</v>
      </c>
      <c r="D214" s="402">
        <f t="shared" si="15"/>
        <v>280636.25</v>
      </c>
      <c r="E214" s="402">
        <f t="shared" si="15"/>
        <v>18629.843985589439</v>
      </c>
      <c r="F214" s="402">
        <f t="shared" si="15"/>
        <v>200054.77</v>
      </c>
      <c r="G214" s="402">
        <f t="shared" si="15"/>
        <v>87873.78</v>
      </c>
      <c r="H214" s="402">
        <f t="shared" si="15"/>
        <v>112180.98999999999</v>
      </c>
      <c r="I214" s="402">
        <f t="shared" si="15"/>
        <v>1179661.0092158145</v>
      </c>
      <c r="J214" s="402">
        <f t="shared" si="15"/>
        <v>214173.51482243085</v>
      </c>
      <c r="K214" s="402">
        <f t="shared" si="15"/>
        <v>76060.823985589435</v>
      </c>
      <c r="L214" s="402">
        <f t="shared" si="15"/>
        <v>965485.49439338327</v>
      </c>
      <c r="M214" s="402">
        <f t="shared" si="15"/>
        <v>566416.03147409239</v>
      </c>
      <c r="N214" s="402">
        <f t="shared" si="15"/>
        <v>399069.24715509161</v>
      </c>
      <c r="O214" s="402">
        <f t="shared" si="15"/>
        <v>494810.76482243085</v>
      </c>
      <c r="P214" s="402">
        <f t="shared" si="15"/>
        <v>94688.667971178889</v>
      </c>
      <c r="Q214" s="402">
        <f t="shared" si="15"/>
        <v>1165542.2643933834</v>
      </c>
      <c r="R214" s="402">
        <f t="shared" si="15"/>
        <v>654290.81147409242</v>
      </c>
      <c r="S214" s="407">
        <f t="shared" si="15"/>
        <v>511250.45291929098</v>
      </c>
      <c r="T214" s="477">
        <f t="shared" si="15"/>
        <v>0</v>
      </c>
      <c r="U214" s="407">
        <f t="shared" si="15"/>
        <v>0</v>
      </c>
      <c r="X214" s="163"/>
    </row>
    <row r="215" spans="1:24" s="156" customFormat="1" ht="18" hidden="1" customHeight="1" x14ac:dyDescent="0.25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 x14ac:dyDescent="0.25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 x14ac:dyDescent="0.25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 x14ac:dyDescent="0.25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 x14ac:dyDescent="0.3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57"/>
      <c r="X219" s="491"/>
    </row>
    <row r="220" spans="1:24" s="490" customFormat="1" ht="18" hidden="1" customHeight="1" x14ac:dyDescent="0.3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57"/>
      <c r="X220" s="491"/>
    </row>
    <row r="221" spans="1:24" s="490" customFormat="1" ht="18" hidden="1" customHeight="1" x14ac:dyDescent="0.3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57"/>
      <c r="X221" s="491"/>
    </row>
    <row r="222" spans="1:24" s="490" customFormat="1" ht="18" hidden="1" customHeight="1" x14ac:dyDescent="0.3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57"/>
      <c r="X222" s="491"/>
    </row>
    <row r="223" spans="1:24" s="490" customFormat="1" ht="18" hidden="1" customHeight="1" x14ac:dyDescent="0.3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57"/>
      <c r="X223" s="491"/>
    </row>
    <row r="224" spans="1:24" s="490" customFormat="1" ht="18" hidden="1" customHeight="1" x14ac:dyDescent="0.3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57"/>
      <c r="X224" s="491"/>
    </row>
    <row r="225" spans="1:24" s="490" customFormat="1" ht="18" hidden="1" customHeight="1" x14ac:dyDescent="0.3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57"/>
      <c r="X225" s="491"/>
    </row>
    <row r="226" spans="1:24" s="490" customFormat="1" ht="18" hidden="1" customHeight="1" x14ac:dyDescent="0.3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57"/>
      <c r="X226" s="491"/>
    </row>
    <row r="227" spans="1:24" s="156" customFormat="1" ht="18" hidden="1" customHeight="1" thickTop="1" x14ac:dyDescent="0.3">
      <c r="A227" s="295" t="s">
        <v>313</v>
      </c>
      <c r="B227" s="402">
        <f t="shared" ref="B227:U227" si="16">SUM(B215:B226)</f>
        <v>1940749.8935410336</v>
      </c>
      <c r="C227" s="402">
        <f t="shared" si="16"/>
        <v>520953.41000000003</v>
      </c>
      <c r="D227" s="402">
        <f t="shared" si="16"/>
        <v>292645.18999999994</v>
      </c>
      <c r="E227" s="402">
        <f t="shared" si="16"/>
        <v>30393.927015797417</v>
      </c>
      <c r="F227" s="402">
        <f t="shared" si="16"/>
        <v>228308.21999999997</v>
      </c>
      <c r="G227" s="402">
        <f t="shared" si="16"/>
        <v>98240.290000000008</v>
      </c>
      <c r="H227" s="402">
        <f t="shared" si="16"/>
        <v>130067.93</v>
      </c>
      <c r="I227" s="402">
        <f t="shared" si="16"/>
        <v>1419796.4835410339</v>
      </c>
      <c r="J227" s="402">
        <f t="shared" si="16"/>
        <v>153946.82527309848</v>
      </c>
      <c r="K227" s="402">
        <f t="shared" si="16"/>
        <v>86930.897015797411</v>
      </c>
      <c r="L227" s="402">
        <f t="shared" si="16"/>
        <v>1265849.6582679353</v>
      </c>
      <c r="M227" s="402">
        <f t="shared" si="16"/>
        <v>829898.33790307294</v>
      </c>
      <c r="N227" s="402">
        <f t="shared" si="16"/>
        <v>435951.32036486245</v>
      </c>
      <c r="O227" s="402">
        <f t="shared" si="16"/>
        <v>446592.01527309837</v>
      </c>
      <c r="P227" s="402">
        <f t="shared" si="16"/>
        <v>117324.82403159484</v>
      </c>
      <c r="Q227" s="402">
        <f t="shared" si="16"/>
        <v>1494157.8782679348</v>
      </c>
      <c r="R227" s="402">
        <f t="shared" si="16"/>
        <v>928138.62790307286</v>
      </c>
      <c r="S227" s="407">
        <f t="shared" si="16"/>
        <v>566019.25036486238</v>
      </c>
      <c r="T227" s="477">
        <f t="shared" si="16"/>
        <v>0</v>
      </c>
      <c r="U227" s="407">
        <f t="shared" si="16"/>
        <v>0</v>
      </c>
      <c r="X227" s="163"/>
    </row>
    <row r="228" spans="1:24" s="490" customFormat="1" ht="18" hidden="1" customHeight="1" x14ac:dyDescent="0.3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57"/>
      <c r="X228" s="491"/>
    </row>
    <row r="229" spans="1:24" s="490" customFormat="1" ht="18" hidden="1" customHeight="1" x14ac:dyDescent="0.3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57"/>
      <c r="X229" s="491"/>
    </row>
    <row r="230" spans="1:24" s="490" customFormat="1" ht="18" hidden="1" customHeight="1" x14ac:dyDescent="0.3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57"/>
      <c r="X230" s="491"/>
    </row>
    <row r="231" spans="1:24" s="490" customFormat="1" ht="18" hidden="1" customHeight="1" x14ac:dyDescent="0.3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57"/>
      <c r="X231" s="491"/>
    </row>
    <row r="232" spans="1:24" s="490" customFormat="1" ht="18" hidden="1" customHeight="1" x14ac:dyDescent="0.3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57"/>
      <c r="X232" s="491"/>
    </row>
    <row r="233" spans="1:24" s="590" customFormat="1" ht="18" hidden="1" customHeight="1" x14ac:dyDescent="0.3">
      <c r="A233" s="430" t="s">
        <v>320</v>
      </c>
      <c r="B233" s="587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88"/>
      <c r="U233" s="589"/>
      <c r="X233" s="591"/>
    </row>
    <row r="234" spans="1:24" s="490" customFormat="1" ht="18" hidden="1" customHeight="1" x14ac:dyDescent="0.3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57"/>
      <c r="X234" s="491"/>
    </row>
    <row r="235" spans="1:24" s="490" customFormat="1" ht="18" hidden="1" customHeight="1" x14ac:dyDescent="0.3">
      <c r="A235" s="592" t="s">
        <v>324</v>
      </c>
      <c r="B235" s="485">
        <v>161008.69232427303</v>
      </c>
      <c r="C235" s="593">
        <v>28092.14</v>
      </c>
      <c r="D235" s="593">
        <v>14334.68</v>
      </c>
      <c r="E235" s="593">
        <v>747.8</v>
      </c>
      <c r="F235" s="593">
        <v>13757.46</v>
      </c>
      <c r="G235" s="593">
        <v>5144.03</v>
      </c>
      <c r="H235" s="593">
        <v>8613.43</v>
      </c>
      <c r="I235" s="593">
        <v>132916.55232427301</v>
      </c>
      <c r="J235" s="593">
        <v>8193.0537144717637</v>
      </c>
      <c r="K235" s="593">
        <v>5203.33</v>
      </c>
      <c r="L235" s="594">
        <v>124723.49860980125</v>
      </c>
      <c r="M235" s="594">
        <v>58000.228548050203</v>
      </c>
      <c r="N235" s="594">
        <v>66723.270061751042</v>
      </c>
      <c r="O235" s="594">
        <v>22527.73371447176</v>
      </c>
      <c r="P235" s="594">
        <v>5951.13</v>
      </c>
      <c r="Q235" s="594">
        <v>138480.95860980125</v>
      </c>
      <c r="R235" s="594">
        <v>63144.258548050209</v>
      </c>
      <c r="S235" s="595">
        <v>75336.700061751049</v>
      </c>
      <c r="T235" s="489"/>
      <c r="U235" s="557"/>
      <c r="X235" s="491"/>
    </row>
    <row r="236" spans="1:24" s="490" customFormat="1" ht="18" hidden="1" customHeight="1" x14ac:dyDescent="0.3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57"/>
      <c r="X236" s="491"/>
    </row>
    <row r="237" spans="1:24" s="490" customFormat="1" ht="18" hidden="1" customHeight="1" x14ac:dyDescent="0.3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57"/>
      <c r="X237" s="491"/>
    </row>
    <row r="238" spans="1:24" s="490" customFormat="1" ht="18" hidden="1" customHeight="1" x14ac:dyDescent="0.3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57"/>
      <c r="X238" s="491"/>
    </row>
    <row r="239" spans="1:24" s="490" customFormat="1" ht="18" hidden="1" customHeight="1" x14ac:dyDescent="0.3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57"/>
      <c r="X239" s="491"/>
    </row>
    <row r="240" spans="1:24" s="497" customFormat="1" ht="18" customHeight="1" thickTop="1" x14ac:dyDescent="0.3">
      <c r="A240" s="295" t="s">
        <v>334</v>
      </c>
      <c r="B240" s="495">
        <f t="shared" ref="B240:S240" si="17">SUM(B228:B239)</f>
        <v>2119881.725304245</v>
      </c>
      <c r="C240" s="495">
        <f t="shared" si="17"/>
        <v>560177.46</v>
      </c>
      <c r="D240" s="495">
        <f t="shared" si="17"/>
        <v>356271.13999999996</v>
      </c>
      <c r="E240" s="495">
        <f t="shared" si="17"/>
        <v>16344.463418501138</v>
      </c>
      <c r="F240" s="495">
        <f t="shared" si="17"/>
        <v>203906.32</v>
      </c>
      <c r="G240" s="495">
        <f t="shared" si="17"/>
        <v>46735.28</v>
      </c>
      <c r="H240" s="495">
        <f t="shared" si="17"/>
        <v>157171.04</v>
      </c>
      <c r="I240" s="495">
        <f t="shared" si="17"/>
        <v>1559704.2653042453</v>
      </c>
      <c r="J240" s="495">
        <f t="shared" si="17"/>
        <v>179801.67449624505</v>
      </c>
      <c r="K240" s="495">
        <f t="shared" si="17"/>
        <v>88665.613418501162</v>
      </c>
      <c r="L240" s="495">
        <f t="shared" si="17"/>
        <v>1379902.5908080004</v>
      </c>
      <c r="M240" s="495">
        <f t="shared" si="17"/>
        <v>785641.40395795112</v>
      </c>
      <c r="N240" s="495">
        <f t="shared" si="17"/>
        <v>594261.18685004895</v>
      </c>
      <c r="O240" s="495">
        <f t="shared" si="17"/>
        <v>536072.814496245</v>
      </c>
      <c r="P240" s="495">
        <f t="shared" si="17"/>
        <v>105010.07683700229</v>
      </c>
      <c r="Q240" s="495">
        <f t="shared" si="17"/>
        <v>1583808.9108080002</v>
      </c>
      <c r="R240" s="495">
        <f t="shared" si="17"/>
        <v>832376.68395795114</v>
      </c>
      <c r="S240" s="499">
        <f t="shared" si="17"/>
        <v>751432.2268500491</v>
      </c>
      <c r="T240" s="496"/>
      <c r="U240" s="559"/>
      <c r="X240" s="498"/>
    </row>
    <row r="241" spans="1:24" s="531" customFormat="1" ht="18" customHeight="1" x14ac:dyDescent="0.3">
      <c r="A241" s="526" t="s">
        <v>333</v>
      </c>
      <c r="B241" s="527">
        <v>176735.85403992058</v>
      </c>
      <c r="C241" s="528">
        <v>53091.64</v>
      </c>
      <c r="D241" s="528">
        <v>39550.230000000003</v>
      </c>
      <c r="E241" s="528">
        <v>1183.73</v>
      </c>
      <c r="F241" s="528">
        <v>13541.41</v>
      </c>
      <c r="G241" s="528">
        <v>2136.9899999999998</v>
      </c>
      <c r="H241" s="528">
        <v>11404.42</v>
      </c>
      <c r="I241" s="528">
        <v>123644.21403992055</v>
      </c>
      <c r="J241" s="528">
        <v>9815.2159248674707</v>
      </c>
      <c r="K241" s="528">
        <v>5853.64</v>
      </c>
      <c r="L241" s="529">
        <v>113828.99811505308</v>
      </c>
      <c r="M241" s="529">
        <v>57819.015653812567</v>
      </c>
      <c r="N241" s="529">
        <v>56009.982461240506</v>
      </c>
      <c r="O241" s="529">
        <v>49365.445924867468</v>
      </c>
      <c r="P241" s="529">
        <v>7037.37</v>
      </c>
      <c r="Q241" s="529">
        <v>127370.40811505308</v>
      </c>
      <c r="R241" s="529">
        <v>59956.005653812572</v>
      </c>
      <c r="S241" s="533">
        <v>67414.402461240505</v>
      </c>
      <c r="T241" s="530"/>
      <c r="U241" s="558"/>
      <c r="X241" s="532"/>
    </row>
    <row r="242" spans="1:24" s="490" customFormat="1" ht="18" customHeight="1" x14ac:dyDescent="0.3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57"/>
      <c r="X242" s="491"/>
    </row>
    <row r="243" spans="1:24" s="490" customFormat="1" ht="18" customHeight="1" x14ac:dyDescent="0.3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57"/>
      <c r="X243" s="491"/>
    </row>
    <row r="244" spans="1:24" s="490" customFormat="1" ht="18" customHeight="1" x14ac:dyDescent="0.3">
      <c r="A244" s="430" t="s">
        <v>339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57"/>
      <c r="X244" s="491"/>
    </row>
    <row r="245" spans="1:24" s="490" customFormat="1" ht="18" customHeight="1" x14ac:dyDescent="0.3">
      <c r="A245" s="430" t="s">
        <v>340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57"/>
      <c r="X245" s="491"/>
    </row>
    <row r="246" spans="1:24" s="490" customFormat="1" ht="18" customHeight="1" x14ac:dyDescent="0.3">
      <c r="A246" s="430" t="s">
        <v>341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57"/>
      <c r="X246" s="491"/>
    </row>
    <row r="247" spans="1:24" s="490" customFormat="1" ht="18" customHeight="1" x14ac:dyDescent="0.3">
      <c r="A247" s="430" t="s">
        <v>344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57"/>
      <c r="X247" s="491"/>
    </row>
    <row r="248" spans="1:24" s="490" customFormat="1" ht="18" customHeight="1" x14ac:dyDescent="0.3">
      <c r="A248" s="430" t="s">
        <v>345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57"/>
      <c r="X248" s="491"/>
    </row>
    <row r="249" spans="1:24" s="490" customFormat="1" ht="18" customHeight="1" x14ac:dyDescent="0.3">
      <c r="A249" s="430" t="s">
        <v>346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57"/>
      <c r="X249" s="491"/>
    </row>
    <row r="250" spans="1:24" s="490" customFormat="1" ht="18" customHeight="1" x14ac:dyDescent="0.3">
      <c r="A250" s="430" t="s">
        <v>348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57"/>
      <c r="X250" s="491"/>
    </row>
    <row r="251" spans="1:24" s="490" customFormat="1" ht="18" customHeight="1" x14ac:dyDescent="0.3">
      <c r="A251" s="430" t="s">
        <v>349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57"/>
      <c r="X251" s="491"/>
    </row>
    <row r="252" spans="1:24" s="490" customFormat="1" ht="18" customHeight="1" x14ac:dyDescent="0.3">
      <c r="A252" s="430" t="s">
        <v>350</v>
      </c>
      <c r="B252" s="485">
        <v>285457.40257927723</v>
      </c>
      <c r="C252" s="486">
        <v>107143.22</v>
      </c>
      <c r="D252" s="486">
        <v>59800.88</v>
      </c>
      <c r="E252" s="486">
        <v>2723.77</v>
      </c>
      <c r="F252" s="486">
        <v>47342.34</v>
      </c>
      <c r="G252" s="486">
        <v>14463.01</v>
      </c>
      <c r="H252" s="486">
        <v>32879.33</v>
      </c>
      <c r="I252" s="486">
        <v>178314.18257927723</v>
      </c>
      <c r="J252" s="486">
        <v>53035.803332543961</v>
      </c>
      <c r="K252" s="486">
        <v>36624.79</v>
      </c>
      <c r="L252" s="487">
        <v>125278.37924673327</v>
      </c>
      <c r="M252" s="487">
        <v>87006.904073665602</v>
      </c>
      <c r="N252" s="487">
        <v>38271.475173067651</v>
      </c>
      <c r="O252" s="487">
        <v>112836.68333254395</v>
      </c>
      <c r="P252" s="487">
        <v>39348.559999999998</v>
      </c>
      <c r="Q252" s="487">
        <v>172620.71924673326</v>
      </c>
      <c r="R252" s="487">
        <v>101469.91407366561</v>
      </c>
      <c r="S252" s="488">
        <v>71150.805173067653</v>
      </c>
      <c r="T252" s="489"/>
      <c r="U252" s="557"/>
      <c r="X252" s="491"/>
    </row>
    <row r="253" spans="1:24" s="483" customFormat="1" ht="18" customHeight="1" x14ac:dyDescent="0.3">
      <c r="A253" s="295" t="s">
        <v>351</v>
      </c>
      <c r="B253" s="562">
        <f>SUM(B241:B252)</f>
        <v>2297489.9692692319</v>
      </c>
      <c r="C253" s="562">
        <f t="shared" ref="C253:S253" si="18">SUM(C241:C252)</f>
        <v>568563.01</v>
      </c>
      <c r="D253" s="562">
        <f t="shared" si="18"/>
        <v>363409.97000000003</v>
      </c>
      <c r="E253" s="562">
        <f t="shared" si="18"/>
        <v>36811.089487711877</v>
      </c>
      <c r="F253" s="562">
        <f t="shared" si="18"/>
        <v>205153.03999999998</v>
      </c>
      <c r="G253" s="562">
        <f t="shared" si="18"/>
        <v>52040.75</v>
      </c>
      <c r="H253" s="562">
        <f t="shared" si="18"/>
        <v>153112.29</v>
      </c>
      <c r="I253" s="562">
        <f t="shared" si="18"/>
        <v>1728926.9592692317</v>
      </c>
      <c r="J253" s="562">
        <f t="shared" si="18"/>
        <v>246269.85262990487</v>
      </c>
      <c r="K253" s="562">
        <f t="shared" si="18"/>
        <v>151113.15554900866</v>
      </c>
      <c r="L253" s="562">
        <f t="shared" si="18"/>
        <v>1482657.106639327</v>
      </c>
      <c r="M253" s="562">
        <f t="shared" si="18"/>
        <v>808133.16723160481</v>
      </c>
      <c r="N253" s="562">
        <f t="shared" si="18"/>
        <v>674523.93940772221</v>
      </c>
      <c r="O253" s="562">
        <f t="shared" si="18"/>
        <v>609679.82262990484</v>
      </c>
      <c r="P253" s="562">
        <f t="shared" si="18"/>
        <v>187924.24503672056</v>
      </c>
      <c r="Q253" s="562">
        <f t="shared" si="18"/>
        <v>1687810.1466393268</v>
      </c>
      <c r="R253" s="562">
        <f t="shared" si="18"/>
        <v>860173.91723160469</v>
      </c>
      <c r="S253" s="563">
        <f t="shared" si="18"/>
        <v>827636.22940772201</v>
      </c>
      <c r="T253" s="482"/>
      <c r="U253" s="560"/>
      <c r="X253" s="484"/>
    </row>
    <row r="254" spans="1:24" s="531" customFormat="1" ht="18" customHeight="1" x14ac:dyDescent="0.3">
      <c r="A254" s="526" t="s">
        <v>353</v>
      </c>
      <c r="B254" s="527">
        <v>205652.4098241959</v>
      </c>
      <c r="C254" s="527">
        <v>46459.040000000001</v>
      </c>
      <c r="D254" s="527">
        <v>31863.42</v>
      </c>
      <c r="E254" s="527">
        <v>591.79999999999995</v>
      </c>
      <c r="F254" s="527">
        <v>14595.62</v>
      </c>
      <c r="G254" s="527">
        <v>3102.65</v>
      </c>
      <c r="H254" s="527">
        <v>11492.97</v>
      </c>
      <c r="I254" s="527">
        <v>159193.36982419592</v>
      </c>
      <c r="J254" s="527">
        <v>85119.272146732997</v>
      </c>
      <c r="K254" s="527">
        <v>82530.02</v>
      </c>
      <c r="L254" s="527">
        <v>74074.097677462923</v>
      </c>
      <c r="M254" s="527">
        <v>33800.651540766441</v>
      </c>
      <c r="N254" s="527">
        <v>40273.44613669649</v>
      </c>
      <c r="O254" s="527">
        <v>116982.692146733</v>
      </c>
      <c r="P254" s="527">
        <v>83121.820000000007</v>
      </c>
      <c r="Q254" s="527">
        <v>88669.717677462933</v>
      </c>
      <c r="R254" s="527">
        <v>36903.301540766442</v>
      </c>
      <c r="S254" s="558">
        <v>51766.416136696491</v>
      </c>
      <c r="T254" s="530"/>
      <c r="U254" s="558"/>
      <c r="X254" s="532"/>
    </row>
    <row r="255" spans="1:24" s="490" customFormat="1" ht="18" customHeight="1" x14ac:dyDescent="0.3">
      <c r="A255" s="430" t="s">
        <v>354</v>
      </c>
      <c r="B255" s="485">
        <v>134494.00008026819</v>
      </c>
      <c r="C255" s="485">
        <v>39959.78</v>
      </c>
      <c r="D255" s="485">
        <v>30281.42</v>
      </c>
      <c r="E255" s="485">
        <v>1443.57</v>
      </c>
      <c r="F255" s="485">
        <v>9678.36</v>
      </c>
      <c r="G255" s="485">
        <v>2397.4499999999998</v>
      </c>
      <c r="H255" s="485">
        <v>7280.91</v>
      </c>
      <c r="I255" s="485">
        <v>94534.220080268191</v>
      </c>
      <c r="J255" s="485">
        <v>7023.5957756673897</v>
      </c>
      <c r="K255" s="485">
        <v>4698.87</v>
      </c>
      <c r="L255" s="485">
        <v>87510.624304600802</v>
      </c>
      <c r="M255" s="485">
        <v>34206.884221552922</v>
      </c>
      <c r="N255" s="485">
        <v>53303.74008304788</v>
      </c>
      <c r="O255" s="485">
        <v>37305.015775667394</v>
      </c>
      <c r="P255" s="485">
        <v>6142.44</v>
      </c>
      <c r="Q255" s="485">
        <v>97188.984304600803</v>
      </c>
      <c r="R255" s="485">
        <v>36604.334221552919</v>
      </c>
      <c r="S255" s="557">
        <v>60584.650083047876</v>
      </c>
      <c r="T255" s="489"/>
      <c r="U255" s="557"/>
      <c r="X255" s="491"/>
    </row>
    <row r="256" spans="1:24" s="490" customFormat="1" ht="18" customHeight="1" x14ac:dyDescent="0.3">
      <c r="A256" s="430" t="s">
        <v>356</v>
      </c>
      <c r="B256" s="485">
        <v>135427.74559599868</v>
      </c>
      <c r="C256" s="485">
        <v>41257.18</v>
      </c>
      <c r="D256" s="485">
        <v>30265.84</v>
      </c>
      <c r="E256" s="485">
        <v>3849.5</v>
      </c>
      <c r="F256" s="485">
        <v>10991.34</v>
      </c>
      <c r="G256" s="485">
        <v>534.22</v>
      </c>
      <c r="H256" s="485">
        <v>10457.120000000001</v>
      </c>
      <c r="I256" s="485">
        <v>94170.565595998676</v>
      </c>
      <c r="J256" s="485">
        <v>7549.0815212082143</v>
      </c>
      <c r="K256" s="485">
        <v>2540.8250161186334</v>
      </c>
      <c r="L256" s="485">
        <v>86621.484074790453</v>
      </c>
      <c r="M256" s="485">
        <v>43378.829447277421</v>
      </c>
      <c r="N256" s="485">
        <v>43242.654627513046</v>
      </c>
      <c r="O256" s="485">
        <v>37814.921521208213</v>
      </c>
      <c r="P256" s="485">
        <v>6390.3250161186324</v>
      </c>
      <c r="Q256" s="485">
        <v>97612.824074790464</v>
      </c>
      <c r="R256" s="485">
        <v>43913.049447277423</v>
      </c>
      <c r="S256" s="557">
        <v>53699.774627513048</v>
      </c>
      <c r="T256" s="489"/>
      <c r="U256" s="557"/>
      <c r="X256" s="491"/>
    </row>
    <row r="257" spans="1:24" s="490" customFormat="1" ht="18" customHeight="1" x14ac:dyDescent="0.3">
      <c r="A257" s="430" t="s">
        <v>357</v>
      </c>
      <c r="B257" s="485">
        <v>109125.50777545922</v>
      </c>
      <c r="C257" s="485">
        <v>36533.46</v>
      </c>
      <c r="D257" s="485">
        <v>20615.669999999998</v>
      </c>
      <c r="E257" s="485">
        <v>2590.4899999999998</v>
      </c>
      <c r="F257" s="485">
        <v>15917.79</v>
      </c>
      <c r="G257" s="485">
        <v>3420.15</v>
      </c>
      <c r="H257" s="485">
        <v>12497.64</v>
      </c>
      <c r="I257" s="485">
        <v>72592.047775459228</v>
      </c>
      <c r="J257" s="485">
        <v>10146.217088890893</v>
      </c>
      <c r="K257" s="485">
        <v>5118.54</v>
      </c>
      <c r="L257" s="485">
        <v>62445.830686568326</v>
      </c>
      <c r="M257" s="485">
        <v>31301.644284845606</v>
      </c>
      <c r="N257" s="485">
        <v>31144.186401722724</v>
      </c>
      <c r="O257" s="485">
        <v>30761.887088890897</v>
      </c>
      <c r="P257" s="485">
        <v>7709.03</v>
      </c>
      <c r="Q257" s="485">
        <v>78363.620686568334</v>
      </c>
      <c r="R257" s="485">
        <v>34721.794284845608</v>
      </c>
      <c r="S257" s="557">
        <v>43641.826401722727</v>
      </c>
      <c r="T257" s="489"/>
      <c r="U257" s="557"/>
      <c r="X257" s="491"/>
    </row>
    <row r="258" spans="1:24" s="490" customFormat="1" ht="18" customHeight="1" x14ac:dyDescent="0.3">
      <c r="A258" s="430" t="s">
        <v>361</v>
      </c>
      <c r="B258" s="485">
        <v>185414.27936459376</v>
      </c>
      <c r="C258" s="485">
        <v>41689.199999999997</v>
      </c>
      <c r="D258" s="485">
        <v>28296.76</v>
      </c>
      <c r="E258" s="485">
        <v>2649.7</v>
      </c>
      <c r="F258" s="485">
        <v>13392.44</v>
      </c>
      <c r="G258" s="485">
        <v>3546.02</v>
      </c>
      <c r="H258" s="485">
        <v>9846.42</v>
      </c>
      <c r="I258" s="485">
        <v>143725.07936459378</v>
      </c>
      <c r="J258" s="485">
        <v>39142.721750712561</v>
      </c>
      <c r="K258" s="485">
        <v>11870.853737854388</v>
      </c>
      <c r="L258" s="485">
        <v>104582.35761388124</v>
      </c>
      <c r="M258" s="485">
        <v>38486.796003624542</v>
      </c>
      <c r="N258" s="485">
        <v>66095.5616102567</v>
      </c>
      <c r="O258" s="485">
        <v>67439.481750712555</v>
      </c>
      <c r="P258" s="485">
        <v>14520.553737854387</v>
      </c>
      <c r="Q258" s="485">
        <v>117974.79761388124</v>
      </c>
      <c r="R258" s="485">
        <v>42032.816003624546</v>
      </c>
      <c r="S258" s="557">
        <v>75941.981610256698</v>
      </c>
      <c r="T258" s="489"/>
      <c r="U258" s="557"/>
      <c r="X258" s="491"/>
    </row>
    <row r="259" spans="1:24" s="490" customFormat="1" ht="18" customHeight="1" x14ac:dyDescent="0.3">
      <c r="A259" s="430" t="s">
        <v>362</v>
      </c>
      <c r="B259" s="485">
        <v>183926.50655029266</v>
      </c>
      <c r="C259" s="485">
        <v>57358.94</v>
      </c>
      <c r="D259" s="485">
        <v>37074.620000000003</v>
      </c>
      <c r="E259" s="485">
        <v>1434.61</v>
      </c>
      <c r="F259" s="485">
        <v>20284.32</v>
      </c>
      <c r="G259" s="485">
        <v>1785.65</v>
      </c>
      <c r="H259" s="485">
        <v>18498.669999999998</v>
      </c>
      <c r="I259" s="485">
        <v>126567.56655029267</v>
      </c>
      <c r="J259" s="485">
        <v>26459.626274157465</v>
      </c>
      <c r="K259" s="485">
        <v>11346.07</v>
      </c>
      <c r="L259" s="485">
        <v>100107.94027613521</v>
      </c>
      <c r="M259" s="485">
        <v>64133.07044704337</v>
      </c>
      <c r="N259" s="485">
        <v>35974.869829091847</v>
      </c>
      <c r="O259" s="485">
        <v>63534.246274157464</v>
      </c>
      <c r="P259" s="485">
        <v>12780.68</v>
      </c>
      <c r="Q259" s="485">
        <v>120392.2602761352</v>
      </c>
      <c r="R259" s="485">
        <v>65918.720447043364</v>
      </c>
      <c r="S259" s="557">
        <v>54473.539829091838</v>
      </c>
      <c r="T259" s="489"/>
      <c r="U259" s="557"/>
      <c r="X259" s="491"/>
    </row>
    <row r="260" spans="1:24" s="490" customFormat="1" ht="18" customHeight="1" x14ac:dyDescent="0.3">
      <c r="A260" s="430" t="s">
        <v>364</v>
      </c>
      <c r="B260" s="485">
        <v>100150.82262584542</v>
      </c>
      <c r="C260" s="485">
        <v>35484.339999999997</v>
      </c>
      <c r="D260" s="485">
        <v>21959.37</v>
      </c>
      <c r="E260" s="485">
        <v>1194.48</v>
      </c>
      <c r="F260" s="485">
        <v>13524.97</v>
      </c>
      <c r="G260" s="485">
        <v>733.59</v>
      </c>
      <c r="H260" s="485">
        <v>12791.38</v>
      </c>
      <c r="I260" s="485">
        <v>64666.482625845427</v>
      </c>
      <c r="J260" s="485">
        <v>7705.6915926031661</v>
      </c>
      <c r="K260" s="485">
        <v>5473.37</v>
      </c>
      <c r="L260" s="485">
        <v>56960.791033242262</v>
      </c>
      <c r="M260" s="485">
        <v>36868.598889681678</v>
      </c>
      <c r="N260" s="485">
        <v>20092.192143560584</v>
      </c>
      <c r="O260" s="485">
        <v>29665.061592603168</v>
      </c>
      <c r="P260" s="485">
        <v>6667.85</v>
      </c>
      <c r="Q260" s="485">
        <v>70485.761033242263</v>
      </c>
      <c r="R260" s="485">
        <v>37602.188889681682</v>
      </c>
      <c r="S260" s="557">
        <v>32883.572143560581</v>
      </c>
      <c r="T260" s="489"/>
      <c r="U260" s="557"/>
      <c r="X260" s="491"/>
    </row>
    <row r="261" spans="1:24" s="490" customFormat="1" ht="18" customHeight="1" x14ac:dyDescent="0.3">
      <c r="A261" s="430" t="s">
        <v>365</v>
      </c>
      <c r="B261" s="485">
        <v>88097.896458267322</v>
      </c>
      <c r="C261" s="485">
        <v>32338.080000000002</v>
      </c>
      <c r="D261" s="485">
        <v>14177.14</v>
      </c>
      <c r="E261" s="485">
        <v>782.3</v>
      </c>
      <c r="F261" s="485">
        <v>18160.939999999999</v>
      </c>
      <c r="G261" s="485">
        <v>6801.16</v>
      </c>
      <c r="H261" s="485">
        <v>11359.78</v>
      </c>
      <c r="I261" s="485">
        <v>55759.816458267327</v>
      </c>
      <c r="J261" s="485">
        <v>6942.2113585704019</v>
      </c>
      <c r="K261" s="485">
        <v>3090.93</v>
      </c>
      <c r="L261" s="485">
        <v>48817.605099696928</v>
      </c>
      <c r="M261" s="485">
        <v>29139.111798061938</v>
      </c>
      <c r="N261" s="485">
        <v>19678.493301634986</v>
      </c>
      <c r="O261" s="485">
        <v>21119.351358570402</v>
      </c>
      <c r="P261" s="485">
        <v>3873.23</v>
      </c>
      <c r="Q261" s="485">
        <v>66978.54509969693</v>
      </c>
      <c r="R261" s="485">
        <v>35940.271798061935</v>
      </c>
      <c r="S261" s="557">
        <v>31038.273301634985</v>
      </c>
      <c r="T261" s="489"/>
      <c r="U261" s="557"/>
      <c r="X261" s="491"/>
    </row>
    <row r="262" spans="1:24" s="490" customFormat="1" ht="18" customHeight="1" x14ac:dyDescent="0.3">
      <c r="A262" s="430" t="s">
        <v>366</v>
      </c>
      <c r="B262" s="485">
        <v>135660.74969902536</v>
      </c>
      <c r="C262" s="485">
        <v>23790.58</v>
      </c>
      <c r="D262" s="485">
        <v>12738.85</v>
      </c>
      <c r="E262" s="485">
        <v>909.17</v>
      </c>
      <c r="F262" s="485">
        <v>11051.73</v>
      </c>
      <c r="G262" s="485">
        <v>831.54</v>
      </c>
      <c r="H262" s="485">
        <v>10220.19</v>
      </c>
      <c r="I262" s="485">
        <v>111870.16969902535</v>
      </c>
      <c r="J262" s="485">
        <v>34911.606059617683</v>
      </c>
      <c r="K262" s="485">
        <v>13530.56</v>
      </c>
      <c r="L262" s="485">
        <v>76958.563639407686</v>
      </c>
      <c r="M262" s="485">
        <v>50441.122499983336</v>
      </c>
      <c r="N262" s="485">
        <v>26517.44113942434</v>
      </c>
      <c r="O262" s="485">
        <v>47650.456059617682</v>
      </c>
      <c r="P262" s="485">
        <v>14439.73</v>
      </c>
      <c r="Q262" s="485">
        <v>88010.293639407682</v>
      </c>
      <c r="R262" s="485">
        <v>51272.662499983337</v>
      </c>
      <c r="S262" s="557">
        <v>36737.631139424338</v>
      </c>
      <c r="T262" s="489"/>
      <c r="U262" s="557"/>
      <c r="X262" s="491"/>
    </row>
    <row r="263" spans="1:24" s="490" customFormat="1" ht="18" customHeight="1" x14ac:dyDescent="0.3">
      <c r="A263" s="430" t="s">
        <v>369</v>
      </c>
      <c r="B263" s="485">
        <v>141728.69167904154</v>
      </c>
      <c r="C263" s="485">
        <v>33589.86</v>
      </c>
      <c r="D263" s="485">
        <v>14155.69</v>
      </c>
      <c r="E263" s="485">
        <v>1100.26</v>
      </c>
      <c r="F263" s="485">
        <v>19434.169999999998</v>
      </c>
      <c r="G263" s="485">
        <v>5091.38</v>
      </c>
      <c r="H263" s="485">
        <v>14342.79</v>
      </c>
      <c r="I263" s="485">
        <v>108138.83167904156</v>
      </c>
      <c r="J263" s="485">
        <v>13423.781793859696</v>
      </c>
      <c r="K263" s="485">
        <v>4287.0943963135451</v>
      </c>
      <c r="L263" s="485">
        <v>94715.049885181856</v>
      </c>
      <c r="M263" s="485">
        <v>57608.613094646251</v>
      </c>
      <c r="N263" s="485">
        <v>37106.436790535605</v>
      </c>
      <c r="O263" s="485">
        <v>27579.471793859699</v>
      </c>
      <c r="P263" s="485">
        <v>5387.3543963135453</v>
      </c>
      <c r="Q263" s="485">
        <v>114149.21988518185</v>
      </c>
      <c r="R263" s="485">
        <v>62699.993094646248</v>
      </c>
      <c r="S263" s="557">
        <v>51449.226790535606</v>
      </c>
      <c r="T263" s="489"/>
      <c r="U263" s="557"/>
      <c r="X263" s="491"/>
    </row>
    <row r="264" spans="1:24" s="490" customFormat="1" ht="18" customHeight="1" x14ac:dyDescent="0.25">
      <c r="A264" s="430" t="s">
        <v>370</v>
      </c>
      <c r="B264" s="485">
        <v>127767</v>
      </c>
      <c r="C264" s="485">
        <v>41447.75</v>
      </c>
      <c r="D264" s="485">
        <v>20405.810000000001</v>
      </c>
      <c r="E264" s="485">
        <v>831.98</v>
      </c>
      <c r="F264" s="485">
        <v>21041.94</v>
      </c>
      <c r="G264" s="485">
        <v>6930.98</v>
      </c>
      <c r="H264" s="485">
        <v>14110.96</v>
      </c>
      <c r="I264" s="485">
        <v>86319.532938065211</v>
      </c>
      <c r="J264" s="485">
        <v>11531.039590988865</v>
      </c>
      <c r="K264" s="485">
        <v>6774.240211619177</v>
      </c>
      <c r="L264" s="485">
        <v>74788.49334707635</v>
      </c>
      <c r="M264" s="485">
        <v>49571.341006217859</v>
      </c>
      <c r="N264" s="599">
        <v>25217.15234085848</v>
      </c>
      <c r="O264" s="480">
        <v>31936.849590988866</v>
      </c>
      <c r="P264" s="480">
        <v>7606.2202116191775</v>
      </c>
      <c r="Q264" s="480">
        <v>95830.433347076352</v>
      </c>
      <c r="R264" s="480">
        <v>56502.321006217862</v>
      </c>
      <c r="S264" s="600">
        <v>39328.112340858483</v>
      </c>
      <c r="T264" s="489"/>
      <c r="U264" s="557"/>
      <c r="X264" s="491"/>
    </row>
    <row r="265" spans="1:24" s="490" customFormat="1" ht="18" customHeight="1" x14ac:dyDescent="0.25">
      <c r="A265" s="430" t="s">
        <v>371</v>
      </c>
      <c r="B265" s="485">
        <v>350994.82958457334</v>
      </c>
      <c r="C265" s="485">
        <v>213151.82</v>
      </c>
      <c r="D265" s="485">
        <v>165312.49</v>
      </c>
      <c r="E265" s="485">
        <v>1460.77</v>
      </c>
      <c r="F265" s="485">
        <v>47839.33</v>
      </c>
      <c r="G265" s="485">
        <v>18403.55</v>
      </c>
      <c r="H265" s="485">
        <v>29435.78</v>
      </c>
      <c r="I265" s="485">
        <v>137843.00958457336</v>
      </c>
      <c r="J265" s="485">
        <v>19609.374745200141</v>
      </c>
      <c r="K265" s="485">
        <v>9396.6689410341769</v>
      </c>
      <c r="L265" s="485">
        <v>118233.63483937322</v>
      </c>
      <c r="M265" s="485">
        <v>75347.358825195523</v>
      </c>
      <c r="N265" s="599">
        <v>42886.276014177703</v>
      </c>
      <c r="O265" s="601">
        <v>184921.86474520012</v>
      </c>
      <c r="P265" s="601">
        <v>10857.438941034176</v>
      </c>
      <c r="Q265" s="601">
        <v>166072.96483937322</v>
      </c>
      <c r="R265" s="601">
        <v>93750.908825195511</v>
      </c>
      <c r="S265" s="602">
        <v>72322.05601417771</v>
      </c>
      <c r="T265" s="489"/>
      <c r="U265" s="557"/>
      <c r="X265" s="491"/>
    </row>
    <row r="266" spans="1:24" s="483" customFormat="1" ht="18" customHeight="1" x14ac:dyDescent="0.3">
      <c r="A266" s="295" t="s">
        <v>373</v>
      </c>
      <c r="B266" s="562">
        <f>SUM(B254:B265)</f>
        <v>1898440.4392375615</v>
      </c>
      <c r="C266" s="562">
        <f t="shared" ref="C266:S266" si="19">SUM(C254:C265)</f>
        <v>643060.03</v>
      </c>
      <c r="D266" s="562">
        <f t="shared" si="19"/>
        <v>427147.07999999996</v>
      </c>
      <c r="E266" s="562">
        <f t="shared" si="19"/>
        <v>18838.63</v>
      </c>
      <c r="F266" s="562">
        <f t="shared" si="19"/>
        <v>215912.95</v>
      </c>
      <c r="G266" s="562">
        <f t="shared" si="19"/>
        <v>53578.34</v>
      </c>
      <c r="H266" s="562">
        <f t="shared" si="19"/>
        <v>162334.60999999999</v>
      </c>
      <c r="I266" s="562">
        <f t="shared" si="19"/>
        <v>1255380.6921756268</v>
      </c>
      <c r="J266" s="562">
        <f t="shared" si="19"/>
        <v>269564.21969820943</v>
      </c>
      <c r="K266" s="562">
        <f t="shared" si="19"/>
        <v>160658.0423029399</v>
      </c>
      <c r="L266" s="562">
        <f t="shared" si="19"/>
        <v>985816.47247741721</v>
      </c>
      <c r="M266" s="562">
        <f t="shared" si="19"/>
        <v>544284.02205889695</v>
      </c>
      <c r="N266" s="562">
        <f t="shared" si="19"/>
        <v>441532.45041852037</v>
      </c>
      <c r="O266" s="562">
        <f t="shared" si="19"/>
        <v>696711.29969820951</v>
      </c>
      <c r="P266" s="562">
        <f t="shared" si="19"/>
        <v>179496.67230293996</v>
      </c>
      <c r="Q266" s="562">
        <f t="shared" si="19"/>
        <v>1201729.4224774174</v>
      </c>
      <c r="R266" s="562">
        <f t="shared" si="19"/>
        <v>597862.36205889692</v>
      </c>
      <c r="S266" s="562">
        <f t="shared" si="19"/>
        <v>603867.06041852047</v>
      </c>
      <c r="T266" s="482"/>
      <c r="U266" s="560"/>
      <c r="X266" s="484"/>
    </row>
    <row r="267" spans="1:24" s="483" customFormat="1" ht="18" customHeight="1" x14ac:dyDescent="0.25">
      <c r="A267" s="526" t="s">
        <v>374</v>
      </c>
      <c r="B267" s="527">
        <v>104980.1714515404</v>
      </c>
      <c r="C267" s="527">
        <v>36708.44</v>
      </c>
      <c r="D267" s="527">
        <v>29433.09</v>
      </c>
      <c r="E267" s="527">
        <v>595.15</v>
      </c>
      <c r="F267" s="527">
        <v>7275.35</v>
      </c>
      <c r="G267" s="527">
        <v>277.95</v>
      </c>
      <c r="H267" s="527">
        <v>6997.4</v>
      </c>
      <c r="I267" s="527">
        <v>68271.731451540414</v>
      </c>
      <c r="J267" s="527">
        <v>15863.270005739529</v>
      </c>
      <c r="K267" s="527">
        <v>10414.42</v>
      </c>
      <c r="L267" s="527">
        <v>52408.461445800887</v>
      </c>
      <c r="M267" s="527">
        <v>32378.498057642199</v>
      </c>
      <c r="N267" s="596">
        <v>20029.963388158685</v>
      </c>
      <c r="O267" s="597">
        <v>45296.360005739523</v>
      </c>
      <c r="P267" s="597">
        <v>11009.57</v>
      </c>
      <c r="Q267" s="597">
        <v>59683.811445800886</v>
      </c>
      <c r="R267" s="597">
        <v>32656.448057642196</v>
      </c>
      <c r="S267" s="598">
        <v>27027.363388158687</v>
      </c>
      <c r="T267" s="482"/>
      <c r="U267" s="560"/>
      <c r="X267" s="484"/>
    </row>
    <row r="268" spans="1:24" s="181" customFormat="1" ht="18" customHeight="1" x14ac:dyDescent="0.3">
      <c r="A268" s="362" t="s">
        <v>155</v>
      </c>
      <c r="B268" s="363">
        <f>(B267-B265)/B265*100</f>
        <v>-70.090678664471582</v>
      </c>
      <c r="C268" s="363">
        <f t="shared" ref="C268:S268" si="20">(C267-C265)/C265*100</f>
        <v>-82.778265745045005</v>
      </c>
      <c r="D268" s="363">
        <f t="shared" si="20"/>
        <v>-82.195483232997105</v>
      </c>
      <c r="E268" s="363">
        <f t="shared" si="20"/>
        <v>-59.257788700479885</v>
      </c>
      <c r="F268" s="363">
        <f t="shared" si="20"/>
        <v>-84.792115608642519</v>
      </c>
      <c r="G268" s="363">
        <f t="shared" si="20"/>
        <v>-98.489693564556831</v>
      </c>
      <c r="H268" s="363">
        <f t="shared" si="20"/>
        <v>-76.228250109220824</v>
      </c>
      <c r="I268" s="363">
        <f t="shared" si="20"/>
        <v>-50.471386501719984</v>
      </c>
      <c r="J268" s="363">
        <f t="shared" si="20"/>
        <v>-19.103641947469846</v>
      </c>
      <c r="K268" s="363">
        <f t="shared" si="20"/>
        <v>10.83097707658318</v>
      </c>
      <c r="L268" s="363">
        <f t="shared" si="20"/>
        <v>-55.673813532840619</v>
      </c>
      <c r="M268" s="363">
        <f t="shared" si="20"/>
        <v>-57.027693389014857</v>
      </c>
      <c r="N268" s="363">
        <f t="shared" si="20"/>
        <v>-53.295167476101177</v>
      </c>
      <c r="O268" s="363">
        <f t="shared" si="20"/>
        <v>-75.505135605163616</v>
      </c>
      <c r="P268" s="363">
        <f t="shared" si="20"/>
        <v>1.4011689109377909</v>
      </c>
      <c r="Q268" s="363">
        <f t="shared" si="20"/>
        <v>-64.061693302382224</v>
      </c>
      <c r="R268" s="363">
        <f t="shared" si="20"/>
        <v>-65.166793083006596</v>
      </c>
      <c r="S268" s="363">
        <f t="shared" si="20"/>
        <v>-62.62915509086141</v>
      </c>
      <c r="T268" s="500" t="e">
        <f t="shared" ref="T268" si="21">(T244-T243)/T243*100</f>
        <v>#DIV/0!</v>
      </c>
      <c r="U268" s="503" t="e">
        <f t="shared" ref="U268" si="22">(U244-U243)/U243*100</f>
        <v>#DIV/0!</v>
      </c>
    </row>
    <row r="269" spans="1:24" s="182" customFormat="1" ht="18" customHeight="1" x14ac:dyDescent="0.3">
      <c r="A269" s="298" t="s">
        <v>156</v>
      </c>
      <c r="B269" s="418">
        <f>(B267-B254)/B254*100</f>
        <v>-48.952617894784801</v>
      </c>
      <c r="C269" s="418">
        <f t="shared" ref="C269:S269" si="23">(C267-C254)/C254*100</f>
        <v>-20.987519328853971</v>
      </c>
      <c r="D269" s="418">
        <f t="shared" si="23"/>
        <v>-7.6273356720653291</v>
      </c>
      <c r="E269" s="418">
        <f t="shared" si="23"/>
        <v>0.56606961811423173</v>
      </c>
      <c r="F269" s="418">
        <f t="shared" si="23"/>
        <v>-50.153881780972654</v>
      </c>
      <c r="G269" s="418">
        <f t="shared" si="23"/>
        <v>-91.041529015518989</v>
      </c>
      <c r="H269" s="418">
        <f t="shared" si="23"/>
        <v>-39.115824717196688</v>
      </c>
      <c r="I269" s="418">
        <f t="shared" si="23"/>
        <v>-57.113960507943375</v>
      </c>
      <c r="J269" s="418">
        <f t="shared" si="23"/>
        <v>-81.363480201764887</v>
      </c>
      <c r="K269" s="418">
        <f t="shared" si="23"/>
        <v>-87.381052373427266</v>
      </c>
      <c r="L269" s="418">
        <f t="shared" si="23"/>
        <v>-29.24859959280181</v>
      </c>
      <c r="M269" s="418">
        <f t="shared" si="23"/>
        <v>-4.2074735790492239</v>
      </c>
      <c r="N269" s="418">
        <f t="shared" si="23"/>
        <v>-50.265087024902698</v>
      </c>
      <c r="O269" s="418">
        <f t="shared" si="23"/>
        <v>-61.279434440674628</v>
      </c>
      <c r="P269" s="418">
        <f t="shared" si="23"/>
        <v>-86.754897811429061</v>
      </c>
      <c r="Q269" s="418">
        <f t="shared" si="23"/>
        <v>-32.689746839048929</v>
      </c>
      <c r="R269" s="418">
        <f t="shared" si="23"/>
        <v>-11.50805837367375</v>
      </c>
      <c r="S269" s="418">
        <f t="shared" si="23"/>
        <v>-47.789772974066544</v>
      </c>
      <c r="T269" s="501" t="e">
        <f t="shared" ref="T269:U269" si="24">(T244-T231)/T231*100</f>
        <v>#DIV/0!</v>
      </c>
      <c r="U269" s="504" t="e">
        <f t="shared" si="24"/>
        <v>#DIV/0!</v>
      </c>
    </row>
    <row r="270" spans="1:24" s="181" customFormat="1" ht="18" customHeight="1" thickBot="1" x14ac:dyDescent="0.35">
      <c r="A270" s="299" t="s">
        <v>355</v>
      </c>
      <c r="B270" s="422">
        <f>(B267-B241)/B241*100</f>
        <v>-40.600523859845786</v>
      </c>
      <c r="C270" s="422">
        <f t="shared" ref="C270:S270" si="25">(C267-C241)/C241*100</f>
        <v>-30.858342292684871</v>
      </c>
      <c r="D270" s="422">
        <f t="shared" si="25"/>
        <v>-25.580483349907201</v>
      </c>
      <c r="E270" s="422">
        <f t="shared" si="25"/>
        <v>-49.722487391550438</v>
      </c>
      <c r="F270" s="422">
        <f t="shared" si="25"/>
        <v>-46.273320134313927</v>
      </c>
      <c r="G270" s="422">
        <f t="shared" si="25"/>
        <v>-86.993387896059403</v>
      </c>
      <c r="H270" s="422">
        <f t="shared" si="25"/>
        <v>-38.643087504669246</v>
      </c>
      <c r="I270" s="422">
        <f t="shared" si="25"/>
        <v>-44.783723216116059</v>
      </c>
      <c r="J270" s="422">
        <f t="shared" si="25"/>
        <v>61.619164847397087</v>
      </c>
      <c r="K270" s="422">
        <f t="shared" si="25"/>
        <v>77.913571726310465</v>
      </c>
      <c r="L270" s="422">
        <f t="shared" si="25"/>
        <v>-53.958602540954601</v>
      </c>
      <c r="M270" s="422">
        <f t="shared" si="25"/>
        <v>-44.000260655583865</v>
      </c>
      <c r="N270" s="422">
        <f t="shared" si="25"/>
        <v>-64.238583002557391</v>
      </c>
      <c r="O270" s="422">
        <f t="shared" si="25"/>
        <v>-8.2427816520101036</v>
      </c>
      <c r="P270" s="422">
        <f t="shared" si="25"/>
        <v>56.444381921086993</v>
      </c>
      <c r="Q270" s="422">
        <f t="shared" si="25"/>
        <v>-53.141540229745686</v>
      </c>
      <c r="R270" s="422">
        <f t="shared" si="25"/>
        <v>-45.532648978984163</v>
      </c>
      <c r="S270" s="422">
        <f t="shared" si="25"/>
        <v>-59.908621301363752</v>
      </c>
      <c r="T270" s="502" t="e">
        <f>(T244-T218)/T218*100</f>
        <v>#DIV/0!</v>
      </c>
      <c r="U270" s="505" t="e">
        <f>(U244-U218)/U218*100</f>
        <v>#DIV/0!</v>
      </c>
    </row>
    <row r="271" spans="1:24" s="181" customFormat="1" ht="12" customHeight="1" x14ac:dyDescent="0.3">
      <c r="A271" s="184"/>
      <c r="B271" s="185"/>
      <c r="C271" s="185"/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</row>
    <row r="272" spans="1:24" s="186" customFormat="1" ht="22.5" customHeight="1" x14ac:dyDescent="0.3">
      <c r="A272" s="607" t="s">
        <v>379</v>
      </c>
      <c r="B272" s="607"/>
      <c r="C272" s="607"/>
      <c r="D272" s="607"/>
      <c r="E272" s="607"/>
      <c r="F272" s="607"/>
      <c r="G272" s="607"/>
      <c r="H272" s="607"/>
      <c r="I272" s="607"/>
      <c r="J272" s="607"/>
      <c r="K272" s="607"/>
      <c r="L272" s="607"/>
      <c r="M272" s="607"/>
      <c r="N272" s="607"/>
      <c r="O272" s="607"/>
      <c r="P272" s="607"/>
      <c r="Q272" s="607"/>
      <c r="R272" s="607"/>
      <c r="S272" s="607"/>
      <c r="U272" s="187"/>
    </row>
    <row r="273" spans="1:21" s="188" customFormat="1" ht="11.25" customHeight="1" x14ac:dyDescent="0.3">
      <c r="A273" s="5" t="s">
        <v>326</v>
      </c>
      <c r="B273" s="6" t="s">
        <v>0</v>
      </c>
      <c r="C273" s="302" t="s">
        <v>1</v>
      </c>
      <c r="D273" s="302"/>
      <c r="E273" s="302"/>
      <c r="F273" s="302"/>
      <c r="G273" s="302"/>
      <c r="H273" s="303"/>
      <c r="I273" s="313" t="s">
        <v>2</v>
      </c>
      <c r="J273" s="313"/>
      <c r="K273" s="313"/>
      <c r="L273" s="313"/>
      <c r="M273" s="313"/>
      <c r="N273" s="341"/>
      <c r="O273" s="325" t="s">
        <v>3</v>
      </c>
      <c r="P273" s="325"/>
      <c r="Q273" s="326" t="s">
        <v>4</v>
      </c>
      <c r="R273" s="325"/>
      <c r="S273" s="327"/>
      <c r="U273" s="189"/>
    </row>
    <row r="274" spans="1:21" s="188" customFormat="1" ht="11.25" customHeight="1" x14ac:dyDescent="0.3">
      <c r="A274" s="7"/>
      <c r="B274" s="8"/>
      <c r="C274" s="336"/>
      <c r="D274" s="305" t="s">
        <v>3</v>
      </c>
      <c r="E274" s="306"/>
      <c r="F274" s="305" t="s">
        <v>4</v>
      </c>
      <c r="G274" s="302"/>
      <c r="H274" s="303"/>
      <c r="I274" s="315"/>
      <c r="J274" s="316" t="s">
        <v>3</v>
      </c>
      <c r="K274" s="317"/>
      <c r="L274" s="318" t="s">
        <v>4</v>
      </c>
      <c r="M274" s="313"/>
      <c r="N274" s="314"/>
      <c r="O274" s="343"/>
      <c r="P274" s="344"/>
      <c r="Q274" s="345"/>
      <c r="R274" s="343"/>
      <c r="S274" s="346"/>
      <c r="U274" s="189"/>
    </row>
    <row r="275" spans="1:21" s="190" customFormat="1" ht="11.25" customHeight="1" thickBot="1" x14ac:dyDescent="0.35">
      <c r="A275" s="7"/>
      <c r="B275" s="8"/>
      <c r="C275" s="336"/>
      <c r="D275" s="337"/>
      <c r="E275" s="338" t="s">
        <v>66</v>
      </c>
      <c r="F275" s="339"/>
      <c r="G275" s="340" t="s">
        <v>5</v>
      </c>
      <c r="H275" s="303" t="s">
        <v>6</v>
      </c>
      <c r="I275" s="315"/>
      <c r="J275" s="334"/>
      <c r="K275" s="318" t="s">
        <v>66</v>
      </c>
      <c r="L275" s="342"/>
      <c r="M275" s="335" t="s">
        <v>5</v>
      </c>
      <c r="N275" s="314" t="s">
        <v>6</v>
      </c>
      <c r="O275" s="346"/>
      <c r="P275" s="326" t="s">
        <v>66</v>
      </c>
      <c r="Q275" s="345"/>
      <c r="R275" s="347" t="s">
        <v>5</v>
      </c>
      <c r="S275" s="327" t="s">
        <v>6</v>
      </c>
      <c r="U275" s="191"/>
    </row>
    <row r="276" spans="1:21" ht="18" thickTop="1" x14ac:dyDescent="0.3">
      <c r="A276" s="192" t="s">
        <v>375</v>
      </c>
      <c r="B276" s="193">
        <f>B267</f>
        <v>104980.1714515404</v>
      </c>
      <c r="C276" s="419">
        <f t="shared" ref="C276:S276" si="26">C267</f>
        <v>36708.44</v>
      </c>
      <c r="D276" s="419">
        <f t="shared" si="26"/>
        <v>29433.09</v>
      </c>
      <c r="E276" s="419">
        <f t="shared" si="26"/>
        <v>595.15</v>
      </c>
      <c r="F276" s="419">
        <f t="shared" si="26"/>
        <v>7275.35</v>
      </c>
      <c r="G276" s="419">
        <f t="shared" si="26"/>
        <v>277.95</v>
      </c>
      <c r="H276" s="419">
        <f t="shared" si="26"/>
        <v>6997.4</v>
      </c>
      <c r="I276" s="419">
        <f t="shared" si="26"/>
        <v>68271.731451540414</v>
      </c>
      <c r="J276" s="419">
        <f t="shared" si="26"/>
        <v>15863.270005739529</v>
      </c>
      <c r="K276" s="419">
        <f t="shared" si="26"/>
        <v>10414.42</v>
      </c>
      <c r="L276" s="419">
        <f t="shared" si="26"/>
        <v>52408.461445800887</v>
      </c>
      <c r="M276" s="419">
        <f t="shared" si="26"/>
        <v>32378.498057642199</v>
      </c>
      <c r="N276" s="419">
        <f t="shared" si="26"/>
        <v>20029.963388158685</v>
      </c>
      <c r="O276" s="419">
        <f t="shared" si="26"/>
        <v>45296.360005739523</v>
      </c>
      <c r="P276" s="419">
        <f t="shared" si="26"/>
        <v>11009.57</v>
      </c>
      <c r="Q276" s="419">
        <f t="shared" si="26"/>
        <v>59683.811445800886</v>
      </c>
      <c r="R276" s="419">
        <f t="shared" si="26"/>
        <v>32656.448057642196</v>
      </c>
      <c r="S276" s="419">
        <f t="shared" si="26"/>
        <v>27027.363388158687</v>
      </c>
      <c r="T276" s="419">
        <f>SUM(T241:T241)</f>
        <v>0</v>
      </c>
      <c r="U276" s="419">
        <f>SUM(U241:U241)</f>
        <v>0</v>
      </c>
    </row>
    <row r="277" spans="1:21" ht="17.25" x14ac:dyDescent="0.3">
      <c r="A277" s="348" t="s">
        <v>376</v>
      </c>
      <c r="B277" s="194">
        <f>B254</f>
        <v>205652.4098241959</v>
      </c>
      <c r="C277" s="420">
        <f t="shared" ref="C277:S277" si="27">C254</f>
        <v>46459.040000000001</v>
      </c>
      <c r="D277" s="420">
        <f t="shared" si="27"/>
        <v>31863.42</v>
      </c>
      <c r="E277" s="420">
        <f t="shared" si="27"/>
        <v>591.79999999999995</v>
      </c>
      <c r="F277" s="420">
        <f t="shared" si="27"/>
        <v>14595.62</v>
      </c>
      <c r="G277" s="420">
        <f t="shared" si="27"/>
        <v>3102.65</v>
      </c>
      <c r="H277" s="420">
        <f t="shared" si="27"/>
        <v>11492.97</v>
      </c>
      <c r="I277" s="420">
        <f t="shared" si="27"/>
        <v>159193.36982419592</v>
      </c>
      <c r="J277" s="420">
        <f t="shared" si="27"/>
        <v>85119.272146732997</v>
      </c>
      <c r="K277" s="420">
        <f t="shared" si="27"/>
        <v>82530.02</v>
      </c>
      <c r="L277" s="420">
        <f t="shared" si="27"/>
        <v>74074.097677462923</v>
      </c>
      <c r="M277" s="420">
        <f t="shared" si="27"/>
        <v>33800.651540766441</v>
      </c>
      <c r="N277" s="420">
        <f t="shared" si="27"/>
        <v>40273.44613669649</v>
      </c>
      <c r="O277" s="420">
        <f t="shared" si="27"/>
        <v>116982.692146733</v>
      </c>
      <c r="P277" s="420">
        <f t="shared" si="27"/>
        <v>83121.820000000007</v>
      </c>
      <c r="Q277" s="420">
        <f t="shared" si="27"/>
        <v>88669.717677462933</v>
      </c>
      <c r="R277" s="420">
        <f t="shared" si="27"/>
        <v>36903.301540766442</v>
      </c>
      <c r="S277" s="420">
        <f t="shared" si="27"/>
        <v>51766.416136696491</v>
      </c>
      <c r="T277" s="420">
        <f>SUM(T228:T228)</f>
        <v>0</v>
      </c>
      <c r="U277" s="420">
        <f>SUM(U228:U228)</f>
        <v>0</v>
      </c>
    </row>
    <row r="278" spans="1:21" ht="17.25" x14ac:dyDescent="0.3">
      <c r="A278" s="348" t="s">
        <v>377</v>
      </c>
      <c r="B278" s="195">
        <f>B241</f>
        <v>176735.85403992058</v>
      </c>
      <c r="C278" s="421">
        <f t="shared" ref="C278:S278" si="28">C241</f>
        <v>53091.64</v>
      </c>
      <c r="D278" s="421">
        <f t="shared" si="28"/>
        <v>39550.230000000003</v>
      </c>
      <c r="E278" s="421">
        <f t="shared" si="28"/>
        <v>1183.73</v>
      </c>
      <c r="F278" s="421">
        <f t="shared" si="28"/>
        <v>13541.41</v>
      </c>
      <c r="G278" s="421">
        <f t="shared" si="28"/>
        <v>2136.9899999999998</v>
      </c>
      <c r="H278" s="421">
        <f t="shared" si="28"/>
        <v>11404.42</v>
      </c>
      <c r="I278" s="421">
        <f t="shared" si="28"/>
        <v>123644.21403992055</v>
      </c>
      <c r="J278" s="421">
        <f t="shared" si="28"/>
        <v>9815.2159248674707</v>
      </c>
      <c r="K278" s="421">
        <f t="shared" si="28"/>
        <v>5853.64</v>
      </c>
      <c r="L278" s="421">
        <f t="shared" si="28"/>
        <v>113828.99811505308</v>
      </c>
      <c r="M278" s="421">
        <f t="shared" si="28"/>
        <v>57819.015653812567</v>
      </c>
      <c r="N278" s="421">
        <f t="shared" si="28"/>
        <v>56009.982461240506</v>
      </c>
      <c r="O278" s="421">
        <f t="shared" si="28"/>
        <v>49365.445924867468</v>
      </c>
      <c r="P278" s="421">
        <f t="shared" si="28"/>
        <v>7037.37</v>
      </c>
      <c r="Q278" s="421">
        <f t="shared" si="28"/>
        <v>127370.40811505308</v>
      </c>
      <c r="R278" s="421">
        <f t="shared" si="28"/>
        <v>59956.005653812572</v>
      </c>
      <c r="S278" s="421">
        <f t="shared" si="28"/>
        <v>67414.402461240505</v>
      </c>
      <c r="T278" s="421">
        <f>SUM(T215:T215)</f>
        <v>0</v>
      </c>
      <c r="U278" s="421">
        <f>SUM(U215:U215)</f>
        <v>0</v>
      </c>
    </row>
    <row r="279" spans="1:21" ht="17.25" hidden="1" x14ac:dyDescent="0.3">
      <c r="A279" s="348" t="s">
        <v>193</v>
      </c>
      <c r="B279" s="195">
        <f t="shared" ref="B279:S279" si="29">SUM(B124:B130)</f>
        <v>458926</v>
      </c>
      <c r="C279" s="195">
        <f t="shared" si="29"/>
        <v>172692</v>
      </c>
      <c r="D279" s="195">
        <f t="shared" si="29"/>
        <v>107762</v>
      </c>
      <c r="E279" s="195">
        <f t="shared" si="29"/>
        <v>10668</v>
      </c>
      <c r="F279" s="195">
        <f t="shared" si="29"/>
        <v>64930</v>
      </c>
      <c r="G279" s="195">
        <f t="shared" si="29"/>
        <v>14677</v>
      </c>
      <c r="H279" s="195">
        <f t="shared" si="29"/>
        <v>50253</v>
      </c>
      <c r="I279" s="195">
        <f t="shared" si="29"/>
        <v>286233</v>
      </c>
      <c r="J279" s="195">
        <f t="shared" si="29"/>
        <v>48335</v>
      </c>
      <c r="K279" s="195">
        <f t="shared" si="29"/>
        <v>24478</v>
      </c>
      <c r="L279" s="195">
        <f t="shared" si="29"/>
        <v>237898</v>
      </c>
      <c r="M279" s="195">
        <f t="shared" si="29"/>
        <v>123239</v>
      </c>
      <c r="N279" s="195">
        <f t="shared" si="29"/>
        <v>114657</v>
      </c>
      <c r="O279" s="195">
        <f t="shared" si="29"/>
        <v>156098</v>
      </c>
      <c r="P279" s="195">
        <f t="shared" si="29"/>
        <v>35148</v>
      </c>
      <c r="Q279" s="195">
        <f t="shared" si="29"/>
        <v>302828</v>
      </c>
      <c r="R279" s="195">
        <f t="shared" si="29"/>
        <v>137917</v>
      </c>
      <c r="S279" s="195">
        <f t="shared" si="29"/>
        <v>164911</v>
      </c>
      <c r="T279" s="127"/>
      <c r="U279" s="89"/>
    </row>
    <row r="280" spans="1:21" ht="17.25" x14ac:dyDescent="0.3">
      <c r="A280" s="349" t="s">
        <v>161</v>
      </c>
      <c r="B280" s="196">
        <f>100*(B276/B277-1)</f>
        <v>-48.952617894784801</v>
      </c>
      <c r="C280" s="196">
        <f t="shared" ref="C280:S280" si="30">100*(C276/C277-1)</f>
        <v>-20.987519328853978</v>
      </c>
      <c r="D280" s="196">
        <f t="shared" si="30"/>
        <v>-7.6273356720653274</v>
      </c>
      <c r="E280" s="196">
        <f t="shared" si="30"/>
        <v>0.56606961811422885</v>
      </c>
      <c r="F280" s="196">
        <f t="shared" si="30"/>
        <v>-50.15388178097264</v>
      </c>
      <c r="G280" s="196">
        <f t="shared" si="30"/>
        <v>-91.041529015518989</v>
      </c>
      <c r="H280" s="196">
        <f t="shared" si="30"/>
        <v>-39.115824717196688</v>
      </c>
      <c r="I280" s="196">
        <f t="shared" si="30"/>
        <v>-57.113960507943375</v>
      </c>
      <c r="J280" s="196">
        <f t="shared" si="30"/>
        <v>-81.363480201764887</v>
      </c>
      <c r="K280" s="196">
        <f t="shared" si="30"/>
        <v>-87.381052373427266</v>
      </c>
      <c r="L280" s="196">
        <f t="shared" si="30"/>
        <v>-29.248599592801817</v>
      </c>
      <c r="M280" s="196">
        <f t="shared" si="30"/>
        <v>-4.2074735790492257</v>
      </c>
      <c r="N280" s="196">
        <f t="shared" si="30"/>
        <v>-50.265087024902698</v>
      </c>
      <c r="O280" s="196">
        <f t="shared" si="30"/>
        <v>-61.279434440674628</v>
      </c>
      <c r="P280" s="196">
        <f t="shared" si="30"/>
        <v>-86.754897811429061</v>
      </c>
      <c r="Q280" s="196">
        <f t="shared" si="30"/>
        <v>-32.689746839048929</v>
      </c>
      <c r="R280" s="196">
        <f t="shared" si="30"/>
        <v>-11.508058373673746</v>
      </c>
      <c r="S280" s="196">
        <f t="shared" si="30"/>
        <v>-47.789772974066544</v>
      </c>
      <c r="T280" s="128" t="e">
        <f t="shared" ref="T280:U280" si="31">100*(T276/T277-1)</f>
        <v>#DIV/0!</v>
      </c>
      <c r="U280" s="103" t="e">
        <f t="shared" si="31"/>
        <v>#DIV/0!</v>
      </c>
    </row>
    <row r="281" spans="1:21" ht="17.25" x14ac:dyDescent="0.3">
      <c r="A281" s="348" t="s">
        <v>162</v>
      </c>
      <c r="B281" s="197">
        <f>100*(B276/B278-1)</f>
        <v>-40.600523859845779</v>
      </c>
      <c r="C281" s="197">
        <f t="shared" ref="C281:S281" si="32">100*(C276/C278-1)</f>
        <v>-30.858342292684871</v>
      </c>
      <c r="D281" s="197">
        <f t="shared" si="32"/>
        <v>-25.580483349907201</v>
      </c>
      <c r="E281" s="197">
        <f t="shared" si="32"/>
        <v>-49.722487391550438</v>
      </c>
      <c r="F281" s="197">
        <f t="shared" si="32"/>
        <v>-46.27332013431392</v>
      </c>
      <c r="G281" s="197">
        <f t="shared" si="32"/>
        <v>-86.993387896059417</v>
      </c>
      <c r="H281" s="197">
        <f t="shared" si="32"/>
        <v>-38.643087504669246</v>
      </c>
      <c r="I281" s="197">
        <f t="shared" si="32"/>
        <v>-44.783723216116066</v>
      </c>
      <c r="J281" s="197">
        <f t="shared" si="32"/>
        <v>61.619164847397087</v>
      </c>
      <c r="K281" s="197">
        <f t="shared" si="32"/>
        <v>77.913571726310465</v>
      </c>
      <c r="L281" s="197">
        <f t="shared" si="32"/>
        <v>-53.958602540954594</v>
      </c>
      <c r="M281" s="197">
        <f t="shared" si="32"/>
        <v>-44.000260655583865</v>
      </c>
      <c r="N281" s="197">
        <f t="shared" si="32"/>
        <v>-64.238583002557391</v>
      </c>
      <c r="O281" s="197">
        <f t="shared" si="32"/>
        <v>-8.2427816520101</v>
      </c>
      <c r="P281" s="197">
        <f t="shared" si="32"/>
        <v>56.444381921087007</v>
      </c>
      <c r="Q281" s="197">
        <f t="shared" si="32"/>
        <v>-53.141540229745686</v>
      </c>
      <c r="R281" s="197">
        <f t="shared" si="32"/>
        <v>-45.532648978984156</v>
      </c>
      <c r="S281" s="197">
        <f t="shared" si="32"/>
        <v>-59.908621301363752</v>
      </c>
      <c r="T281" s="129" t="e">
        <f t="shared" ref="T281:U281" si="33">100*(T276/T278-1)</f>
        <v>#DIV/0!</v>
      </c>
      <c r="U281" s="102" t="e">
        <f t="shared" si="33"/>
        <v>#DIV/0!</v>
      </c>
    </row>
    <row r="282" spans="1:21" hidden="1" x14ac:dyDescent="0.3">
      <c r="A282" t="s">
        <v>194</v>
      </c>
      <c r="B282" s="102">
        <f t="shared" ref="B282:S282" si="34">100*(B276/B279-1)</f>
        <v>-77.124815013413837</v>
      </c>
      <c r="C282" s="102">
        <f t="shared" si="34"/>
        <v>-78.743404442591441</v>
      </c>
      <c r="D282" s="102">
        <f t="shared" si="34"/>
        <v>-72.686949017278806</v>
      </c>
      <c r="E282" s="102">
        <f t="shared" si="34"/>
        <v>-94.421166104236974</v>
      </c>
      <c r="F282" s="102">
        <f t="shared" si="34"/>
        <v>-88.795087016787306</v>
      </c>
      <c r="G282" s="102">
        <f t="shared" si="34"/>
        <v>-98.106220617292365</v>
      </c>
      <c r="H282" s="102">
        <f t="shared" si="34"/>
        <v>-86.075657174696047</v>
      </c>
      <c r="I282" s="102">
        <f t="shared" si="34"/>
        <v>-76.148196940415531</v>
      </c>
      <c r="J282" s="102">
        <f t="shared" si="34"/>
        <v>-67.18057307181229</v>
      </c>
      <c r="K282" s="102">
        <f t="shared" si="34"/>
        <v>-57.453958656753002</v>
      </c>
      <c r="L282" s="102">
        <f t="shared" si="34"/>
        <v>-77.970196703712986</v>
      </c>
      <c r="M282" s="102">
        <f t="shared" si="34"/>
        <v>-73.727068494841561</v>
      </c>
      <c r="N282" s="102">
        <f t="shared" si="34"/>
        <v>-82.530535956671912</v>
      </c>
      <c r="O282" s="102">
        <f t="shared" si="34"/>
        <v>-70.982100984164092</v>
      </c>
      <c r="P282" s="102">
        <f t="shared" si="34"/>
        <v>-68.676539205644701</v>
      </c>
      <c r="Q282" s="102">
        <f t="shared" si="34"/>
        <v>-80.291184617736505</v>
      </c>
      <c r="R282" s="102">
        <f t="shared" si="34"/>
        <v>-76.321665887713479</v>
      </c>
      <c r="S282" s="102">
        <f t="shared" si="34"/>
        <v>-83.610939604902839</v>
      </c>
      <c r="U282" s="121" t="s">
        <v>171</v>
      </c>
    </row>
    <row r="283" spans="1:21" s="118" customFormat="1" hidden="1" x14ac:dyDescent="0.3">
      <c r="A283" s="118" t="s">
        <v>170</v>
      </c>
      <c r="T283" s="130"/>
      <c r="U283" s="119"/>
    </row>
    <row r="284" spans="1:21" hidden="1" x14ac:dyDescent="0.3">
      <c r="A284" s="118" t="s">
        <v>181</v>
      </c>
      <c r="B284" s="131" t="e">
        <f>B276/#REF!-1</f>
        <v>#REF!</v>
      </c>
      <c r="C284" s="131" t="e">
        <f>C276/#REF!-1</f>
        <v>#REF!</v>
      </c>
      <c r="D284" s="131" t="e">
        <f>D276/#REF!-1</f>
        <v>#REF!</v>
      </c>
      <c r="E284" s="131" t="e">
        <f>E276/#REF!-1</f>
        <v>#REF!</v>
      </c>
      <c r="F284" s="131" t="e">
        <f>F276/#REF!-1</f>
        <v>#REF!</v>
      </c>
      <c r="G284" s="131" t="e">
        <f>G276/#REF!-1</f>
        <v>#REF!</v>
      </c>
      <c r="H284" s="131" t="e">
        <f>H276/#REF!-1</f>
        <v>#REF!</v>
      </c>
      <c r="I284" s="131" t="e">
        <f>I276/#REF!-1</f>
        <v>#REF!</v>
      </c>
      <c r="J284" s="131" t="e">
        <f>J276/#REF!-1</f>
        <v>#REF!</v>
      </c>
      <c r="K284" s="131" t="e">
        <f>K276/#REF!-1</f>
        <v>#REF!</v>
      </c>
      <c r="L284" s="131" t="e">
        <f>L276/#REF!-1</f>
        <v>#REF!</v>
      </c>
      <c r="M284" s="131" t="e">
        <f>M276/#REF!-1</f>
        <v>#REF!</v>
      </c>
      <c r="N284" s="131" t="e">
        <f>N276/#REF!-1</f>
        <v>#REF!</v>
      </c>
      <c r="O284" s="131" t="e">
        <f>O276/#REF!-1</f>
        <v>#REF!</v>
      </c>
      <c r="P284" s="131" t="e">
        <f>P276/#REF!-1</f>
        <v>#REF!</v>
      </c>
      <c r="Q284" s="131" t="e">
        <f>Q276/#REF!-1</f>
        <v>#REF!</v>
      </c>
      <c r="R284" s="131" t="e">
        <f>R276/#REF!-1</f>
        <v>#REF!</v>
      </c>
      <c r="S284" s="131" t="e">
        <f>S276/#REF!-1</f>
        <v>#REF!</v>
      </c>
    </row>
    <row r="285" spans="1:21" hidden="1" x14ac:dyDescent="0.3">
      <c r="A285" s="118" t="s">
        <v>182</v>
      </c>
      <c r="B285" s="131" t="e">
        <f>B276/#REF!-1</f>
        <v>#REF!</v>
      </c>
      <c r="C285" s="131" t="e">
        <f>C276/#REF!-1</f>
        <v>#REF!</v>
      </c>
      <c r="D285" s="131" t="e">
        <f>D276/#REF!-1</f>
        <v>#REF!</v>
      </c>
      <c r="E285" s="131" t="e">
        <f>E276/#REF!-1</f>
        <v>#REF!</v>
      </c>
      <c r="F285" s="131" t="e">
        <f>F276/#REF!-1</f>
        <v>#REF!</v>
      </c>
      <c r="G285" s="131" t="e">
        <f>G276/#REF!-1</f>
        <v>#REF!</v>
      </c>
      <c r="H285" s="131" t="e">
        <f>H276/#REF!-1</f>
        <v>#REF!</v>
      </c>
      <c r="I285" s="131" t="e">
        <f>I276/#REF!-1</f>
        <v>#REF!</v>
      </c>
      <c r="J285" s="131" t="e">
        <f>J276/#REF!-1</f>
        <v>#REF!</v>
      </c>
      <c r="K285" s="131" t="e">
        <f>K276/#REF!-1</f>
        <v>#REF!</v>
      </c>
      <c r="L285" s="131" t="e">
        <f>L276/#REF!-1</f>
        <v>#REF!</v>
      </c>
      <c r="M285" s="131" t="e">
        <f>M276/#REF!-1</f>
        <v>#REF!</v>
      </c>
      <c r="N285" s="131" t="e">
        <f>N276/#REF!-1</f>
        <v>#REF!</v>
      </c>
      <c r="O285" s="131" t="e">
        <f>O276/#REF!-1</f>
        <v>#REF!</v>
      </c>
      <c r="P285" s="131" t="e">
        <f>P276/#REF!-1</f>
        <v>#REF!</v>
      </c>
      <c r="Q285" s="131" t="e">
        <f>Q276/#REF!-1</f>
        <v>#REF!</v>
      </c>
      <c r="R285" s="131" t="e">
        <f>R276/#REF!-1</f>
        <v>#REF!</v>
      </c>
      <c r="S285" s="131" t="e">
        <f>S276/#REF!-1</f>
        <v>#REF!</v>
      </c>
    </row>
    <row r="286" spans="1:21" hidden="1" x14ac:dyDescent="0.3">
      <c r="A286" s="118" t="s">
        <v>183</v>
      </c>
      <c r="B286" s="131" t="e">
        <f>B276/#REF!-1</f>
        <v>#REF!</v>
      </c>
      <c r="C286" s="131" t="e">
        <f>C276/#REF!-1</f>
        <v>#REF!</v>
      </c>
      <c r="D286" s="131" t="e">
        <f>D276/#REF!-1</f>
        <v>#REF!</v>
      </c>
      <c r="E286" s="131" t="e">
        <f>E276/#REF!-1</f>
        <v>#REF!</v>
      </c>
      <c r="F286" s="131" t="e">
        <f>F276/#REF!-1</f>
        <v>#REF!</v>
      </c>
      <c r="G286" s="131" t="e">
        <f>G276/#REF!-1</f>
        <v>#REF!</v>
      </c>
      <c r="H286" s="131" t="e">
        <f>H276/#REF!-1</f>
        <v>#REF!</v>
      </c>
      <c r="I286" s="131" t="e">
        <f>I276/#REF!-1</f>
        <v>#REF!</v>
      </c>
      <c r="J286" s="131" t="e">
        <f>J276/#REF!-1</f>
        <v>#REF!</v>
      </c>
      <c r="K286" s="131" t="e">
        <f>K276/#REF!-1</f>
        <v>#REF!</v>
      </c>
      <c r="L286" s="131" t="e">
        <f>L276/#REF!-1</f>
        <v>#REF!</v>
      </c>
      <c r="M286" s="131" t="e">
        <f>M276/#REF!-1</f>
        <v>#REF!</v>
      </c>
      <c r="N286" s="131" t="e">
        <f>N276/#REF!-1</f>
        <v>#REF!</v>
      </c>
      <c r="O286" s="131" t="e">
        <f>O276/#REF!-1</f>
        <v>#REF!</v>
      </c>
      <c r="P286" s="131" t="e">
        <f>P276/#REF!-1</f>
        <v>#REF!</v>
      </c>
      <c r="Q286" s="131" t="e">
        <f>Q276/#REF!-1</f>
        <v>#REF!</v>
      </c>
      <c r="R286" s="131" t="e">
        <f>R276/#REF!-1</f>
        <v>#REF!</v>
      </c>
      <c r="S286" s="131" t="e">
        <f>S276/#REF!-1</f>
        <v>#REF!</v>
      </c>
    </row>
    <row r="287" spans="1:21" hidden="1" x14ac:dyDescent="0.3">
      <c r="A287" s="118" t="s">
        <v>184</v>
      </c>
      <c r="B287" s="131" t="e">
        <f>B276/#REF!-1</f>
        <v>#REF!</v>
      </c>
      <c r="C287" s="131" t="e">
        <f>C276/#REF!-1</f>
        <v>#REF!</v>
      </c>
      <c r="D287" s="131" t="e">
        <f>D276/#REF!-1</f>
        <v>#REF!</v>
      </c>
      <c r="E287" s="131" t="e">
        <f>E276/#REF!-1</f>
        <v>#REF!</v>
      </c>
      <c r="F287" s="131" t="e">
        <f>F276/#REF!-1</f>
        <v>#REF!</v>
      </c>
      <c r="G287" s="131" t="e">
        <f>G276/#REF!-1</f>
        <v>#REF!</v>
      </c>
      <c r="H287" s="131" t="e">
        <f>H276/#REF!-1</f>
        <v>#REF!</v>
      </c>
      <c r="I287" s="131" t="e">
        <f>I276/#REF!-1</f>
        <v>#REF!</v>
      </c>
      <c r="J287" s="131" t="e">
        <f>J276/#REF!-1</f>
        <v>#REF!</v>
      </c>
      <c r="K287" s="131" t="e">
        <f>K276/#REF!-1</f>
        <v>#REF!</v>
      </c>
      <c r="L287" s="131" t="e">
        <f>L276/#REF!-1</f>
        <v>#REF!</v>
      </c>
      <c r="M287" s="131" t="e">
        <f>M276/#REF!-1</f>
        <v>#REF!</v>
      </c>
      <c r="N287" s="131" t="e">
        <f>N276/#REF!-1</f>
        <v>#REF!</v>
      </c>
      <c r="O287" s="131" t="e">
        <f>O276/#REF!-1</f>
        <v>#REF!</v>
      </c>
      <c r="P287" s="131" t="e">
        <f>P276/#REF!-1</f>
        <v>#REF!</v>
      </c>
      <c r="Q287" s="131" t="e">
        <f>Q276/#REF!-1</f>
        <v>#REF!</v>
      </c>
      <c r="R287" s="131" t="e">
        <f>R276/#REF!-1</f>
        <v>#REF!</v>
      </c>
      <c r="S287" s="131" t="e">
        <f>S276/#REF!-1</f>
        <v>#REF!</v>
      </c>
    </row>
    <row r="288" spans="1:21" hidden="1" x14ac:dyDescent="0.3">
      <c r="A288" s="118" t="s">
        <v>185</v>
      </c>
      <c r="B288" s="131" t="e">
        <f>B276/#REF!-1</f>
        <v>#REF!</v>
      </c>
      <c r="C288" s="131" t="e">
        <f>C276/#REF!-1</f>
        <v>#REF!</v>
      </c>
      <c r="D288" s="131" t="e">
        <f>D276/#REF!-1</f>
        <v>#REF!</v>
      </c>
      <c r="E288" s="131" t="e">
        <f>E276/#REF!-1</f>
        <v>#REF!</v>
      </c>
      <c r="F288" s="131" t="e">
        <f>F276/#REF!-1</f>
        <v>#REF!</v>
      </c>
      <c r="G288" s="131" t="e">
        <f>G276/#REF!-1</f>
        <v>#REF!</v>
      </c>
      <c r="H288" s="131" t="e">
        <f>H276/#REF!-1</f>
        <v>#REF!</v>
      </c>
      <c r="I288" s="131" t="e">
        <f>I276/#REF!-1</f>
        <v>#REF!</v>
      </c>
      <c r="J288" s="131" t="e">
        <f>J276/#REF!-1</f>
        <v>#REF!</v>
      </c>
      <c r="K288" s="131" t="e">
        <f>K276/#REF!-1</f>
        <v>#REF!</v>
      </c>
      <c r="L288" s="131" t="e">
        <f>L276/#REF!-1</f>
        <v>#REF!</v>
      </c>
      <c r="M288" s="131" t="e">
        <f>M276/#REF!-1</f>
        <v>#REF!</v>
      </c>
      <c r="N288" s="131" t="e">
        <f>N276/#REF!-1</f>
        <v>#REF!</v>
      </c>
      <c r="O288" s="131" t="e">
        <f>O276/#REF!-1</f>
        <v>#REF!</v>
      </c>
      <c r="P288" s="131" t="e">
        <f>P276/#REF!-1</f>
        <v>#REF!</v>
      </c>
      <c r="Q288" s="131" t="e">
        <f>Q276/#REF!-1</f>
        <v>#REF!</v>
      </c>
      <c r="R288" s="131" t="e">
        <f>R276/#REF!-1</f>
        <v>#REF!</v>
      </c>
      <c r="S288" s="131" t="e">
        <f>S276/#REF!-1</f>
        <v>#REF!</v>
      </c>
    </row>
    <row r="289" spans="1:19" hidden="1" x14ac:dyDescent="0.3">
      <c r="A289" s="118" t="s">
        <v>186</v>
      </c>
      <c r="B289" s="131" t="e">
        <f>B276/#REF!-1</f>
        <v>#REF!</v>
      </c>
      <c r="C289" s="131" t="e">
        <f>C276/#REF!-1</f>
        <v>#REF!</v>
      </c>
      <c r="D289" s="131" t="e">
        <f>D276/#REF!-1</f>
        <v>#REF!</v>
      </c>
      <c r="E289" s="131" t="e">
        <f>E276/#REF!-1</f>
        <v>#REF!</v>
      </c>
      <c r="F289" s="131" t="e">
        <f>F276/#REF!-1</f>
        <v>#REF!</v>
      </c>
      <c r="G289" s="131" t="e">
        <f>G276/#REF!-1</f>
        <v>#REF!</v>
      </c>
      <c r="H289" s="131" t="e">
        <f>H276/#REF!-1</f>
        <v>#REF!</v>
      </c>
      <c r="I289" s="131" t="e">
        <f>I276/#REF!-1</f>
        <v>#REF!</v>
      </c>
      <c r="J289" s="131" t="e">
        <f>J276/#REF!-1</f>
        <v>#REF!</v>
      </c>
      <c r="K289" s="131" t="e">
        <f>K276/#REF!-1</f>
        <v>#REF!</v>
      </c>
      <c r="L289" s="131" t="e">
        <f>L276/#REF!-1</f>
        <v>#REF!</v>
      </c>
      <c r="M289" s="131" t="e">
        <f>M276/#REF!-1</f>
        <v>#REF!</v>
      </c>
      <c r="N289" s="131" t="e">
        <f>N276/#REF!-1</f>
        <v>#REF!</v>
      </c>
      <c r="O289" s="131" t="e">
        <f>O276/#REF!-1</f>
        <v>#REF!</v>
      </c>
      <c r="P289" s="131" t="e">
        <f>P276/#REF!-1</f>
        <v>#REF!</v>
      </c>
      <c r="Q289" s="131" t="e">
        <f>Q276/#REF!-1</f>
        <v>#REF!</v>
      </c>
      <c r="R289" s="131" t="e">
        <f>R276/#REF!-1</f>
        <v>#REF!</v>
      </c>
      <c r="S289" s="131" t="e">
        <f>S276/#REF!-1</f>
        <v>#REF!</v>
      </c>
    </row>
    <row r="290" spans="1:19" hidden="1" x14ac:dyDescent="0.3">
      <c r="A290" s="118" t="s">
        <v>187</v>
      </c>
      <c r="B290" s="131" t="e">
        <f>B276/#REF!-1</f>
        <v>#REF!</v>
      </c>
      <c r="C290" s="131" t="e">
        <f>C276/#REF!-1</f>
        <v>#REF!</v>
      </c>
      <c r="D290" s="131" t="e">
        <f>D276/#REF!-1</f>
        <v>#REF!</v>
      </c>
      <c r="E290" s="131" t="e">
        <f>E276/#REF!-1</f>
        <v>#REF!</v>
      </c>
      <c r="F290" s="131" t="e">
        <f>F276/#REF!-1</f>
        <v>#REF!</v>
      </c>
      <c r="G290" s="131" t="e">
        <f>G276/#REF!-1</f>
        <v>#REF!</v>
      </c>
      <c r="H290" s="131" t="e">
        <f>H276/#REF!-1</f>
        <v>#REF!</v>
      </c>
      <c r="I290" s="131" t="e">
        <f>I276/#REF!-1</f>
        <v>#REF!</v>
      </c>
      <c r="J290" s="131" t="e">
        <f>J276/#REF!-1</f>
        <v>#REF!</v>
      </c>
      <c r="K290" s="131" t="e">
        <f>K276/#REF!-1</f>
        <v>#REF!</v>
      </c>
      <c r="L290" s="131" t="e">
        <f>L276/#REF!-1</f>
        <v>#REF!</v>
      </c>
      <c r="M290" s="131" t="e">
        <f>M276/#REF!-1</f>
        <v>#REF!</v>
      </c>
      <c r="N290" s="131" t="e">
        <f>N276/#REF!-1</f>
        <v>#REF!</v>
      </c>
      <c r="O290" s="131" t="e">
        <f>O276/#REF!-1</f>
        <v>#REF!</v>
      </c>
      <c r="P290" s="131" t="e">
        <f>P276/#REF!-1</f>
        <v>#REF!</v>
      </c>
      <c r="Q290" s="131" t="e">
        <f>Q276/#REF!-1</f>
        <v>#REF!</v>
      </c>
      <c r="R290" s="131" t="e">
        <f>R276/#REF!-1</f>
        <v>#REF!</v>
      </c>
      <c r="S290" s="131" t="e">
        <f>S276/#REF!-1</f>
        <v>#REF!</v>
      </c>
    </row>
    <row r="291" spans="1:19" hidden="1" x14ac:dyDescent="0.3">
      <c r="A291" s="118" t="s">
        <v>188</v>
      </c>
      <c r="B291" s="131" t="e">
        <f>B276/#REF!-1</f>
        <v>#REF!</v>
      </c>
      <c r="C291" s="131" t="e">
        <f>C276/#REF!-1</f>
        <v>#REF!</v>
      </c>
      <c r="D291" s="131" t="e">
        <f>D276/#REF!-1</f>
        <v>#REF!</v>
      </c>
      <c r="E291" s="131" t="e">
        <f>E276/#REF!-1</f>
        <v>#REF!</v>
      </c>
      <c r="F291" s="131" t="e">
        <f>F276/#REF!-1</f>
        <v>#REF!</v>
      </c>
      <c r="G291" s="131" t="e">
        <f>G276/#REF!-1</f>
        <v>#REF!</v>
      </c>
      <c r="H291" s="131" t="e">
        <f>H276/#REF!-1</f>
        <v>#REF!</v>
      </c>
      <c r="I291" s="131" t="e">
        <f>I276/#REF!-1</f>
        <v>#REF!</v>
      </c>
      <c r="J291" s="131" t="e">
        <f>J276/#REF!-1</f>
        <v>#REF!</v>
      </c>
      <c r="K291" s="131" t="e">
        <f>K276/#REF!-1</f>
        <v>#REF!</v>
      </c>
      <c r="L291" s="131" t="e">
        <f>L276/#REF!-1</f>
        <v>#REF!</v>
      </c>
      <c r="M291" s="131" t="e">
        <f>M276/#REF!-1</f>
        <v>#REF!</v>
      </c>
      <c r="N291" s="131" t="e">
        <f>N276/#REF!-1</f>
        <v>#REF!</v>
      </c>
      <c r="O291" s="131" t="e">
        <f>O276/#REF!-1</f>
        <v>#REF!</v>
      </c>
      <c r="P291" s="131" t="e">
        <f>P276/#REF!-1</f>
        <v>#REF!</v>
      </c>
      <c r="Q291" s="131" t="e">
        <f>Q276/#REF!-1</f>
        <v>#REF!</v>
      </c>
      <c r="R291" s="131" t="e">
        <f>R276/#REF!-1</f>
        <v>#REF!</v>
      </c>
      <c r="S291" s="131" t="e">
        <f>S276/#REF!-1</f>
        <v>#REF!</v>
      </c>
    </row>
    <row r="292" spans="1:19" hidden="1" x14ac:dyDescent="0.3">
      <c r="A292" s="118" t="s">
        <v>189</v>
      </c>
      <c r="B292" s="131" t="e">
        <f>B276/#REF!-1</f>
        <v>#REF!</v>
      </c>
      <c r="C292" s="131" t="e">
        <f>C276/#REF!-1</f>
        <v>#REF!</v>
      </c>
      <c r="D292" s="131" t="e">
        <f>D276/#REF!-1</f>
        <v>#REF!</v>
      </c>
      <c r="E292" s="131" t="e">
        <f>E276/#REF!-1</f>
        <v>#REF!</v>
      </c>
      <c r="F292" s="131" t="e">
        <f>F276/#REF!-1</f>
        <v>#REF!</v>
      </c>
      <c r="G292" s="131" t="e">
        <f>G276/#REF!-1</f>
        <v>#REF!</v>
      </c>
      <c r="H292" s="131" t="e">
        <f>H276/#REF!-1</f>
        <v>#REF!</v>
      </c>
      <c r="I292" s="131" t="e">
        <f>I276/#REF!-1</f>
        <v>#REF!</v>
      </c>
      <c r="J292" s="131" t="e">
        <f>J276/#REF!-1</f>
        <v>#REF!</v>
      </c>
      <c r="K292" s="131" t="e">
        <f>K276/#REF!-1</f>
        <v>#REF!</v>
      </c>
      <c r="L292" s="131" t="e">
        <f>L276/#REF!-1</f>
        <v>#REF!</v>
      </c>
      <c r="M292" s="131" t="e">
        <f>M276/#REF!-1</f>
        <v>#REF!</v>
      </c>
      <c r="N292" s="131" t="e">
        <f>N276/#REF!-1</f>
        <v>#REF!</v>
      </c>
      <c r="O292" s="131" t="e">
        <f>O276/#REF!-1</f>
        <v>#REF!</v>
      </c>
      <c r="P292" s="131" t="e">
        <f>P276/#REF!-1</f>
        <v>#REF!</v>
      </c>
      <c r="Q292" s="131" t="e">
        <f>Q276/#REF!-1</f>
        <v>#REF!</v>
      </c>
      <c r="R292" s="131" t="e">
        <f>R276/#REF!-1</f>
        <v>#REF!</v>
      </c>
      <c r="S292" s="131" t="e">
        <f>S276/#REF!-1</f>
        <v>#REF!</v>
      </c>
    </row>
    <row r="293" spans="1:19" hidden="1" x14ac:dyDescent="0.3">
      <c r="F293" s="141"/>
    </row>
    <row r="294" spans="1:19" hidden="1" x14ac:dyDescent="0.3">
      <c r="A294" s="133" t="s">
        <v>190</v>
      </c>
      <c r="B294" s="137">
        <f t="shared" ref="B294:S294" si="35">AVERAGE(B277:B279)</f>
        <v>280438.08795470552</v>
      </c>
      <c r="C294" s="137">
        <f t="shared" si="35"/>
        <v>90747.56</v>
      </c>
      <c r="D294" s="139">
        <f t="shared" si="35"/>
        <v>59725.216666666667</v>
      </c>
      <c r="E294" s="142">
        <f t="shared" si="35"/>
        <v>4147.8433333333332</v>
      </c>
      <c r="F294" s="139">
        <f t="shared" si="35"/>
        <v>31022.343333333334</v>
      </c>
      <c r="G294" s="142">
        <f t="shared" si="35"/>
        <v>6638.88</v>
      </c>
      <c r="H294" s="142">
        <f t="shared" si="35"/>
        <v>24383.463333333333</v>
      </c>
      <c r="I294" s="137">
        <f t="shared" si="35"/>
        <v>189690.19462137215</v>
      </c>
      <c r="J294" s="139">
        <f t="shared" si="35"/>
        <v>47756.496023866821</v>
      </c>
      <c r="K294" s="142">
        <f t="shared" si="35"/>
        <v>37620.553333333337</v>
      </c>
      <c r="L294" s="139">
        <f t="shared" si="35"/>
        <v>141933.69859750534</v>
      </c>
      <c r="M294" s="142">
        <f t="shared" si="35"/>
        <v>71619.555731526329</v>
      </c>
      <c r="N294" s="142">
        <f t="shared" si="35"/>
        <v>70313.476199312325</v>
      </c>
      <c r="O294" s="137">
        <f t="shared" si="35"/>
        <v>107482.04602386682</v>
      </c>
      <c r="P294" s="134">
        <f t="shared" si="35"/>
        <v>41769.063333333332</v>
      </c>
      <c r="Q294" s="137">
        <f t="shared" si="35"/>
        <v>172956.04193083869</v>
      </c>
      <c r="R294" s="134">
        <f t="shared" si="35"/>
        <v>78258.769064859676</v>
      </c>
      <c r="S294" s="134">
        <f t="shared" si="35"/>
        <v>94697.272865979001</v>
      </c>
    </row>
    <row r="295" spans="1:19" hidden="1" x14ac:dyDescent="0.3">
      <c r="A295" s="135" t="s">
        <v>191</v>
      </c>
      <c r="B295" s="138">
        <f t="shared" ref="B295:S295" si="36">B276/B294-1</f>
        <v>-0.62565651400213484</v>
      </c>
      <c r="C295" s="138">
        <f t="shared" si="36"/>
        <v>-0.59548840762219934</v>
      </c>
      <c r="D295" s="140">
        <f t="shared" si="36"/>
        <v>-0.50719157430153039</v>
      </c>
      <c r="E295" s="143">
        <f t="shared" si="36"/>
        <v>-0.85651579575892045</v>
      </c>
      <c r="F295" s="140">
        <f t="shared" si="36"/>
        <v>-0.76548032101164076</v>
      </c>
      <c r="G295" s="143">
        <f t="shared" si="36"/>
        <v>-0.95813299833706889</v>
      </c>
      <c r="H295" s="143">
        <f t="shared" si="36"/>
        <v>-0.7130268204995216</v>
      </c>
      <c r="I295" s="138">
        <f t="shared" si="36"/>
        <v>-0.64008824184184632</v>
      </c>
      <c r="J295" s="140">
        <f t="shared" si="36"/>
        <v>-0.66783011052964003</v>
      </c>
      <c r="K295" s="143">
        <f t="shared" si="36"/>
        <v>-0.72317206746737561</v>
      </c>
      <c r="L295" s="140">
        <f t="shared" si="36"/>
        <v>-0.63075392268596864</v>
      </c>
      <c r="M295" s="143">
        <f t="shared" si="36"/>
        <v>-0.54790981699165364</v>
      </c>
      <c r="N295" s="143">
        <f t="shared" si="36"/>
        <v>-0.71513336460024735</v>
      </c>
      <c r="O295" s="138">
        <f t="shared" si="36"/>
        <v>-0.5785681266647893</v>
      </c>
      <c r="P295" s="136">
        <f t="shared" si="36"/>
        <v>-0.73641807784533353</v>
      </c>
      <c r="Q295" s="138">
        <f t="shared" si="36"/>
        <v>-0.65491918767621238</v>
      </c>
      <c r="R295" s="136">
        <f t="shared" si="36"/>
        <v>-0.58271196381101997</v>
      </c>
      <c r="S295" s="136">
        <f t="shared" si="36"/>
        <v>-0.71459195634483197</v>
      </c>
    </row>
    <row r="296" spans="1:19" hidden="1" x14ac:dyDescent="0.3"/>
    <row r="297" spans="1:19" hidden="1" x14ac:dyDescent="0.3"/>
    <row r="298" spans="1:19" hidden="1" x14ac:dyDescent="0.3"/>
    <row r="299" spans="1:19" hidden="1" x14ac:dyDescent="0.3"/>
    <row r="301" spans="1:19" x14ac:dyDescent="0.3">
      <c r="B301" s="131"/>
      <c r="C301" s="131"/>
      <c r="D301" s="131"/>
      <c r="E301" s="131"/>
      <c r="F301" s="131"/>
      <c r="G301" s="144"/>
      <c r="H301" s="144"/>
    </row>
    <row r="302" spans="1:19" x14ac:dyDescent="0.3">
      <c r="B302" s="131"/>
      <c r="C302" s="131"/>
      <c r="D302" s="131"/>
      <c r="E302" s="131"/>
      <c r="F302" s="131"/>
      <c r="G302" s="412"/>
      <c r="H302" s="412"/>
    </row>
    <row r="303" spans="1:19" x14ac:dyDescent="0.3"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</row>
    <row r="304" spans="1:19" x14ac:dyDescent="0.3">
      <c r="B304" s="412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</row>
    <row r="305" spans="2:17" x14ac:dyDescent="0.3">
      <c r="B305" s="412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</row>
    <row r="306" spans="2:17" x14ac:dyDescent="0.3">
      <c r="B306" s="412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</row>
    <row r="307" spans="2:17" x14ac:dyDescent="0.3">
      <c r="B307" s="412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</row>
    <row r="308" spans="2:17" x14ac:dyDescent="0.3">
      <c r="B308" s="412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</row>
    <row r="309" spans="2:17" x14ac:dyDescent="0.3">
      <c r="B309" s="412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</row>
    <row r="310" spans="2:17" x14ac:dyDescent="0.3">
      <c r="B310" s="412"/>
    </row>
    <row r="311" spans="2:17" x14ac:dyDescent="0.3">
      <c r="B311" s="412"/>
    </row>
    <row r="317" spans="2:17" x14ac:dyDescent="0.3">
      <c r="F317" s="145"/>
      <c r="G317" s="145"/>
      <c r="H317" s="146"/>
      <c r="I317" s="145"/>
      <c r="J317" s="146"/>
      <c r="K317" s="145"/>
      <c r="L317" s="145"/>
      <c r="M317" s="146"/>
    </row>
    <row r="318" spans="2:17" x14ac:dyDescent="0.3">
      <c r="F318" s="145"/>
      <c r="G318" s="145"/>
      <c r="H318" s="146"/>
      <c r="I318" s="145"/>
      <c r="J318" s="146"/>
      <c r="K318" s="145"/>
      <c r="L318" s="145"/>
      <c r="M318" s="146"/>
    </row>
    <row r="319" spans="2:17" x14ac:dyDescent="0.3">
      <c r="F319" s="145"/>
      <c r="G319" s="145"/>
      <c r="H319" s="146"/>
      <c r="I319" s="145"/>
      <c r="J319" s="146"/>
      <c r="K319" s="145"/>
      <c r="L319" s="145"/>
      <c r="M319" s="146"/>
    </row>
    <row r="320" spans="2:17" x14ac:dyDescent="0.3">
      <c r="F320" s="145"/>
      <c r="G320" s="145"/>
      <c r="H320" s="146"/>
      <c r="I320" s="145"/>
      <c r="J320" s="146"/>
      <c r="K320" s="145"/>
      <c r="L320" s="145"/>
      <c r="M320" s="146"/>
    </row>
    <row r="321" spans="6:13" x14ac:dyDescent="0.3">
      <c r="F321" s="145"/>
      <c r="G321" s="145"/>
      <c r="H321" s="146"/>
      <c r="I321" s="145"/>
      <c r="J321" s="146"/>
      <c r="K321" s="145"/>
      <c r="L321" s="145"/>
      <c r="M321" s="146"/>
    </row>
    <row r="322" spans="6:13" x14ac:dyDescent="0.3">
      <c r="F322" s="145"/>
      <c r="G322" s="145"/>
      <c r="H322" s="146"/>
      <c r="I322" s="145"/>
      <c r="J322" s="146"/>
      <c r="K322" s="145"/>
      <c r="L322" s="145"/>
      <c r="M322" s="146"/>
    </row>
    <row r="323" spans="6:13" x14ac:dyDescent="0.3">
      <c r="F323" s="145"/>
      <c r="G323" s="145"/>
      <c r="H323" s="146"/>
      <c r="I323" s="145"/>
      <c r="J323" s="146"/>
      <c r="K323" s="145"/>
      <c r="L323" s="145"/>
      <c r="M323" s="146"/>
    </row>
    <row r="328" spans="6:13" x14ac:dyDescent="0.3">
      <c r="F328" s="145"/>
      <c r="G328" s="145"/>
      <c r="H328" s="146"/>
      <c r="I328" s="145"/>
    </row>
    <row r="329" spans="6:13" x14ac:dyDescent="0.3">
      <c r="F329" s="145"/>
      <c r="G329" s="145"/>
      <c r="H329" s="146"/>
      <c r="I329" s="145"/>
    </row>
    <row r="330" spans="6:13" x14ac:dyDescent="0.3">
      <c r="F330" s="145"/>
      <c r="G330" s="145"/>
      <c r="H330" s="146"/>
      <c r="I330" s="145"/>
    </row>
    <row r="331" spans="6:13" x14ac:dyDescent="0.3">
      <c r="F331" s="145"/>
      <c r="G331" s="145"/>
      <c r="H331" s="146"/>
      <c r="I331" s="145"/>
    </row>
    <row r="332" spans="6:13" x14ac:dyDescent="0.3">
      <c r="F332" s="145"/>
      <c r="G332" s="145"/>
      <c r="H332" s="146"/>
      <c r="I332" s="145"/>
    </row>
    <row r="333" spans="6:13" x14ac:dyDescent="0.3">
      <c r="F333" s="145"/>
      <c r="G333" s="145"/>
      <c r="H333" s="146"/>
      <c r="I333" s="145"/>
    </row>
    <row r="334" spans="6:13" x14ac:dyDescent="0.3">
      <c r="F334" s="145"/>
      <c r="G334" s="145"/>
      <c r="H334" s="146"/>
      <c r="I334" s="145"/>
      <c r="J334" s="146"/>
    </row>
    <row r="335" spans="6:13" x14ac:dyDescent="0.3">
      <c r="F335" s="145"/>
      <c r="G335" s="145"/>
      <c r="H335" s="146"/>
      <c r="I335" s="145"/>
      <c r="J335" s="146"/>
    </row>
    <row r="336" spans="6:13" x14ac:dyDescent="0.3">
      <c r="F336" s="145"/>
      <c r="G336" s="145"/>
      <c r="H336" s="146"/>
      <c r="I336" s="145"/>
      <c r="J336" s="146"/>
    </row>
    <row r="337" spans="6:10" x14ac:dyDescent="0.3">
      <c r="F337" s="145"/>
      <c r="G337" s="145"/>
      <c r="H337" s="146"/>
      <c r="I337" s="145"/>
      <c r="J337" s="146"/>
    </row>
  </sheetData>
  <mergeCells count="3">
    <mergeCell ref="U3:U5"/>
    <mergeCell ref="A1:U1"/>
    <mergeCell ref="A272:S272"/>
  </mergeCells>
  <phoneticPr fontId="13" type="noConversion"/>
  <printOptions horizontalCentered="1"/>
  <pageMargins left="0.25" right="0.25" top="0.75" bottom="0.75" header="0.3" footer="0.3"/>
  <pageSetup paperSize="9" scale="57" orientation="landscape" r:id="rId1"/>
  <rowBreaks count="1" manualBreakCount="1">
    <brk id="281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0"/>
  <sheetViews>
    <sheetView workbookViewId="0">
      <pane ySplit="175" topLeftCell="A267" activePane="bottomLeft" state="frozen"/>
      <selection pane="bottomLeft" activeCell="S333" sqref="S333"/>
    </sheetView>
  </sheetViews>
  <sheetFormatPr defaultRowHeight="16.5" x14ac:dyDescent="0.3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 x14ac:dyDescent="0.3">
      <c r="A1" s="606" t="s">
        <v>368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608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609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610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 x14ac:dyDescent="0.3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 x14ac:dyDescent="0.3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 x14ac:dyDescent="0.3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 x14ac:dyDescent="0.3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 x14ac:dyDescent="0.3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 x14ac:dyDescent="0.3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 x14ac:dyDescent="0.25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 x14ac:dyDescent="0.25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 x14ac:dyDescent="0.3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 x14ac:dyDescent="0.3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 x14ac:dyDescent="0.3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 x14ac:dyDescent="0.25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 x14ac:dyDescent="0.3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 x14ac:dyDescent="0.3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 x14ac:dyDescent="0.3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 x14ac:dyDescent="0.3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 x14ac:dyDescent="0.3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 x14ac:dyDescent="0.3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 x14ac:dyDescent="0.3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 x14ac:dyDescent="0.3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 x14ac:dyDescent="0.3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 x14ac:dyDescent="0.3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 x14ac:dyDescent="0.3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 x14ac:dyDescent="0.3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 x14ac:dyDescent="0.3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 x14ac:dyDescent="0.3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 x14ac:dyDescent="0.3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 x14ac:dyDescent="0.3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 x14ac:dyDescent="0.3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 x14ac:dyDescent="0.3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 x14ac:dyDescent="0.3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 x14ac:dyDescent="0.3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 x14ac:dyDescent="0.3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 x14ac:dyDescent="0.3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 x14ac:dyDescent="0.3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 x14ac:dyDescent="0.3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 x14ac:dyDescent="0.3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 x14ac:dyDescent="0.3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 x14ac:dyDescent="0.3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 x14ac:dyDescent="0.3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 x14ac:dyDescent="0.3">
      <c r="A262" s="430" t="s">
        <v>339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 x14ac:dyDescent="0.3">
      <c r="A263" s="430" t="s">
        <v>340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 x14ac:dyDescent="0.3">
      <c r="A264" s="430" t="s">
        <v>342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 x14ac:dyDescent="0.3">
      <c r="A265" s="424" t="s">
        <v>343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575" customFormat="1" ht="18" customHeight="1" x14ac:dyDescent="0.3">
      <c r="A266" s="564" t="s">
        <v>344</v>
      </c>
      <c r="B266" s="565">
        <v>181844.31594840979</v>
      </c>
      <c r="C266" s="570">
        <v>35803.49</v>
      </c>
      <c r="D266" s="570">
        <v>22467.14</v>
      </c>
      <c r="E266" s="570">
        <v>2450.83</v>
      </c>
      <c r="F266" s="570">
        <v>13336.35</v>
      </c>
      <c r="G266" s="570">
        <v>4360.76</v>
      </c>
      <c r="H266" s="570">
        <v>8975.59</v>
      </c>
      <c r="I266" s="570">
        <v>146040.82594840977</v>
      </c>
      <c r="J266" s="570">
        <v>16210.46420043913</v>
      </c>
      <c r="K266" s="570">
        <v>5583.65</v>
      </c>
      <c r="L266" s="571">
        <v>129830.36174797063</v>
      </c>
      <c r="M266" s="571">
        <v>67392.017877428647</v>
      </c>
      <c r="N266" s="571">
        <v>62438.34387054199</v>
      </c>
      <c r="O266" s="571">
        <v>38677.604200439127</v>
      </c>
      <c r="P266" s="571">
        <v>8034.48</v>
      </c>
      <c r="Q266" s="571">
        <v>143166.71174797064</v>
      </c>
      <c r="R266" s="571">
        <v>71752.777877428642</v>
      </c>
      <c r="S266" s="572">
        <v>71413.933870541994</v>
      </c>
      <c r="T266" s="573"/>
      <c r="U266" s="574"/>
      <c r="X266" s="576"/>
    </row>
    <row r="267" spans="1:25" s="575" customFormat="1" ht="18" customHeight="1" x14ac:dyDescent="0.3">
      <c r="A267" s="564" t="s">
        <v>345</v>
      </c>
      <c r="B267" s="565">
        <v>164220.15477067497</v>
      </c>
      <c r="C267" s="570">
        <v>36931.129999999997</v>
      </c>
      <c r="D267" s="570">
        <v>18704.21</v>
      </c>
      <c r="E267" s="570">
        <v>5519.14</v>
      </c>
      <c r="F267" s="570">
        <v>18226.919999999998</v>
      </c>
      <c r="G267" s="570">
        <v>7769.59</v>
      </c>
      <c r="H267" s="570">
        <v>10457.33</v>
      </c>
      <c r="I267" s="570">
        <v>127289.02477067497</v>
      </c>
      <c r="J267" s="570">
        <v>9053.6142997802599</v>
      </c>
      <c r="K267" s="570">
        <v>5977.32</v>
      </c>
      <c r="L267" s="571">
        <v>118235.41047089471</v>
      </c>
      <c r="M267" s="571">
        <v>59578.95941703608</v>
      </c>
      <c r="N267" s="571">
        <v>58656.451053858633</v>
      </c>
      <c r="O267" s="571">
        <v>27757.824299780259</v>
      </c>
      <c r="P267" s="571">
        <v>11496.46</v>
      </c>
      <c r="Q267" s="571">
        <v>136462.3304708947</v>
      </c>
      <c r="R267" s="571">
        <v>67348.549417036076</v>
      </c>
      <c r="S267" s="572">
        <v>69113.781053858635</v>
      </c>
      <c r="T267" s="573"/>
      <c r="U267" s="574"/>
      <c r="X267" s="576"/>
    </row>
    <row r="268" spans="1:25" s="568" customFormat="1" ht="18" customHeight="1" x14ac:dyDescent="0.3">
      <c r="A268" s="564" t="s">
        <v>346</v>
      </c>
      <c r="B268" s="565">
        <v>214129.98308443543</v>
      </c>
      <c r="C268" s="570">
        <v>44942.77</v>
      </c>
      <c r="D268" s="570">
        <v>28128.34</v>
      </c>
      <c r="E268" s="570">
        <v>7037.63</v>
      </c>
      <c r="F268" s="570">
        <v>16814.43</v>
      </c>
      <c r="G268" s="570">
        <v>6142</v>
      </c>
      <c r="H268" s="570">
        <v>10672.43</v>
      </c>
      <c r="I268" s="570">
        <v>169187.21308443544</v>
      </c>
      <c r="J268" s="570">
        <v>19830.490829971099</v>
      </c>
      <c r="K268" s="570">
        <v>12302.23</v>
      </c>
      <c r="L268" s="571">
        <v>149356.72225446432</v>
      </c>
      <c r="M268" s="571">
        <v>79627.061604477887</v>
      </c>
      <c r="N268" s="571">
        <v>69729.660649986428</v>
      </c>
      <c r="O268" s="571">
        <v>47958.830829971099</v>
      </c>
      <c r="P268" s="571">
        <v>19339.86</v>
      </c>
      <c r="Q268" s="571">
        <v>166171.15225446431</v>
      </c>
      <c r="R268" s="571">
        <v>85769.061604477887</v>
      </c>
      <c r="S268" s="572">
        <v>80402.090649986421</v>
      </c>
      <c r="T268" s="567"/>
      <c r="U268" s="566"/>
      <c r="X268" s="569"/>
    </row>
    <row r="269" spans="1:25" s="483" customFormat="1" ht="18" customHeight="1" x14ac:dyDescent="0.3">
      <c r="A269" s="424" t="s">
        <v>347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0">
        <f t="shared" si="34"/>
        <v>220929.80557438702</v>
      </c>
      <c r="T269" s="482"/>
      <c r="U269" s="561"/>
      <c r="X269" s="484"/>
    </row>
    <row r="270" spans="1:25" s="575" customFormat="1" ht="18" customHeight="1" x14ac:dyDescent="0.3">
      <c r="A270" s="577" t="s">
        <v>348</v>
      </c>
      <c r="B270" s="578">
        <v>111827.71795413313</v>
      </c>
      <c r="C270" s="579">
        <v>31914.36</v>
      </c>
      <c r="D270" s="579">
        <v>23212.18</v>
      </c>
      <c r="E270" s="579">
        <v>1838.52</v>
      </c>
      <c r="F270" s="579">
        <v>8702.18</v>
      </c>
      <c r="G270" s="579">
        <v>411.92</v>
      </c>
      <c r="H270" s="579">
        <v>8290.26</v>
      </c>
      <c r="I270" s="579">
        <v>79913.357954133127</v>
      </c>
      <c r="J270" s="579">
        <v>11496.066093202811</v>
      </c>
      <c r="K270" s="579">
        <v>6083.9240405447417</v>
      </c>
      <c r="L270" s="580">
        <v>68417.291860930331</v>
      </c>
      <c r="M270" s="580">
        <v>42729.85581958769</v>
      </c>
      <c r="N270" s="580">
        <v>25687.436041342626</v>
      </c>
      <c r="O270" s="580">
        <v>34708.246093202812</v>
      </c>
      <c r="P270" s="580">
        <v>7922.4440405447422</v>
      </c>
      <c r="Q270" s="580">
        <v>77119.471860930324</v>
      </c>
      <c r="R270" s="580">
        <v>43141.775819587689</v>
      </c>
      <c r="S270" s="581">
        <v>33977.696041342628</v>
      </c>
      <c r="T270" s="573"/>
      <c r="U270" s="574"/>
      <c r="X270" s="576"/>
    </row>
    <row r="271" spans="1:25" s="575" customFormat="1" ht="18" customHeight="1" x14ac:dyDescent="0.3">
      <c r="A271" s="577" t="s">
        <v>349</v>
      </c>
      <c r="B271" s="578">
        <v>172723.23498929423</v>
      </c>
      <c r="C271" s="579">
        <v>39177.1</v>
      </c>
      <c r="D271" s="579">
        <v>22206.7</v>
      </c>
      <c r="E271" s="579">
        <v>1024.02</v>
      </c>
      <c r="F271" s="579">
        <v>16970.400000000001</v>
      </c>
      <c r="G271" s="579">
        <v>2961.93</v>
      </c>
      <c r="H271" s="579">
        <v>14008.47</v>
      </c>
      <c r="I271" s="579">
        <v>133546.13498929422</v>
      </c>
      <c r="J271" s="579">
        <v>22366.963440236425</v>
      </c>
      <c r="K271" s="579">
        <v>9495.66</v>
      </c>
      <c r="L271" s="580">
        <v>111179.17154905779</v>
      </c>
      <c r="M271" s="580">
        <v>64470.839935657503</v>
      </c>
      <c r="N271" s="580">
        <v>46708.331613400296</v>
      </c>
      <c r="O271" s="580">
        <v>44573.663440236429</v>
      </c>
      <c r="P271" s="580">
        <v>10519.68</v>
      </c>
      <c r="Q271" s="580">
        <v>128149.57154905779</v>
      </c>
      <c r="R271" s="580">
        <v>67432.769935657503</v>
      </c>
      <c r="S271" s="581">
        <v>60716.801613400297</v>
      </c>
      <c r="T271" s="573"/>
      <c r="U271" s="574"/>
      <c r="X271" s="576"/>
    </row>
    <row r="272" spans="1:25" s="584" customFormat="1" ht="18" customHeight="1" x14ac:dyDescent="0.3">
      <c r="A272" s="564" t="s">
        <v>350</v>
      </c>
      <c r="B272" s="565">
        <v>285457.40257927723</v>
      </c>
      <c r="C272" s="570">
        <v>107143.22</v>
      </c>
      <c r="D272" s="570">
        <v>59800.88</v>
      </c>
      <c r="E272" s="570">
        <v>2723.77</v>
      </c>
      <c r="F272" s="570">
        <v>47342.34</v>
      </c>
      <c r="G272" s="570">
        <v>14463.01</v>
      </c>
      <c r="H272" s="570">
        <v>32879.33</v>
      </c>
      <c r="I272" s="570">
        <v>178314.18257927723</v>
      </c>
      <c r="J272" s="570">
        <v>53035.803332543961</v>
      </c>
      <c r="K272" s="570">
        <v>36624.79</v>
      </c>
      <c r="L272" s="571">
        <v>125278.37924673327</v>
      </c>
      <c r="M272" s="571">
        <v>87006.904073665602</v>
      </c>
      <c r="N272" s="571">
        <v>38271.475173067651</v>
      </c>
      <c r="O272" s="571">
        <v>112836.68333254395</v>
      </c>
      <c r="P272" s="571">
        <v>39348.559999999998</v>
      </c>
      <c r="Q272" s="571">
        <v>172620.71924673326</v>
      </c>
      <c r="R272" s="571">
        <v>101469.91407366561</v>
      </c>
      <c r="S272" s="572">
        <v>71150.805173067653</v>
      </c>
      <c r="T272" s="582"/>
      <c r="U272" s="583"/>
      <c r="X272" s="585"/>
    </row>
    <row r="273" spans="1:24" s="483" customFormat="1" ht="18" customHeight="1" x14ac:dyDescent="0.3">
      <c r="A273" s="424" t="s">
        <v>352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0">
        <f t="shared" si="35"/>
        <v>165845.30282781058</v>
      </c>
      <c r="T273" s="482"/>
      <c r="U273" s="561"/>
      <c r="X273" s="484"/>
    </row>
    <row r="274" spans="1:24" s="568" customFormat="1" ht="18" customHeight="1" x14ac:dyDescent="0.3">
      <c r="A274" s="564" t="s">
        <v>353</v>
      </c>
      <c r="B274" s="565">
        <v>205652.4098241959</v>
      </c>
      <c r="C274" s="565">
        <v>46459.040000000001</v>
      </c>
      <c r="D274" s="565">
        <v>31863.42</v>
      </c>
      <c r="E274" s="565">
        <v>591.79999999999995</v>
      </c>
      <c r="F274" s="565">
        <v>14595.62</v>
      </c>
      <c r="G274" s="565">
        <v>3102.65</v>
      </c>
      <c r="H274" s="565">
        <v>11492.97</v>
      </c>
      <c r="I274" s="565">
        <v>159193.36982419592</v>
      </c>
      <c r="J274" s="565">
        <v>85119.272146732997</v>
      </c>
      <c r="K274" s="565">
        <v>82530.02</v>
      </c>
      <c r="L274" s="565">
        <v>74074.097677462923</v>
      </c>
      <c r="M274" s="565">
        <v>33800.651540766441</v>
      </c>
      <c r="N274" s="565">
        <v>40273.44613669649</v>
      </c>
      <c r="O274" s="565">
        <v>116982.692146733</v>
      </c>
      <c r="P274" s="565">
        <v>83121.820000000007</v>
      </c>
      <c r="Q274" s="565">
        <v>88669.717677462933</v>
      </c>
      <c r="R274" s="565">
        <v>36903.301540766442</v>
      </c>
      <c r="S274" s="566">
        <v>51766.416136696491</v>
      </c>
      <c r="T274" s="567"/>
      <c r="U274" s="566"/>
      <c r="X274" s="569"/>
    </row>
    <row r="275" spans="1:24" s="568" customFormat="1" ht="18" customHeight="1" x14ac:dyDescent="0.3">
      <c r="A275" s="564" t="s">
        <v>354</v>
      </c>
      <c r="B275" s="565">
        <v>134494.00008026819</v>
      </c>
      <c r="C275" s="565">
        <v>39959.78</v>
      </c>
      <c r="D275" s="565">
        <v>30281.42</v>
      </c>
      <c r="E275" s="565">
        <v>1443.57</v>
      </c>
      <c r="F275" s="565">
        <v>9678.36</v>
      </c>
      <c r="G275" s="565">
        <v>2397.4499999999998</v>
      </c>
      <c r="H275" s="565">
        <v>7280.91</v>
      </c>
      <c r="I275" s="565">
        <v>94534.220080268191</v>
      </c>
      <c r="J275" s="565">
        <v>7023.5957756673897</v>
      </c>
      <c r="K275" s="565">
        <v>4698.87</v>
      </c>
      <c r="L275" s="565">
        <v>87510.624304600802</v>
      </c>
      <c r="M275" s="565">
        <v>34206.884221552922</v>
      </c>
      <c r="N275" s="565">
        <v>53303.74008304788</v>
      </c>
      <c r="O275" s="565">
        <v>37305.015775667394</v>
      </c>
      <c r="P275" s="565">
        <v>6142.44</v>
      </c>
      <c r="Q275" s="565">
        <v>97188.984304600803</v>
      </c>
      <c r="R275" s="565">
        <v>36604.334221552919</v>
      </c>
      <c r="S275" s="566">
        <v>60584.650083047876</v>
      </c>
      <c r="T275" s="567"/>
      <c r="U275" s="566"/>
      <c r="X275" s="569"/>
    </row>
    <row r="276" spans="1:24" s="568" customFormat="1" ht="18" customHeight="1" x14ac:dyDescent="0.3">
      <c r="A276" s="564" t="s">
        <v>356</v>
      </c>
      <c r="B276" s="565">
        <v>135427.74559599868</v>
      </c>
      <c r="C276" s="565">
        <v>41257.18</v>
      </c>
      <c r="D276" s="565">
        <v>30265.84</v>
      </c>
      <c r="E276" s="565">
        <v>3849.5</v>
      </c>
      <c r="F276" s="565">
        <v>10991.34</v>
      </c>
      <c r="G276" s="565">
        <v>534.22</v>
      </c>
      <c r="H276" s="565">
        <v>10457.120000000001</v>
      </c>
      <c r="I276" s="565">
        <v>94170.565595998676</v>
      </c>
      <c r="J276" s="565">
        <v>7549.0815212082143</v>
      </c>
      <c r="K276" s="565">
        <v>2540.8250161186334</v>
      </c>
      <c r="L276" s="565">
        <v>86621.484074790453</v>
      </c>
      <c r="M276" s="565">
        <v>43378.829447277421</v>
      </c>
      <c r="N276" s="565">
        <v>43242.654627513046</v>
      </c>
      <c r="O276" s="565">
        <v>37814.921521208213</v>
      </c>
      <c r="P276" s="565">
        <v>6390.3250161186324</v>
      </c>
      <c r="Q276" s="565">
        <v>97612.824074790464</v>
      </c>
      <c r="R276" s="565">
        <v>43913.049447277423</v>
      </c>
      <c r="S276" s="566">
        <v>53699.774627513048</v>
      </c>
      <c r="T276" s="567"/>
      <c r="U276" s="566"/>
      <c r="X276" s="569"/>
    </row>
    <row r="277" spans="1:24" s="568" customFormat="1" ht="18" customHeight="1" x14ac:dyDescent="0.3">
      <c r="A277" s="424" t="s">
        <v>358</v>
      </c>
      <c r="B277" s="481">
        <f>SUM(B274:B276)</f>
        <v>475574.15550046274</v>
      </c>
      <c r="C277" s="481">
        <f t="shared" ref="C277:S277" si="36">SUM(C274:C276)</f>
        <v>127676</v>
      </c>
      <c r="D277" s="481">
        <f t="shared" si="36"/>
        <v>92410.68</v>
      </c>
      <c r="E277" s="481">
        <f t="shared" si="36"/>
        <v>5884.87</v>
      </c>
      <c r="F277" s="481">
        <f t="shared" si="36"/>
        <v>35265.320000000007</v>
      </c>
      <c r="G277" s="481">
        <f t="shared" si="36"/>
        <v>6034.3200000000006</v>
      </c>
      <c r="H277" s="481">
        <f t="shared" si="36"/>
        <v>29231</v>
      </c>
      <c r="I277" s="481">
        <f t="shared" si="36"/>
        <v>347898.1555004628</v>
      </c>
      <c r="J277" s="481">
        <f t="shared" si="36"/>
        <v>99691.949443608595</v>
      </c>
      <c r="K277" s="481">
        <f t="shared" si="36"/>
        <v>89769.715016118629</v>
      </c>
      <c r="L277" s="481">
        <f t="shared" si="36"/>
        <v>248206.20605685416</v>
      </c>
      <c r="M277" s="481">
        <f t="shared" si="36"/>
        <v>111386.36520959678</v>
      </c>
      <c r="N277" s="481">
        <f t="shared" si="36"/>
        <v>136819.84084725741</v>
      </c>
      <c r="O277" s="481">
        <f t="shared" si="36"/>
        <v>192102.6294436086</v>
      </c>
      <c r="P277" s="481">
        <f t="shared" si="36"/>
        <v>95654.585016118639</v>
      </c>
      <c r="Q277" s="481">
        <f t="shared" si="36"/>
        <v>283471.52605685417</v>
      </c>
      <c r="R277" s="481">
        <f t="shared" si="36"/>
        <v>117420.68520959679</v>
      </c>
      <c r="S277" s="560">
        <f t="shared" si="36"/>
        <v>166050.84084725741</v>
      </c>
      <c r="T277" s="567"/>
      <c r="U277" s="586"/>
      <c r="X277" s="569"/>
    </row>
    <row r="278" spans="1:24" s="568" customFormat="1" ht="18" customHeight="1" x14ac:dyDescent="0.3">
      <c r="A278" s="564" t="s">
        <v>357</v>
      </c>
      <c r="B278" s="565">
        <v>109125.50777545922</v>
      </c>
      <c r="C278" s="565">
        <v>36533.46</v>
      </c>
      <c r="D278" s="565">
        <v>20615.669999999998</v>
      </c>
      <c r="E278" s="565">
        <v>2590.4899999999998</v>
      </c>
      <c r="F278" s="565">
        <v>15917.79</v>
      </c>
      <c r="G278" s="565">
        <v>3420.15</v>
      </c>
      <c r="H278" s="565">
        <v>12497.64</v>
      </c>
      <c r="I278" s="565">
        <v>72592.047775459228</v>
      </c>
      <c r="J278" s="565">
        <v>10146.217088890893</v>
      </c>
      <c r="K278" s="565">
        <v>5118.54</v>
      </c>
      <c r="L278" s="565">
        <v>62445.830686568326</v>
      </c>
      <c r="M278" s="565">
        <v>31301.644284845606</v>
      </c>
      <c r="N278" s="565">
        <v>31144.186401722724</v>
      </c>
      <c r="O278" s="565">
        <v>30761.887088890897</v>
      </c>
      <c r="P278" s="565">
        <v>7709.03</v>
      </c>
      <c r="Q278" s="565">
        <v>78363.620686568334</v>
      </c>
      <c r="R278" s="565">
        <v>34721.794284845608</v>
      </c>
      <c r="S278" s="566">
        <v>43641.826401722727</v>
      </c>
      <c r="T278" s="567"/>
      <c r="U278" s="566"/>
      <c r="X278" s="569"/>
    </row>
    <row r="279" spans="1:24" s="568" customFormat="1" ht="18" customHeight="1" x14ac:dyDescent="0.3">
      <c r="A279" s="564" t="s">
        <v>361</v>
      </c>
      <c r="B279" s="565">
        <v>185414.27936459376</v>
      </c>
      <c r="C279" s="565">
        <v>41689.199999999997</v>
      </c>
      <c r="D279" s="565">
        <v>28296.76</v>
      </c>
      <c r="E279" s="565">
        <v>2649.7</v>
      </c>
      <c r="F279" s="565">
        <v>13392.44</v>
      </c>
      <c r="G279" s="565">
        <v>3546.02</v>
      </c>
      <c r="H279" s="565">
        <v>9846.42</v>
      </c>
      <c r="I279" s="565">
        <v>143725.07936459378</v>
      </c>
      <c r="J279" s="565">
        <v>39142.721750712561</v>
      </c>
      <c r="K279" s="565">
        <v>11870.853737854388</v>
      </c>
      <c r="L279" s="565">
        <v>104582.35761388124</v>
      </c>
      <c r="M279" s="565">
        <v>38486.796003624542</v>
      </c>
      <c r="N279" s="565">
        <v>66095.5616102567</v>
      </c>
      <c r="O279" s="565">
        <v>67439.481750712555</v>
      </c>
      <c r="P279" s="565">
        <v>14520.553737854387</v>
      </c>
      <c r="Q279" s="565">
        <v>117974.79761388124</v>
      </c>
      <c r="R279" s="565">
        <v>42032.816003624546</v>
      </c>
      <c r="S279" s="566">
        <v>75941.981610256698</v>
      </c>
      <c r="T279" s="567"/>
      <c r="U279" s="566"/>
      <c r="X279" s="569"/>
    </row>
    <row r="280" spans="1:24" s="568" customFormat="1" ht="18" customHeight="1" x14ac:dyDescent="0.3">
      <c r="A280" s="564" t="s">
        <v>362</v>
      </c>
      <c r="B280" s="565">
        <v>183926.50655029266</v>
      </c>
      <c r="C280" s="565">
        <v>57358.94</v>
      </c>
      <c r="D280" s="565">
        <v>37074.620000000003</v>
      </c>
      <c r="E280" s="565">
        <v>1434.61</v>
      </c>
      <c r="F280" s="565">
        <v>20284.32</v>
      </c>
      <c r="G280" s="565">
        <v>1785.65</v>
      </c>
      <c r="H280" s="565">
        <v>18498.669999999998</v>
      </c>
      <c r="I280" s="565">
        <v>126567.56655029267</v>
      </c>
      <c r="J280" s="565">
        <v>26459.626274157465</v>
      </c>
      <c r="K280" s="565">
        <v>11346.07</v>
      </c>
      <c r="L280" s="565">
        <v>100107.94027613521</v>
      </c>
      <c r="M280" s="565">
        <v>64133.07044704337</v>
      </c>
      <c r="N280" s="565">
        <v>35974.869829091847</v>
      </c>
      <c r="O280" s="565">
        <v>63534.246274157464</v>
      </c>
      <c r="P280" s="565">
        <v>12780.68</v>
      </c>
      <c r="Q280" s="565">
        <v>120392.2602761352</v>
      </c>
      <c r="R280" s="565">
        <v>65918.720447043364</v>
      </c>
      <c r="S280" s="566">
        <v>54473.539829091838</v>
      </c>
      <c r="T280" s="567"/>
      <c r="U280" s="566"/>
      <c r="X280" s="569"/>
    </row>
    <row r="281" spans="1:24" s="181" customFormat="1" ht="18" customHeight="1" x14ac:dyDescent="0.3">
      <c r="A281" s="424" t="s">
        <v>363</v>
      </c>
      <c r="B281" s="481">
        <f>SUM(B278:B280)</f>
        <v>478466.29369034566</v>
      </c>
      <c r="C281" s="481">
        <f t="shared" ref="C281:S281" si="37">SUM(C278:C280)</f>
        <v>135581.6</v>
      </c>
      <c r="D281" s="481">
        <f t="shared" si="37"/>
        <v>85987.049999999988</v>
      </c>
      <c r="E281" s="481">
        <f t="shared" si="37"/>
        <v>6674.7999999999993</v>
      </c>
      <c r="F281" s="481">
        <f t="shared" si="37"/>
        <v>49594.55</v>
      </c>
      <c r="G281" s="481">
        <f t="shared" si="37"/>
        <v>8751.82</v>
      </c>
      <c r="H281" s="481">
        <f t="shared" si="37"/>
        <v>40842.729999999996</v>
      </c>
      <c r="I281" s="481">
        <f t="shared" si="37"/>
        <v>342884.69369034568</v>
      </c>
      <c r="J281" s="481">
        <f t="shared" si="37"/>
        <v>75748.565113760924</v>
      </c>
      <c r="K281" s="481">
        <f t="shared" si="37"/>
        <v>28335.463737854388</v>
      </c>
      <c r="L281" s="481">
        <f t="shared" si="37"/>
        <v>267136.1285765848</v>
      </c>
      <c r="M281" s="481">
        <f t="shared" si="37"/>
        <v>133921.51073551353</v>
      </c>
      <c r="N281" s="481">
        <f t="shared" si="37"/>
        <v>133214.61784107127</v>
      </c>
      <c r="O281" s="481">
        <f t="shared" si="37"/>
        <v>161735.61511376093</v>
      </c>
      <c r="P281" s="481">
        <f t="shared" si="37"/>
        <v>35010.263737854388</v>
      </c>
      <c r="Q281" s="481">
        <f t="shared" si="37"/>
        <v>316730.67857658479</v>
      </c>
      <c r="R281" s="481">
        <f t="shared" si="37"/>
        <v>142673.33073551353</v>
      </c>
      <c r="S281" s="560">
        <f t="shared" si="37"/>
        <v>174057.34784107126</v>
      </c>
      <c r="T281" s="500"/>
      <c r="U281" s="363"/>
    </row>
    <row r="282" spans="1:24" s="568" customFormat="1" ht="18" customHeight="1" x14ac:dyDescent="0.3">
      <c r="A282" s="564" t="s">
        <v>364</v>
      </c>
      <c r="B282" s="565">
        <v>100150.82262584542</v>
      </c>
      <c r="C282" s="565">
        <v>35484.339999999997</v>
      </c>
      <c r="D282" s="565">
        <v>21959.37</v>
      </c>
      <c r="E282" s="565">
        <v>1194.48</v>
      </c>
      <c r="F282" s="565">
        <v>13524.97</v>
      </c>
      <c r="G282" s="565">
        <v>733.59</v>
      </c>
      <c r="H282" s="565">
        <v>12791.38</v>
      </c>
      <c r="I282" s="565">
        <v>64666.482625845427</v>
      </c>
      <c r="J282" s="565">
        <v>7705.6915926031661</v>
      </c>
      <c r="K282" s="565">
        <v>5473.37</v>
      </c>
      <c r="L282" s="565">
        <v>56960.791033242262</v>
      </c>
      <c r="M282" s="565">
        <v>36868.598889681678</v>
      </c>
      <c r="N282" s="565">
        <v>20092.192143560584</v>
      </c>
      <c r="O282" s="565">
        <v>29665.061592603168</v>
      </c>
      <c r="P282" s="565">
        <v>6667.85</v>
      </c>
      <c r="Q282" s="565">
        <v>70485.761033242263</v>
      </c>
      <c r="R282" s="565">
        <v>37602.188889681682</v>
      </c>
      <c r="S282" s="566">
        <v>32883.572143560581</v>
      </c>
      <c r="T282" s="567"/>
      <c r="U282" s="566"/>
      <c r="X282" s="569"/>
    </row>
    <row r="283" spans="1:24" s="568" customFormat="1" ht="18" customHeight="1" x14ac:dyDescent="0.3">
      <c r="A283" s="564" t="s">
        <v>365</v>
      </c>
      <c r="B283" s="565">
        <v>88097.896458267322</v>
      </c>
      <c r="C283" s="565">
        <v>32338.080000000002</v>
      </c>
      <c r="D283" s="565">
        <v>14177.14</v>
      </c>
      <c r="E283" s="565">
        <v>782.3</v>
      </c>
      <c r="F283" s="565">
        <v>18160.939999999999</v>
      </c>
      <c r="G283" s="565">
        <v>6801.16</v>
      </c>
      <c r="H283" s="565">
        <v>11359.78</v>
      </c>
      <c r="I283" s="565">
        <v>55759.816458267327</v>
      </c>
      <c r="J283" s="565">
        <v>6942.2113585704019</v>
      </c>
      <c r="K283" s="565">
        <v>3090.93</v>
      </c>
      <c r="L283" s="565">
        <v>48817.605099696928</v>
      </c>
      <c r="M283" s="565">
        <v>29139.111798061938</v>
      </c>
      <c r="N283" s="565">
        <v>19678.493301634986</v>
      </c>
      <c r="O283" s="565">
        <v>21119.351358570402</v>
      </c>
      <c r="P283" s="565">
        <v>3873.23</v>
      </c>
      <c r="Q283" s="565">
        <v>66978.54509969693</v>
      </c>
      <c r="R283" s="565">
        <v>35940.271798061935</v>
      </c>
      <c r="S283" s="566">
        <v>31038.273301634985</v>
      </c>
      <c r="T283" s="567"/>
      <c r="U283" s="566"/>
      <c r="X283" s="569"/>
    </row>
    <row r="284" spans="1:24" s="568" customFormat="1" ht="18" customHeight="1" x14ac:dyDescent="0.3">
      <c r="A284" s="564" t="s">
        <v>366</v>
      </c>
      <c r="B284" s="565">
        <v>135660.74969902536</v>
      </c>
      <c r="C284" s="565">
        <v>23790.58</v>
      </c>
      <c r="D284" s="565">
        <v>12738.85</v>
      </c>
      <c r="E284" s="565">
        <v>909.17</v>
      </c>
      <c r="F284" s="565">
        <v>11051.73</v>
      </c>
      <c r="G284" s="565">
        <v>831.54</v>
      </c>
      <c r="H284" s="565">
        <v>10220.19</v>
      </c>
      <c r="I284" s="565">
        <v>111870.16969902535</v>
      </c>
      <c r="J284" s="565">
        <v>34911.606059617683</v>
      </c>
      <c r="K284" s="565">
        <v>13530.56</v>
      </c>
      <c r="L284" s="565">
        <v>76958.563639407686</v>
      </c>
      <c r="M284" s="565">
        <v>50441.122499983336</v>
      </c>
      <c r="N284" s="565">
        <v>26517.44113942434</v>
      </c>
      <c r="O284" s="565">
        <v>47650.456059617682</v>
      </c>
      <c r="P284" s="565">
        <v>14439.73</v>
      </c>
      <c r="Q284" s="565">
        <v>88010.293639407682</v>
      </c>
      <c r="R284" s="565">
        <v>51272.662499983337</v>
      </c>
      <c r="S284" s="566">
        <v>36737.631139424338</v>
      </c>
      <c r="T284" s="567"/>
      <c r="U284" s="566"/>
      <c r="X284" s="569"/>
    </row>
    <row r="285" spans="1:24" s="568" customFormat="1" ht="18" customHeight="1" x14ac:dyDescent="0.3">
      <c r="A285" s="424" t="s">
        <v>367</v>
      </c>
      <c r="B285" s="481">
        <f>SUM(B282:B284)</f>
        <v>323909.46878313809</v>
      </c>
      <c r="C285" s="481">
        <f t="shared" ref="C285:S285" si="38">SUM(C282:C284)</f>
        <v>91613</v>
      </c>
      <c r="D285" s="481">
        <f t="shared" si="38"/>
        <v>48875.359999999993</v>
      </c>
      <c r="E285" s="481">
        <f t="shared" si="38"/>
        <v>2885.95</v>
      </c>
      <c r="F285" s="481">
        <f t="shared" si="38"/>
        <v>42737.64</v>
      </c>
      <c r="G285" s="481">
        <f t="shared" si="38"/>
        <v>8366.2900000000009</v>
      </c>
      <c r="H285" s="481">
        <f t="shared" si="38"/>
        <v>34371.35</v>
      </c>
      <c r="I285" s="481">
        <f t="shared" si="38"/>
        <v>232296.46878313809</v>
      </c>
      <c r="J285" s="481">
        <f t="shared" si="38"/>
        <v>49559.509010791255</v>
      </c>
      <c r="K285" s="481">
        <f t="shared" si="38"/>
        <v>22094.86</v>
      </c>
      <c r="L285" s="481">
        <f t="shared" si="38"/>
        <v>182736.95977234689</v>
      </c>
      <c r="M285" s="481">
        <f t="shared" si="38"/>
        <v>116448.83318772695</v>
      </c>
      <c r="N285" s="481">
        <f t="shared" si="38"/>
        <v>66288.126584619909</v>
      </c>
      <c r="O285" s="481">
        <f t="shared" si="38"/>
        <v>98434.869010791241</v>
      </c>
      <c r="P285" s="481">
        <f t="shared" si="38"/>
        <v>24980.809999999998</v>
      </c>
      <c r="Q285" s="481">
        <f t="shared" si="38"/>
        <v>225474.59977234685</v>
      </c>
      <c r="R285" s="481">
        <f t="shared" si="38"/>
        <v>124815.12318772695</v>
      </c>
      <c r="S285" s="560">
        <f t="shared" si="38"/>
        <v>100659.4765846199</v>
      </c>
      <c r="T285" s="567"/>
      <c r="U285" s="586"/>
      <c r="X285" s="569"/>
    </row>
    <row r="286" spans="1:24" s="181" customFormat="1" ht="18" customHeight="1" x14ac:dyDescent="0.3">
      <c r="A286" s="362" t="s">
        <v>278</v>
      </c>
      <c r="B286" s="363">
        <f>(B285-B281)/B281*100</f>
        <v>-32.302552331352693</v>
      </c>
      <c r="C286" s="363">
        <f t="shared" ref="C286:S286" si="39">(C285-C281)/C281*100</f>
        <v>-32.429621718581288</v>
      </c>
      <c r="D286" s="363">
        <f t="shared" si="39"/>
        <v>-43.159626943824684</v>
      </c>
      <c r="E286" s="363">
        <f t="shared" si="39"/>
        <v>-56.763498531791214</v>
      </c>
      <c r="F286" s="363">
        <f t="shared" si="39"/>
        <v>-13.825934502883891</v>
      </c>
      <c r="G286" s="363">
        <f t="shared" si="39"/>
        <v>-4.40514087355543</v>
      </c>
      <c r="H286" s="363">
        <f t="shared" si="39"/>
        <v>-15.844631345651964</v>
      </c>
      <c r="I286" s="363">
        <f t="shared" si="39"/>
        <v>-32.252307245618333</v>
      </c>
      <c r="J286" s="363">
        <f t="shared" si="39"/>
        <v>-34.573666265015511</v>
      </c>
      <c r="K286" s="363">
        <f t="shared" si="39"/>
        <v>-22.024004249901637</v>
      </c>
      <c r="L286" s="363">
        <f t="shared" si="39"/>
        <v>-31.594067509307962</v>
      </c>
      <c r="M286" s="363">
        <f t="shared" si="39"/>
        <v>-13.046953735680297</v>
      </c>
      <c r="N286" s="363">
        <f t="shared" si="39"/>
        <v>-50.239600083750958</v>
      </c>
      <c r="O286" s="363">
        <f t="shared" si="39"/>
        <v>-39.138408728618906</v>
      </c>
      <c r="P286" s="363">
        <f t="shared" si="39"/>
        <v>-28.647181332170813</v>
      </c>
      <c r="Q286" s="363">
        <f t="shared" si="39"/>
        <v>-28.811884978856707</v>
      </c>
      <c r="R286" s="363">
        <f t="shared" si="39"/>
        <v>-12.516850525408959</v>
      </c>
      <c r="S286" s="503">
        <f t="shared" si="39"/>
        <v>-42.168786418295696</v>
      </c>
      <c r="T286" s="500" t="e">
        <f t="shared" ref="T286:U286" si="40">(T257-T253)/T253*100</f>
        <v>#DIV/0!</v>
      </c>
      <c r="U286" s="363" t="e">
        <f t="shared" si="40"/>
        <v>#DIV/0!</v>
      </c>
    </row>
    <row r="287" spans="1:24" s="490" customFormat="1" ht="18" customHeight="1" x14ac:dyDescent="0.3">
      <c r="A287" s="430" t="s">
        <v>369</v>
      </c>
      <c r="B287" s="485">
        <v>141728.69167904154</v>
      </c>
      <c r="C287" s="485">
        <v>33589.86</v>
      </c>
      <c r="D287" s="485">
        <v>14155.69</v>
      </c>
      <c r="E287" s="485">
        <v>1100.26</v>
      </c>
      <c r="F287" s="485">
        <v>19434.169999999998</v>
      </c>
      <c r="G287" s="485">
        <v>5091.38</v>
      </c>
      <c r="H287" s="485">
        <v>14342.79</v>
      </c>
      <c r="I287" s="485">
        <v>108138.83167904156</v>
      </c>
      <c r="J287" s="485">
        <v>13423.781793859696</v>
      </c>
      <c r="K287" s="485">
        <v>4287.0943963135451</v>
      </c>
      <c r="L287" s="485">
        <v>94715.049885181856</v>
      </c>
      <c r="M287" s="485">
        <v>57608.613094646251</v>
      </c>
      <c r="N287" s="485">
        <v>37106.436790535605</v>
      </c>
      <c r="O287" s="485">
        <v>27579.471793859699</v>
      </c>
      <c r="P287" s="485">
        <v>5387.3543963135453</v>
      </c>
      <c r="Q287" s="485">
        <v>114149.21988518185</v>
      </c>
      <c r="R287" s="485">
        <v>62699.993094646248</v>
      </c>
      <c r="S287" s="557">
        <v>51449.226790535606</v>
      </c>
      <c r="T287" s="489"/>
      <c r="U287" s="557"/>
      <c r="X287" s="491"/>
    </row>
    <row r="288" spans="1:24" s="490" customFormat="1" ht="18" customHeight="1" x14ac:dyDescent="0.25">
      <c r="A288" s="430" t="s">
        <v>370</v>
      </c>
      <c r="B288" s="485">
        <v>127767</v>
      </c>
      <c r="C288" s="485">
        <v>41447.75</v>
      </c>
      <c r="D288" s="485">
        <v>20405.810000000001</v>
      </c>
      <c r="E288" s="485">
        <v>831.98</v>
      </c>
      <c r="F288" s="485">
        <v>21041.94</v>
      </c>
      <c r="G288" s="485">
        <v>6930.98</v>
      </c>
      <c r="H288" s="485">
        <v>14110.96</v>
      </c>
      <c r="I288" s="485">
        <v>86319.532938065211</v>
      </c>
      <c r="J288" s="485">
        <v>11531.039590988865</v>
      </c>
      <c r="K288" s="485">
        <v>6774.240211619177</v>
      </c>
      <c r="L288" s="485">
        <v>74788.49334707635</v>
      </c>
      <c r="M288" s="485">
        <v>49571.341006217859</v>
      </c>
      <c r="N288" s="599">
        <v>25217.15234085848</v>
      </c>
      <c r="O288" s="480">
        <v>31936.849590988866</v>
      </c>
      <c r="P288" s="480">
        <v>7606.2202116191775</v>
      </c>
      <c r="Q288" s="480">
        <v>95830.433347076352</v>
      </c>
      <c r="R288" s="480">
        <v>56502.321006217862</v>
      </c>
      <c r="S288" s="600">
        <v>39328.112340858483</v>
      </c>
      <c r="T288" s="489"/>
      <c r="U288" s="557"/>
      <c r="X288" s="491"/>
    </row>
    <row r="289" spans="1:24" s="490" customFormat="1" ht="18" customHeight="1" x14ac:dyDescent="0.25">
      <c r="A289" s="430" t="s">
        <v>371</v>
      </c>
      <c r="B289" s="485">
        <v>350994.82958457334</v>
      </c>
      <c r="C289" s="485">
        <v>213151.82</v>
      </c>
      <c r="D289" s="485">
        <v>165312.49</v>
      </c>
      <c r="E289" s="485">
        <v>1460.77</v>
      </c>
      <c r="F289" s="485">
        <v>47839.33</v>
      </c>
      <c r="G289" s="485">
        <v>18403.55</v>
      </c>
      <c r="H289" s="485">
        <v>29435.78</v>
      </c>
      <c r="I289" s="485">
        <v>137843.00958457336</v>
      </c>
      <c r="J289" s="485">
        <v>19609.374745200141</v>
      </c>
      <c r="K289" s="485">
        <v>9396.6689410341769</v>
      </c>
      <c r="L289" s="485">
        <v>118233.63483937322</v>
      </c>
      <c r="M289" s="485">
        <v>75347.358825195523</v>
      </c>
      <c r="N289" s="599">
        <v>42886.276014177703</v>
      </c>
      <c r="O289" s="601">
        <v>184921.86474520012</v>
      </c>
      <c r="P289" s="601">
        <v>10857.438941034176</v>
      </c>
      <c r="Q289" s="601">
        <v>166072.96483937322</v>
      </c>
      <c r="R289" s="601">
        <v>93750.908825195511</v>
      </c>
      <c r="S289" s="602">
        <v>72322.05601417771</v>
      </c>
      <c r="T289" s="489"/>
      <c r="U289" s="557"/>
      <c r="X289" s="491"/>
    </row>
    <row r="290" spans="1:24" s="181" customFormat="1" ht="18" customHeight="1" x14ac:dyDescent="0.3">
      <c r="A290" s="424" t="s">
        <v>372</v>
      </c>
      <c r="B290" s="481">
        <f>SUM(B287:B289)</f>
        <v>620490.52126361488</v>
      </c>
      <c r="C290" s="481">
        <f t="shared" ref="C290:S290" si="41">SUM(C287:C289)</f>
        <v>288189.43</v>
      </c>
      <c r="D290" s="481">
        <f t="shared" si="41"/>
        <v>199873.99</v>
      </c>
      <c r="E290" s="481">
        <f t="shared" si="41"/>
        <v>3393.01</v>
      </c>
      <c r="F290" s="481">
        <f t="shared" si="41"/>
        <v>88315.44</v>
      </c>
      <c r="G290" s="481">
        <f t="shared" si="41"/>
        <v>30425.91</v>
      </c>
      <c r="H290" s="481">
        <f t="shared" si="41"/>
        <v>57889.53</v>
      </c>
      <c r="I290" s="481">
        <f t="shared" si="41"/>
        <v>332301.37420168013</v>
      </c>
      <c r="J290" s="481">
        <f t="shared" si="41"/>
        <v>44564.196130048702</v>
      </c>
      <c r="K290" s="481">
        <f t="shared" si="41"/>
        <v>20458.003548966899</v>
      </c>
      <c r="L290" s="481">
        <f t="shared" si="41"/>
        <v>287737.17807163141</v>
      </c>
      <c r="M290" s="481">
        <f t="shared" si="41"/>
        <v>182527.31292605965</v>
      </c>
      <c r="N290" s="481">
        <f t="shared" si="41"/>
        <v>105209.86514557179</v>
      </c>
      <c r="O290" s="481">
        <f t="shared" si="41"/>
        <v>244438.18613004868</v>
      </c>
      <c r="P290" s="481">
        <f t="shared" si="41"/>
        <v>23851.013548966897</v>
      </c>
      <c r="Q290" s="481">
        <f t="shared" si="41"/>
        <v>376052.61807163141</v>
      </c>
      <c r="R290" s="481">
        <f t="shared" si="41"/>
        <v>212953.22292605962</v>
      </c>
      <c r="S290" s="560">
        <f t="shared" si="41"/>
        <v>163099.39514557179</v>
      </c>
      <c r="T290" s="500"/>
      <c r="U290" s="363"/>
    </row>
    <row r="291" spans="1:24" s="181" customFormat="1" ht="18" customHeight="1" x14ac:dyDescent="0.3">
      <c r="A291" s="362" t="s">
        <v>278</v>
      </c>
      <c r="B291" s="363">
        <f>(B290-B285)/B285*100</f>
        <v>91.562946151179645</v>
      </c>
      <c r="C291" s="363">
        <f t="shared" ref="C291:S291" si="42">(C290-C285)/C285*100</f>
        <v>214.57263707115803</v>
      </c>
      <c r="D291" s="363">
        <f t="shared" si="42"/>
        <v>308.94632796566617</v>
      </c>
      <c r="E291" s="363">
        <f t="shared" si="42"/>
        <v>17.569950969351527</v>
      </c>
      <c r="F291" s="363">
        <f t="shared" si="42"/>
        <v>106.64557050880677</v>
      </c>
      <c r="G291" s="363">
        <f t="shared" si="42"/>
        <v>263.67266733522263</v>
      </c>
      <c r="H291" s="363">
        <f t="shared" si="42"/>
        <v>68.423788998686405</v>
      </c>
      <c r="I291" s="363">
        <f t="shared" si="42"/>
        <v>43.05054912905382</v>
      </c>
      <c r="J291" s="363">
        <f t="shared" si="42"/>
        <v>-10.079423667524342</v>
      </c>
      <c r="K291" s="363">
        <f t="shared" si="42"/>
        <v>-7.4083132956402604</v>
      </c>
      <c r="L291" s="363">
        <f t="shared" si="42"/>
        <v>57.459759881139242</v>
      </c>
      <c r="M291" s="363">
        <f t="shared" si="42"/>
        <v>56.74464735237639</v>
      </c>
      <c r="N291" s="363">
        <f t="shared" si="42"/>
        <v>58.71600325175347</v>
      </c>
      <c r="O291" s="363">
        <f t="shared" si="42"/>
        <v>148.32479444174538</v>
      </c>
      <c r="P291" s="363">
        <f t="shared" si="42"/>
        <v>-4.5226573959495324</v>
      </c>
      <c r="Q291" s="363">
        <f t="shared" si="42"/>
        <v>66.782696787716873</v>
      </c>
      <c r="R291" s="363">
        <f t="shared" si="42"/>
        <v>70.614920281550695</v>
      </c>
      <c r="S291" s="503">
        <f t="shared" si="42"/>
        <v>62.030839697901129</v>
      </c>
      <c r="T291" s="500" t="e">
        <f t="shared" ref="T291:U291" si="43">(T262-T258)/T258*100</f>
        <v>#DIV/0!</v>
      </c>
      <c r="U291" s="363" t="e">
        <f t="shared" si="43"/>
        <v>#DIV/0!</v>
      </c>
    </row>
    <row r="292" spans="1:24" s="182" customFormat="1" ht="18" customHeight="1" x14ac:dyDescent="0.3">
      <c r="A292" s="298" t="s">
        <v>359</v>
      </c>
      <c r="B292" s="418">
        <f>(B290-B273)/B273*100</f>
        <v>8.8563904812619061</v>
      </c>
      <c r="C292" s="418">
        <f t="shared" ref="C292:S292" si="44">(C290-C273)/C273*100</f>
        <v>61.690996387459506</v>
      </c>
      <c r="D292" s="418">
        <f t="shared" si="44"/>
        <v>89.958606634343184</v>
      </c>
      <c r="E292" s="418">
        <f t="shared" si="44"/>
        <v>-39.2620531263034</v>
      </c>
      <c r="F292" s="418">
        <f t="shared" si="44"/>
        <v>20.955333512657422</v>
      </c>
      <c r="G292" s="418">
        <f t="shared" si="44"/>
        <v>70.578846276754987</v>
      </c>
      <c r="H292" s="418">
        <f t="shared" si="44"/>
        <v>4.9140364847912394</v>
      </c>
      <c r="I292" s="418">
        <f t="shared" si="44"/>
        <v>-15.180269894774453</v>
      </c>
      <c r="J292" s="418">
        <f t="shared" si="44"/>
        <v>-48.717152278930676</v>
      </c>
      <c r="K292" s="418">
        <f t="shared" si="44"/>
        <v>-60.811706059193227</v>
      </c>
      <c r="L292" s="418">
        <f t="shared" si="44"/>
        <v>-5.6212130970695977</v>
      </c>
      <c r="M292" s="418">
        <f t="shared" si="44"/>
        <v>-6.0143304964074549</v>
      </c>
      <c r="N292" s="418">
        <f t="shared" si="44"/>
        <v>-4.9313397016044158</v>
      </c>
      <c r="O292" s="418">
        <f t="shared" si="44"/>
        <v>27.232967139501291</v>
      </c>
      <c r="P292" s="418">
        <f t="shared" si="44"/>
        <v>-58.728618729908924</v>
      </c>
      <c r="Q292" s="418">
        <f t="shared" si="44"/>
        <v>-0.48615886606033049</v>
      </c>
      <c r="R292" s="418">
        <f t="shared" si="44"/>
        <v>0.42857195980599372</v>
      </c>
      <c r="S292" s="504">
        <f t="shared" si="44"/>
        <v>-1.6557042228019774</v>
      </c>
      <c r="T292" s="501" t="e">
        <f>(T257-T241)/T241*100</f>
        <v>#DIV/0!</v>
      </c>
      <c r="U292" s="418" t="e">
        <f>(U257-U241)/U241*100</f>
        <v>#DIV/0!</v>
      </c>
    </row>
    <row r="293" spans="1:24" s="181" customFormat="1" ht="18" customHeight="1" thickBot="1" x14ac:dyDescent="0.35">
      <c r="A293" s="299" t="s">
        <v>360</v>
      </c>
      <c r="B293" s="422">
        <f>(B290-B257)/B257*100</f>
        <v>-2.8799863837720845</v>
      </c>
      <c r="C293" s="422">
        <f t="shared" ref="C293:S293" si="45">(C290-C257)/C257*100</f>
        <v>43.842458480562641</v>
      </c>
      <c r="D293" s="422">
        <f t="shared" si="45"/>
        <v>71.439056634830095</v>
      </c>
      <c r="E293" s="422">
        <f t="shared" si="45"/>
        <v>14.988443576865478</v>
      </c>
      <c r="F293" s="422">
        <f t="shared" si="45"/>
        <v>5.4327532441764683</v>
      </c>
      <c r="G293" s="422">
        <f t="shared" si="45"/>
        <v>19.570314280728944</v>
      </c>
      <c r="H293" s="422">
        <f t="shared" si="45"/>
        <v>-0.73585354398514136</v>
      </c>
      <c r="I293" s="422">
        <f t="shared" si="45"/>
        <v>-24.225482021836505</v>
      </c>
      <c r="J293" s="422">
        <f t="shared" si="45"/>
        <v>-35.440465768513455</v>
      </c>
      <c r="K293" s="422">
        <f t="shared" si="45"/>
        <v>-40.438193066145978</v>
      </c>
      <c r="L293" s="422">
        <f t="shared" si="45"/>
        <v>-22.130423445721732</v>
      </c>
      <c r="M293" s="422">
        <f t="shared" si="45"/>
        <v>-19.730226974283045</v>
      </c>
      <c r="N293" s="422">
        <f t="shared" si="45"/>
        <v>-25.970761337809073</v>
      </c>
      <c r="O293" s="422">
        <f t="shared" si="45"/>
        <v>31.691609099359631</v>
      </c>
      <c r="P293" s="422">
        <f t="shared" si="45"/>
        <v>-36.053280906490286</v>
      </c>
      <c r="Q293" s="422">
        <f t="shared" si="45"/>
        <v>-17.036794990423356</v>
      </c>
      <c r="R293" s="422">
        <f t="shared" si="45"/>
        <v>-15.774960546847923</v>
      </c>
      <c r="S293" s="505">
        <f t="shared" si="45"/>
        <v>-18.628509922672311</v>
      </c>
      <c r="T293" s="502" t="e">
        <f>(T257-T225)/T225*100</f>
        <v>#DIV/0!</v>
      </c>
      <c r="U293" s="422" t="e">
        <f>(U257-U225)/U225*100</f>
        <v>#DIV/0!</v>
      </c>
    </row>
    <row r="294" spans="1:24" s="181" customFormat="1" ht="5.25" customHeight="1" x14ac:dyDescent="0.3">
      <c r="A294" s="184"/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</row>
    <row r="295" spans="1:24" s="186" customFormat="1" ht="22.5" hidden="1" customHeight="1" x14ac:dyDescent="0.3">
      <c r="A295" s="607" t="s">
        <v>279</v>
      </c>
      <c r="B295" s="607"/>
      <c r="C295" s="607"/>
      <c r="D295" s="607"/>
      <c r="E295" s="607"/>
      <c r="F295" s="607"/>
      <c r="G295" s="607"/>
      <c r="H295" s="607"/>
      <c r="I295" s="607"/>
      <c r="J295" s="607"/>
      <c r="K295" s="607"/>
      <c r="L295" s="607"/>
      <c r="M295" s="607"/>
      <c r="N295" s="607"/>
      <c r="O295" s="607"/>
      <c r="P295" s="607"/>
      <c r="Q295" s="607"/>
      <c r="R295" s="607"/>
      <c r="S295" s="607"/>
      <c r="U295" s="187"/>
    </row>
    <row r="296" spans="1:24" s="188" customFormat="1" ht="11.25" hidden="1" customHeight="1" x14ac:dyDescent="0.3">
      <c r="A296" s="5" t="s">
        <v>229</v>
      </c>
      <c r="B296" s="6" t="s">
        <v>0</v>
      </c>
      <c r="C296" s="302" t="s">
        <v>1</v>
      </c>
      <c r="D296" s="302"/>
      <c r="E296" s="302"/>
      <c r="F296" s="302"/>
      <c r="G296" s="302"/>
      <c r="H296" s="303"/>
      <c r="I296" s="313" t="s">
        <v>2</v>
      </c>
      <c r="J296" s="313"/>
      <c r="K296" s="313"/>
      <c r="L296" s="313"/>
      <c r="M296" s="313"/>
      <c r="N296" s="341"/>
      <c r="O296" s="325" t="s">
        <v>3</v>
      </c>
      <c r="P296" s="325"/>
      <c r="Q296" s="326" t="s">
        <v>4</v>
      </c>
      <c r="R296" s="325"/>
      <c r="S296" s="327"/>
      <c r="U296" s="189"/>
    </row>
    <row r="297" spans="1:24" s="188" customFormat="1" ht="11.25" hidden="1" customHeight="1" x14ac:dyDescent="0.3">
      <c r="A297" s="7"/>
      <c r="B297" s="8"/>
      <c r="C297" s="336"/>
      <c r="D297" s="305" t="s">
        <v>3</v>
      </c>
      <c r="E297" s="306"/>
      <c r="F297" s="305" t="s">
        <v>4</v>
      </c>
      <c r="G297" s="302"/>
      <c r="H297" s="303"/>
      <c r="I297" s="315"/>
      <c r="J297" s="316" t="s">
        <v>3</v>
      </c>
      <c r="K297" s="317"/>
      <c r="L297" s="318" t="s">
        <v>4</v>
      </c>
      <c r="M297" s="313"/>
      <c r="N297" s="314"/>
      <c r="O297" s="343"/>
      <c r="P297" s="344"/>
      <c r="Q297" s="345"/>
      <c r="R297" s="343"/>
      <c r="S297" s="346"/>
      <c r="U297" s="189"/>
    </row>
    <row r="298" spans="1:24" s="190" customFormat="1" ht="11.25" hidden="1" customHeight="1" thickBot="1" x14ac:dyDescent="0.35">
      <c r="A298" s="7"/>
      <c r="B298" s="8"/>
      <c r="C298" s="336"/>
      <c r="D298" s="337"/>
      <c r="E298" s="338" t="s">
        <v>230</v>
      </c>
      <c r="F298" s="339"/>
      <c r="G298" s="340" t="s">
        <v>5</v>
      </c>
      <c r="H298" s="303" t="s">
        <v>6</v>
      </c>
      <c r="I298" s="315"/>
      <c r="J298" s="334"/>
      <c r="K298" s="318" t="s">
        <v>230</v>
      </c>
      <c r="L298" s="342"/>
      <c r="M298" s="335" t="s">
        <v>5</v>
      </c>
      <c r="N298" s="314" t="s">
        <v>6</v>
      </c>
      <c r="O298" s="346"/>
      <c r="P298" s="326" t="s">
        <v>230</v>
      </c>
      <c r="Q298" s="345"/>
      <c r="R298" s="347" t="s">
        <v>5</v>
      </c>
      <c r="S298" s="327" t="s">
        <v>6</v>
      </c>
      <c r="U298" s="191"/>
    </row>
    <row r="299" spans="1:24" ht="18" hidden="1" thickTop="1" x14ac:dyDescent="0.3">
      <c r="A299" s="192" t="s">
        <v>280</v>
      </c>
      <c r="B299" s="419">
        <f t="shared" ref="B299:U299" si="46">SUM(B210:B216)</f>
        <v>1061150.293088688</v>
      </c>
      <c r="C299" s="419">
        <f t="shared" si="46"/>
        <v>280748.66000000003</v>
      </c>
      <c r="D299" s="419">
        <f t="shared" si="46"/>
        <v>186312.42</v>
      </c>
      <c r="E299" s="419">
        <f t="shared" si="46"/>
        <v>9942.0400000000009</v>
      </c>
      <c r="F299" s="419">
        <f t="shared" si="46"/>
        <v>94435.239999999991</v>
      </c>
      <c r="G299" s="419">
        <f t="shared" si="46"/>
        <v>29574.58</v>
      </c>
      <c r="H299" s="419">
        <f t="shared" si="46"/>
        <v>64860.66</v>
      </c>
      <c r="I299" s="419">
        <f t="shared" si="46"/>
        <v>780403.63308868825</v>
      </c>
      <c r="J299" s="419">
        <f t="shared" si="46"/>
        <v>154474.88485034218</v>
      </c>
      <c r="K299" s="419">
        <f t="shared" si="46"/>
        <v>52092.65</v>
      </c>
      <c r="L299" s="419">
        <f t="shared" si="46"/>
        <v>625927.74823834596</v>
      </c>
      <c r="M299" s="419">
        <f t="shared" si="46"/>
        <v>361015.85719014099</v>
      </c>
      <c r="N299" s="419">
        <f t="shared" si="46"/>
        <v>264911.89104820491</v>
      </c>
      <c r="O299" s="419">
        <f t="shared" si="46"/>
        <v>340787.30485034222</v>
      </c>
      <c r="P299" s="419">
        <f t="shared" si="46"/>
        <v>62030.69</v>
      </c>
      <c r="Q299" s="419">
        <f t="shared" si="46"/>
        <v>720364.98823834595</v>
      </c>
      <c r="R299" s="419">
        <f t="shared" si="46"/>
        <v>390592.437190141</v>
      </c>
      <c r="S299" s="419">
        <f t="shared" si="46"/>
        <v>329771.55104820494</v>
      </c>
      <c r="T299" s="419">
        <f t="shared" si="46"/>
        <v>0</v>
      </c>
      <c r="U299" s="419">
        <f t="shared" si="46"/>
        <v>0</v>
      </c>
    </row>
    <row r="300" spans="1:24" ht="17.25" hidden="1" x14ac:dyDescent="0.3">
      <c r="A300" s="348" t="s">
        <v>281</v>
      </c>
      <c r="B300" s="420">
        <f t="shared" ref="B300:U300" si="47">SUM(B193:B199)</f>
        <v>1052274.2690921908</v>
      </c>
      <c r="C300" s="420">
        <f t="shared" si="47"/>
        <v>245933.49</v>
      </c>
      <c r="D300" s="420">
        <f t="shared" si="47"/>
        <v>158633.23000000001</v>
      </c>
      <c r="E300" s="420">
        <f t="shared" si="47"/>
        <v>5262.47</v>
      </c>
      <c r="F300" s="420">
        <f t="shared" si="47"/>
        <v>87300.260000000009</v>
      </c>
      <c r="G300" s="420">
        <f t="shared" si="47"/>
        <v>26662.34</v>
      </c>
      <c r="H300" s="420">
        <f t="shared" si="47"/>
        <v>60635.92</v>
      </c>
      <c r="I300" s="420">
        <f t="shared" si="47"/>
        <v>806342.77909219079</v>
      </c>
      <c r="J300" s="420">
        <f t="shared" si="47"/>
        <v>174090.29120572755</v>
      </c>
      <c r="K300" s="420">
        <f t="shared" si="47"/>
        <v>44673.759999999995</v>
      </c>
      <c r="L300" s="420">
        <f t="shared" si="47"/>
        <v>632251.48788646329</v>
      </c>
      <c r="M300" s="420">
        <f t="shared" si="47"/>
        <v>340418.18621114391</v>
      </c>
      <c r="N300" s="420">
        <f t="shared" si="47"/>
        <v>291834.30167531938</v>
      </c>
      <c r="O300" s="420">
        <f t="shared" si="47"/>
        <v>332724.52120572753</v>
      </c>
      <c r="P300" s="420">
        <f t="shared" si="47"/>
        <v>49935.229999999996</v>
      </c>
      <c r="Q300" s="420">
        <f t="shared" si="47"/>
        <v>719549.7478864633</v>
      </c>
      <c r="R300" s="420">
        <f t="shared" si="47"/>
        <v>367080.52621114394</v>
      </c>
      <c r="S300" s="420">
        <f t="shared" si="47"/>
        <v>352469.22167531936</v>
      </c>
      <c r="T300" s="420">
        <f t="shared" si="47"/>
        <v>122942.35924653233</v>
      </c>
      <c r="U300" s="420">
        <f t="shared" si="47"/>
        <v>20218.484750144282</v>
      </c>
    </row>
    <row r="301" spans="1:24" ht="17.25" hidden="1" x14ac:dyDescent="0.3">
      <c r="A301" s="348" t="s">
        <v>282</v>
      </c>
      <c r="B301" s="421">
        <f t="shared" ref="B301:U301" si="48">SUM(B176:B182)</f>
        <v>1122510.7960463047</v>
      </c>
      <c r="C301" s="421">
        <f t="shared" si="48"/>
        <v>318825.40000000002</v>
      </c>
      <c r="D301" s="421">
        <f t="shared" si="48"/>
        <v>191649.98</v>
      </c>
      <c r="E301" s="421">
        <f t="shared" si="48"/>
        <v>10302.5</v>
      </c>
      <c r="F301" s="421">
        <f t="shared" si="48"/>
        <v>127174.42</v>
      </c>
      <c r="G301" s="421">
        <f t="shared" si="48"/>
        <v>53222.8</v>
      </c>
      <c r="H301" s="421">
        <f t="shared" si="48"/>
        <v>73953.62</v>
      </c>
      <c r="I301" s="421">
        <f t="shared" si="48"/>
        <v>803685.39604630473</v>
      </c>
      <c r="J301" s="421">
        <f t="shared" si="48"/>
        <v>152011.54181520833</v>
      </c>
      <c r="K301" s="421">
        <f t="shared" si="48"/>
        <v>34506.800000000003</v>
      </c>
      <c r="L301" s="421">
        <f t="shared" si="48"/>
        <v>651673.85423109634</v>
      </c>
      <c r="M301" s="421">
        <f t="shared" si="48"/>
        <v>392306.2608890906</v>
      </c>
      <c r="N301" s="421">
        <f t="shared" si="48"/>
        <v>259367.5933420058</v>
      </c>
      <c r="O301" s="421">
        <f t="shared" si="48"/>
        <v>343661.60074604378</v>
      </c>
      <c r="P301" s="421">
        <f t="shared" si="48"/>
        <v>44809.63</v>
      </c>
      <c r="Q301" s="421">
        <f t="shared" si="48"/>
        <v>778849.90867400949</v>
      </c>
      <c r="R301" s="421">
        <f t="shared" si="48"/>
        <v>445528.87573741359</v>
      </c>
      <c r="S301" s="421">
        <f t="shared" si="48"/>
        <v>333321.03293659585</v>
      </c>
      <c r="T301" s="421">
        <f t="shared" si="48"/>
        <v>32261.136029994068</v>
      </c>
      <c r="U301" s="421">
        <f t="shared" si="48"/>
        <v>0</v>
      </c>
    </row>
    <row r="302" spans="1:24" ht="17.25" hidden="1" x14ac:dyDescent="0.3">
      <c r="A302" s="348" t="s">
        <v>193</v>
      </c>
      <c r="B302" s="421">
        <f t="shared" ref="B302:S302" si="49">SUM(B124:B130)</f>
        <v>458926</v>
      </c>
      <c r="C302" s="421">
        <f t="shared" si="49"/>
        <v>172692</v>
      </c>
      <c r="D302" s="421">
        <f t="shared" si="49"/>
        <v>107762</v>
      </c>
      <c r="E302" s="421">
        <f t="shared" si="49"/>
        <v>10668</v>
      </c>
      <c r="F302" s="421">
        <f t="shared" si="49"/>
        <v>64930</v>
      </c>
      <c r="G302" s="421">
        <f t="shared" si="49"/>
        <v>14677</v>
      </c>
      <c r="H302" s="421">
        <f t="shared" si="49"/>
        <v>50253</v>
      </c>
      <c r="I302" s="421">
        <f t="shared" si="49"/>
        <v>286233</v>
      </c>
      <c r="J302" s="421">
        <f t="shared" si="49"/>
        <v>48335</v>
      </c>
      <c r="K302" s="421">
        <f t="shared" si="49"/>
        <v>24478</v>
      </c>
      <c r="L302" s="421">
        <f t="shared" si="49"/>
        <v>237898</v>
      </c>
      <c r="M302" s="421">
        <f t="shared" si="49"/>
        <v>123239</v>
      </c>
      <c r="N302" s="421">
        <f t="shared" si="49"/>
        <v>114657</v>
      </c>
      <c r="O302" s="421">
        <f t="shared" si="49"/>
        <v>156098</v>
      </c>
      <c r="P302" s="421">
        <f t="shared" si="49"/>
        <v>35148</v>
      </c>
      <c r="Q302" s="421">
        <f t="shared" si="49"/>
        <v>302828</v>
      </c>
      <c r="R302" s="421">
        <f t="shared" si="49"/>
        <v>137917</v>
      </c>
      <c r="S302" s="421">
        <f t="shared" si="49"/>
        <v>164911</v>
      </c>
      <c r="T302" s="127"/>
      <c r="U302" s="89"/>
    </row>
    <row r="303" spans="1:24" ht="17.25" hidden="1" x14ac:dyDescent="0.3">
      <c r="A303" s="349" t="s">
        <v>161</v>
      </c>
      <c r="B303" s="196">
        <f>100*(B299/B300-1)</f>
        <v>0.8435086039074946</v>
      </c>
      <c r="C303" s="196">
        <f t="shared" ref="C303:U303" si="50">100*(C299/C300-1)</f>
        <v>14.156335519818807</v>
      </c>
      <c r="D303" s="196">
        <f t="shared" si="50"/>
        <v>17.448544671252051</v>
      </c>
      <c r="E303" s="196">
        <f t="shared" si="50"/>
        <v>88.923452295214986</v>
      </c>
      <c r="F303" s="196">
        <f t="shared" si="50"/>
        <v>8.1729195308238189</v>
      </c>
      <c r="G303" s="196">
        <f t="shared" si="50"/>
        <v>10.922672203565043</v>
      </c>
      <c r="H303" s="196">
        <f t="shared" si="50"/>
        <v>6.9673883071288634</v>
      </c>
      <c r="I303" s="196">
        <f t="shared" si="50"/>
        <v>-3.2168882361302664</v>
      </c>
      <c r="J303" s="196">
        <f t="shared" si="50"/>
        <v>-11.267375233582255</v>
      </c>
      <c r="K303" s="196">
        <f t="shared" si="50"/>
        <v>16.606817962043063</v>
      </c>
      <c r="L303" s="196">
        <f t="shared" si="50"/>
        <v>-1.0001937155192486</v>
      </c>
      <c r="M303" s="196">
        <f t="shared" si="50"/>
        <v>6.0506964120363937</v>
      </c>
      <c r="N303" s="196">
        <f t="shared" si="50"/>
        <v>-9.2252385934628816</v>
      </c>
      <c r="O303" s="196">
        <f t="shared" si="50"/>
        <v>2.4232610254864229</v>
      </c>
      <c r="P303" s="196">
        <f t="shared" si="50"/>
        <v>24.222297564264771</v>
      </c>
      <c r="Q303" s="196">
        <f t="shared" si="50"/>
        <v>0.1132986779965206</v>
      </c>
      <c r="R303" s="196">
        <f t="shared" si="50"/>
        <v>6.4051098601381806</v>
      </c>
      <c r="S303" s="196">
        <f t="shared" si="50"/>
        <v>-6.4396177683913152</v>
      </c>
      <c r="T303" s="128">
        <f t="shared" si="50"/>
        <v>-100</v>
      </c>
      <c r="U303" s="103">
        <f t="shared" si="50"/>
        <v>-100</v>
      </c>
    </row>
    <row r="304" spans="1:24" ht="17.25" hidden="1" x14ac:dyDescent="0.3">
      <c r="A304" s="348" t="s">
        <v>162</v>
      </c>
      <c r="B304" s="197">
        <f>100*(B299/B301-1)</f>
        <v>-5.4663619426859817</v>
      </c>
      <c r="C304" s="197">
        <f t="shared" ref="C304:U304" si="51">100*(C299/C301-1)</f>
        <v>-11.942818859476056</v>
      </c>
      <c r="D304" s="197">
        <f t="shared" si="51"/>
        <v>-2.7850563824739272</v>
      </c>
      <c r="E304" s="197">
        <f t="shared" si="51"/>
        <v>-3.498762436301861</v>
      </c>
      <c r="F304" s="197">
        <f t="shared" si="51"/>
        <v>-25.743526095892566</v>
      </c>
      <c r="G304" s="197">
        <f t="shared" si="51"/>
        <v>-44.432498853874655</v>
      </c>
      <c r="H304" s="197">
        <f t="shared" si="51"/>
        <v>-12.295490065259806</v>
      </c>
      <c r="I304" s="197">
        <f t="shared" si="51"/>
        <v>-2.8968752041719448</v>
      </c>
      <c r="J304" s="197">
        <f t="shared" si="51"/>
        <v>1.6204973686329671</v>
      </c>
      <c r="K304" s="197">
        <f t="shared" si="51"/>
        <v>50.963433294307194</v>
      </c>
      <c r="L304" s="197">
        <f t="shared" si="51"/>
        <v>-3.9507655287364551</v>
      </c>
      <c r="M304" s="197">
        <f t="shared" si="51"/>
        <v>-7.9760143587909171</v>
      </c>
      <c r="N304" s="197">
        <f t="shared" si="51"/>
        <v>2.1376216028994532</v>
      </c>
      <c r="O304" s="197">
        <f t="shared" si="51"/>
        <v>-0.8363738891577821</v>
      </c>
      <c r="P304" s="197">
        <f t="shared" si="51"/>
        <v>38.431604992051938</v>
      </c>
      <c r="Q304" s="197">
        <f t="shared" si="51"/>
        <v>-7.5091387678575927</v>
      </c>
      <c r="R304" s="197">
        <f t="shared" si="51"/>
        <v>-12.330612343890168</v>
      </c>
      <c r="S304" s="197">
        <f t="shared" si="51"/>
        <v>-1.0648838619992218</v>
      </c>
      <c r="T304" s="129">
        <f t="shared" si="51"/>
        <v>-100</v>
      </c>
      <c r="U304" s="102" t="e">
        <f t="shared" si="51"/>
        <v>#DIV/0!</v>
      </c>
    </row>
    <row r="305" spans="1:21" hidden="1" x14ac:dyDescent="0.3">
      <c r="A305" t="s">
        <v>194</v>
      </c>
      <c r="B305" s="102">
        <f t="shared" ref="B305:S305" si="52">100*(B299/B302-1)</f>
        <v>131.22470574530274</v>
      </c>
      <c r="C305" s="102">
        <f t="shared" si="52"/>
        <v>62.57189678734396</v>
      </c>
      <c r="D305" s="102">
        <f t="shared" si="52"/>
        <v>72.89250385107924</v>
      </c>
      <c r="E305" s="102">
        <f t="shared" si="52"/>
        <v>-6.8050243719534942</v>
      </c>
      <c r="F305" s="102">
        <f t="shared" si="52"/>
        <v>45.441614045895577</v>
      </c>
      <c r="G305" s="102">
        <f t="shared" si="52"/>
        <v>101.50289568712951</v>
      </c>
      <c r="H305" s="102">
        <f t="shared" si="52"/>
        <v>29.068234732254794</v>
      </c>
      <c r="I305" s="102">
        <f t="shared" si="52"/>
        <v>172.64628225560585</v>
      </c>
      <c r="J305" s="102">
        <f t="shared" si="52"/>
        <v>219.59218961485917</v>
      </c>
      <c r="K305" s="102">
        <f t="shared" si="52"/>
        <v>112.81415965356646</v>
      </c>
      <c r="L305" s="102">
        <f t="shared" si="52"/>
        <v>163.10761260638844</v>
      </c>
      <c r="M305" s="102">
        <f t="shared" si="52"/>
        <v>192.93961910607922</v>
      </c>
      <c r="N305" s="102">
        <f t="shared" si="52"/>
        <v>131.04728978449191</v>
      </c>
      <c r="O305" s="102">
        <f t="shared" si="52"/>
        <v>118.31625315528846</v>
      </c>
      <c r="P305" s="102">
        <f t="shared" si="52"/>
        <v>76.484266530101294</v>
      </c>
      <c r="Q305" s="102">
        <f t="shared" si="52"/>
        <v>137.87925430883075</v>
      </c>
      <c r="R305" s="102">
        <f t="shared" si="52"/>
        <v>183.20833341077676</v>
      </c>
      <c r="S305" s="102">
        <f t="shared" si="52"/>
        <v>99.969408376763795</v>
      </c>
      <c r="T305" s="122"/>
      <c r="U305" s="121" t="s">
        <v>171</v>
      </c>
    </row>
    <row r="306" spans="1:21" s="118" customFormat="1" hidden="1" x14ac:dyDescent="0.3">
      <c r="A306" s="118" t="s">
        <v>170</v>
      </c>
      <c r="T306" s="130"/>
      <c r="U306" s="119"/>
    </row>
    <row r="307" spans="1:21" hidden="1" x14ac:dyDescent="0.3">
      <c r="A307" s="118" t="s">
        <v>181</v>
      </c>
      <c r="B307" s="131" t="e">
        <f>B299/#REF!-1</f>
        <v>#REF!</v>
      </c>
      <c r="C307" s="131" t="e">
        <f>C299/#REF!-1</f>
        <v>#REF!</v>
      </c>
      <c r="D307" s="131" t="e">
        <f>D299/#REF!-1</f>
        <v>#REF!</v>
      </c>
      <c r="E307" s="131" t="e">
        <f>E299/#REF!-1</f>
        <v>#REF!</v>
      </c>
      <c r="F307" s="131" t="e">
        <f>F299/#REF!-1</f>
        <v>#REF!</v>
      </c>
      <c r="G307" s="131" t="e">
        <f>G299/#REF!-1</f>
        <v>#REF!</v>
      </c>
      <c r="H307" s="131" t="e">
        <f>H299/#REF!-1</f>
        <v>#REF!</v>
      </c>
      <c r="I307" s="131" t="e">
        <f>I299/#REF!-1</f>
        <v>#REF!</v>
      </c>
      <c r="J307" s="131" t="e">
        <f>J299/#REF!-1</f>
        <v>#REF!</v>
      </c>
      <c r="K307" s="131" t="e">
        <f>K299/#REF!-1</f>
        <v>#REF!</v>
      </c>
      <c r="L307" s="131" t="e">
        <f>L299/#REF!-1</f>
        <v>#REF!</v>
      </c>
      <c r="M307" s="131" t="e">
        <f>M299/#REF!-1</f>
        <v>#REF!</v>
      </c>
      <c r="N307" s="131" t="e">
        <f>N299/#REF!-1</f>
        <v>#REF!</v>
      </c>
      <c r="O307" s="131" t="e">
        <f>O299/#REF!-1</f>
        <v>#REF!</v>
      </c>
      <c r="P307" s="131" t="e">
        <f>P299/#REF!-1</f>
        <v>#REF!</v>
      </c>
      <c r="Q307" s="131" t="e">
        <f>Q299/#REF!-1</f>
        <v>#REF!</v>
      </c>
      <c r="R307" s="131" t="e">
        <f>R299/#REF!-1</f>
        <v>#REF!</v>
      </c>
      <c r="S307" s="131" t="e">
        <f>S299/#REF!-1</f>
        <v>#REF!</v>
      </c>
      <c r="T307" s="122"/>
      <c r="U307" s="104"/>
    </row>
    <row r="308" spans="1:21" hidden="1" x14ac:dyDescent="0.3">
      <c r="A308" s="118" t="s">
        <v>182</v>
      </c>
      <c r="B308" s="131" t="e">
        <f>B299/#REF!-1</f>
        <v>#REF!</v>
      </c>
      <c r="C308" s="131" t="e">
        <f>C299/#REF!-1</f>
        <v>#REF!</v>
      </c>
      <c r="D308" s="131" t="e">
        <f>D299/#REF!-1</f>
        <v>#REF!</v>
      </c>
      <c r="E308" s="131" t="e">
        <f>E299/#REF!-1</f>
        <v>#REF!</v>
      </c>
      <c r="F308" s="131" t="e">
        <f>F299/#REF!-1</f>
        <v>#REF!</v>
      </c>
      <c r="G308" s="131" t="e">
        <f>G299/#REF!-1</f>
        <v>#REF!</v>
      </c>
      <c r="H308" s="131" t="e">
        <f>H299/#REF!-1</f>
        <v>#REF!</v>
      </c>
      <c r="I308" s="131" t="e">
        <f>I299/#REF!-1</f>
        <v>#REF!</v>
      </c>
      <c r="J308" s="131" t="e">
        <f>J299/#REF!-1</f>
        <v>#REF!</v>
      </c>
      <c r="K308" s="131" t="e">
        <f>K299/#REF!-1</f>
        <v>#REF!</v>
      </c>
      <c r="L308" s="131" t="e">
        <f>L299/#REF!-1</f>
        <v>#REF!</v>
      </c>
      <c r="M308" s="131" t="e">
        <f>M299/#REF!-1</f>
        <v>#REF!</v>
      </c>
      <c r="N308" s="131" t="e">
        <f>N299/#REF!-1</f>
        <v>#REF!</v>
      </c>
      <c r="O308" s="131" t="e">
        <f>O299/#REF!-1</f>
        <v>#REF!</v>
      </c>
      <c r="P308" s="131" t="e">
        <f>P299/#REF!-1</f>
        <v>#REF!</v>
      </c>
      <c r="Q308" s="131" t="e">
        <f>Q299/#REF!-1</f>
        <v>#REF!</v>
      </c>
      <c r="R308" s="131" t="e">
        <f>R299/#REF!-1</f>
        <v>#REF!</v>
      </c>
      <c r="S308" s="131" t="e">
        <f>S299/#REF!-1</f>
        <v>#REF!</v>
      </c>
      <c r="T308" s="122"/>
      <c r="U308" s="104"/>
    </row>
    <row r="309" spans="1:21" hidden="1" x14ac:dyDescent="0.3">
      <c r="A309" s="118" t="s">
        <v>183</v>
      </c>
      <c r="B309" s="131" t="e">
        <f>B299/#REF!-1</f>
        <v>#REF!</v>
      </c>
      <c r="C309" s="131" t="e">
        <f>C299/#REF!-1</f>
        <v>#REF!</v>
      </c>
      <c r="D309" s="131" t="e">
        <f>D299/#REF!-1</f>
        <v>#REF!</v>
      </c>
      <c r="E309" s="131" t="e">
        <f>E299/#REF!-1</f>
        <v>#REF!</v>
      </c>
      <c r="F309" s="131" t="e">
        <f>F299/#REF!-1</f>
        <v>#REF!</v>
      </c>
      <c r="G309" s="131" t="e">
        <f>G299/#REF!-1</f>
        <v>#REF!</v>
      </c>
      <c r="H309" s="131" t="e">
        <f>H299/#REF!-1</f>
        <v>#REF!</v>
      </c>
      <c r="I309" s="131" t="e">
        <f>I299/#REF!-1</f>
        <v>#REF!</v>
      </c>
      <c r="J309" s="131" t="e">
        <f>J299/#REF!-1</f>
        <v>#REF!</v>
      </c>
      <c r="K309" s="131" t="e">
        <f>K299/#REF!-1</f>
        <v>#REF!</v>
      </c>
      <c r="L309" s="131" t="e">
        <f>L299/#REF!-1</f>
        <v>#REF!</v>
      </c>
      <c r="M309" s="131" t="e">
        <f>M299/#REF!-1</f>
        <v>#REF!</v>
      </c>
      <c r="N309" s="131" t="e">
        <f>N299/#REF!-1</f>
        <v>#REF!</v>
      </c>
      <c r="O309" s="131" t="e">
        <f>O299/#REF!-1</f>
        <v>#REF!</v>
      </c>
      <c r="P309" s="131" t="e">
        <f>P299/#REF!-1</f>
        <v>#REF!</v>
      </c>
      <c r="Q309" s="131" t="e">
        <f>Q299/#REF!-1</f>
        <v>#REF!</v>
      </c>
      <c r="R309" s="131" t="e">
        <f>R299/#REF!-1</f>
        <v>#REF!</v>
      </c>
      <c r="S309" s="131" t="e">
        <f>S299/#REF!-1</f>
        <v>#REF!</v>
      </c>
      <c r="T309" s="122"/>
      <c r="U309" s="104"/>
    </row>
    <row r="310" spans="1:21" hidden="1" x14ac:dyDescent="0.3">
      <c r="A310" s="118" t="s">
        <v>184</v>
      </c>
      <c r="B310" s="131" t="e">
        <f>B299/#REF!-1</f>
        <v>#REF!</v>
      </c>
      <c r="C310" s="131" t="e">
        <f>C299/#REF!-1</f>
        <v>#REF!</v>
      </c>
      <c r="D310" s="131" t="e">
        <f>D299/#REF!-1</f>
        <v>#REF!</v>
      </c>
      <c r="E310" s="131" t="e">
        <f>E299/#REF!-1</f>
        <v>#REF!</v>
      </c>
      <c r="F310" s="131" t="e">
        <f>F299/#REF!-1</f>
        <v>#REF!</v>
      </c>
      <c r="G310" s="131" t="e">
        <f>G299/#REF!-1</f>
        <v>#REF!</v>
      </c>
      <c r="H310" s="131" t="e">
        <f>H299/#REF!-1</f>
        <v>#REF!</v>
      </c>
      <c r="I310" s="131" t="e">
        <f>I299/#REF!-1</f>
        <v>#REF!</v>
      </c>
      <c r="J310" s="131" t="e">
        <f>J299/#REF!-1</f>
        <v>#REF!</v>
      </c>
      <c r="K310" s="131" t="e">
        <f>K299/#REF!-1</f>
        <v>#REF!</v>
      </c>
      <c r="L310" s="131" t="e">
        <f>L299/#REF!-1</f>
        <v>#REF!</v>
      </c>
      <c r="M310" s="131" t="e">
        <f>M299/#REF!-1</f>
        <v>#REF!</v>
      </c>
      <c r="N310" s="131" t="e">
        <f>N299/#REF!-1</f>
        <v>#REF!</v>
      </c>
      <c r="O310" s="131" t="e">
        <f>O299/#REF!-1</f>
        <v>#REF!</v>
      </c>
      <c r="P310" s="131" t="e">
        <f>P299/#REF!-1</f>
        <v>#REF!</v>
      </c>
      <c r="Q310" s="131" t="e">
        <f>Q299/#REF!-1</f>
        <v>#REF!</v>
      </c>
      <c r="R310" s="131" t="e">
        <f>R299/#REF!-1</f>
        <v>#REF!</v>
      </c>
      <c r="S310" s="131" t="e">
        <f>S299/#REF!-1</f>
        <v>#REF!</v>
      </c>
      <c r="T310" s="122"/>
      <c r="U310" s="104"/>
    </row>
    <row r="311" spans="1:21" hidden="1" x14ac:dyDescent="0.3">
      <c r="A311" s="118" t="s">
        <v>185</v>
      </c>
      <c r="B311" s="131" t="e">
        <f>B299/#REF!-1</f>
        <v>#REF!</v>
      </c>
      <c r="C311" s="131" t="e">
        <f>C299/#REF!-1</f>
        <v>#REF!</v>
      </c>
      <c r="D311" s="131" t="e">
        <f>D299/#REF!-1</f>
        <v>#REF!</v>
      </c>
      <c r="E311" s="131" t="e">
        <f>E299/#REF!-1</f>
        <v>#REF!</v>
      </c>
      <c r="F311" s="131" t="e">
        <f>F299/#REF!-1</f>
        <v>#REF!</v>
      </c>
      <c r="G311" s="131" t="e">
        <f>G299/#REF!-1</f>
        <v>#REF!</v>
      </c>
      <c r="H311" s="131" t="e">
        <f>H299/#REF!-1</f>
        <v>#REF!</v>
      </c>
      <c r="I311" s="131" t="e">
        <f>I299/#REF!-1</f>
        <v>#REF!</v>
      </c>
      <c r="J311" s="131" t="e">
        <f>J299/#REF!-1</f>
        <v>#REF!</v>
      </c>
      <c r="K311" s="131" t="e">
        <f>K299/#REF!-1</f>
        <v>#REF!</v>
      </c>
      <c r="L311" s="131" t="e">
        <f>L299/#REF!-1</f>
        <v>#REF!</v>
      </c>
      <c r="M311" s="131" t="e">
        <f>M299/#REF!-1</f>
        <v>#REF!</v>
      </c>
      <c r="N311" s="131" t="e">
        <f>N299/#REF!-1</f>
        <v>#REF!</v>
      </c>
      <c r="O311" s="131" t="e">
        <f>O299/#REF!-1</f>
        <v>#REF!</v>
      </c>
      <c r="P311" s="131" t="e">
        <f>P299/#REF!-1</f>
        <v>#REF!</v>
      </c>
      <c r="Q311" s="131" t="e">
        <f>Q299/#REF!-1</f>
        <v>#REF!</v>
      </c>
      <c r="R311" s="131" t="e">
        <f>R299/#REF!-1</f>
        <v>#REF!</v>
      </c>
      <c r="S311" s="131" t="e">
        <f>S299/#REF!-1</f>
        <v>#REF!</v>
      </c>
      <c r="T311" s="122"/>
      <c r="U311" s="104"/>
    </row>
    <row r="312" spans="1:21" hidden="1" x14ac:dyDescent="0.3">
      <c r="A312" s="118" t="s">
        <v>186</v>
      </c>
      <c r="B312" s="131" t="e">
        <f>B299/#REF!-1</f>
        <v>#REF!</v>
      </c>
      <c r="C312" s="131" t="e">
        <f>C299/#REF!-1</f>
        <v>#REF!</v>
      </c>
      <c r="D312" s="131" t="e">
        <f>D299/#REF!-1</f>
        <v>#REF!</v>
      </c>
      <c r="E312" s="131" t="e">
        <f>E299/#REF!-1</f>
        <v>#REF!</v>
      </c>
      <c r="F312" s="131" t="e">
        <f>F299/#REF!-1</f>
        <v>#REF!</v>
      </c>
      <c r="G312" s="131" t="e">
        <f>G299/#REF!-1</f>
        <v>#REF!</v>
      </c>
      <c r="H312" s="131" t="e">
        <f>H299/#REF!-1</f>
        <v>#REF!</v>
      </c>
      <c r="I312" s="131" t="e">
        <f>I299/#REF!-1</f>
        <v>#REF!</v>
      </c>
      <c r="J312" s="131" t="e">
        <f>J299/#REF!-1</f>
        <v>#REF!</v>
      </c>
      <c r="K312" s="131" t="e">
        <f>K299/#REF!-1</f>
        <v>#REF!</v>
      </c>
      <c r="L312" s="131" t="e">
        <f>L299/#REF!-1</f>
        <v>#REF!</v>
      </c>
      <c r="M312" s="131" t="e">
        <f>M299/#REF!-1</f>
        <v>#REF!</v>
      </c>
      <c r="N312" s="131" t="e">
        <f>N299/#REF!-1</f>
        <v>#REF!</v>
      </c>
      <c r="O312" s="131" t="e">
        <f>O299/#REF!-1</f>
        <v>#REF!</v>
      </c>
      <c r="P312" s="131" t="e">
        <f>P299/#REF!-1</f>
        <v>#REF!</v>
      </c>
      <c r="Q312" s="131" t="e">
        <f>Q299/#REF!-1</f>
        <v>#REF!</v>
      </c>
      <c r="R312" s="131" t="e">
        <f>R299/#REF!-1</f>
        <v>#REF!</v>
      </c>
      <c r="S312" s="131" t="e">
        <f>S299/#REF!-1</f>
        <v>#REF!</v>
      </c>
      <c r="T312" s="122"/>
      <c r="U312" s="104"/>
    </row>
    <row r="313" spans="1:21" hidden="1" x14ac:dyDescent="0.3">
      <c r="A313" s="118" t="s">
        <v>187</v>
      </c>
      <c r="B313" s="131" t="e">
        <f>B299/#REF!-1</f>
        <v>#REF!</v>
      </c>
      <c r="C313" s="131" t="e">
        <f>C299/#REF!-1</f>
        <v>#REF!</v>
      </c>
      <c r="D313" s="131" t="e">
        <f>D299/#REF!-1</f>
        <v>#REF!</v>
      </c>
      <c r="E313" s="131" t="e">
        <f>E299/#REF!-1</f>
        <v>#REF!</v>
      </c>
      <c r="F313" s="131" t="e">
        <f>F299/#REF!-1</f>
        <v>#REF!</v>
      </c>
      <c r="G313" s="131" t="e">
        <f>G299/#REF!-1</f>
        <v>#REF!</v>
      </c>
      <c r="H313" s="131" t="e">
        <f>H299/#REF!-1</f>
        <v>#REF!</v>
      </c>
      <c r="I313" s="131" t="e">
        <f>I299/#REF!-1</f>
        <v>#REF!</v>
      </c>
      <c r="J313" s="131" t="e">
        <f>J299/#REF!-1</f>
        <v>#REF!</v>
      </c>
      <c r="K313" s="131" t="e">
        <f>K299/#REF!-1</f>
        <v>#REF!</v>
      </c>
      <c r="L313" s="131" t="e">
        <f>L299/#REF!-1</f>
        <v>#REF!</v>
      </c>
      <c r="M313" s="131" t="e">
        <f>M299/#REF!-1</f>
        <v>#REF!</v>
      </c>
      <c r="N313" s="131" t="e">
        <f>N299/#REF!-1</f>
        <v>#REF!</v>
      </c>
      <c r="O313" s="131" t="e">
        <f>O299/#REF!-1</f>
        <v>#REF!</v>
      </c>
      <c r="P313" s="131" t="e">
        <f>P299/#REF!-1</f>
        <v>#REF!</v>
      </c>
      <c r="Q313" s="131" t="e">
        <f>Q299/#REF!-1</f>
        <v>#REF!</v>
      </c>
      <c r="R313" s="131" t="e">
        <f>R299/#REF!-1</f>
        <v>#REF!</v>
      </c>
      <c r="S313" s="131" t="e">
        <f>S299/#REF!-1</f>
        <v>#REF!</v>
      </c>
      <c r="T313" s="122"/>
      <c r="U313" s="104"/>
    </row>
    <row r="314" spans="1:21" hidden="1" x14ac:dyDescent="0.3">
      <c r="A314" s="118" t="s">
        <v>188</v>
      </c>
      <c r="B314" s="131" t="e">
        <f>B299/#REF!-1</f>
        <v>#REF!</v>
      </c>
      <c r="C314" s="131" t="e">
        <f>C299/#REF!-1</f>
        <v>#REF!</v>
      </c>
      <c r="D314" s="131" t="e">
        <f>D299/#REF!-1</f>
        <v>#REF!</v>
      </c>
      <c r="E314" s="131" t="e">
        <f>E299/#REF!-1</f>
        <v>#REF!</v>
      </c>
      <c r="F314" s="131" t="e">
        <f>F299/#REF!-1</f>
        <v>#REF!</v>
      </c>
      <c r="G314" s="131" t="e">
        <f>G299/#REF!-1</f>
        <v>#REF!</v>
      </c>
      <c r="H314" s="131" t="e">
        <f>H299/#REF!-1</f>
        <v>#REF!</v>
      </c>
      <c r="I314" s="131" t="e">
        <f>I299/#REF!-1</f>
        <v>#REF!</v>
      </c>
      <c r="J314" s="131" t="e">
        <f>J299/#REF!-1</f>
        <v>#REF!</v>
      </c>
      <c r="K314" s="131" t="e">
        <f>K299/#REF!-1</f>
        <v>#REF!</v>
      </c>
      <c r="L314" s="131" t="e">
        <f>L299/#REF!-1</f>
        <v>#REF!</v>
      </c>
      <c r="M314" s="131" t="e">
        <f>M299/#REF!-1</f>
        <v>#REF!</v>
      </c>
      <c r="N314" s="131" t="e">
        <f>N299/#REF!-1</f>
        <v>#REF!</v>
      </c>
      <c r="O314" s="131" t="e">
        <f>O299/#REF!-1</f>
        <v>#REF!</v>
      </c>
      <c r="P314" s="131" t="e">
        <f>P299/#REF!-1</f>
        <v>#REF!</v>
      </c>
      <c r="Q314" s="131" t="e">
        <f>Q299/#REF!-1</f>
        <v>#REF!</v>
      </c>
      <c r="R314" s="131" t="e">
        <f>R299/#REF!-1</f>
        <v>#REF!</v>
      </c>
      <c r="S314" s="131" t="e">
        <f>S299/#REF!-1</f>
        <v>#REF!</v>
      </c>
      <c r="T314" s="122"/>
      <c r="U314" s="104"/>
    </row>
    <row r="315" spans="1:21" hidden="1" x14ac:dyDescent="0.3">
      <c r="A315" s="118" t="s">
        <v>189</v>
      </c>
      <c r="B315" s="131" t="e">
        <f>B299/#REF!-1</f>
        <v>#REF!</v>
      </c>
      <c r="C315" s="131" t="e">
        <f>C299/#REF!-1</f>
        <v>#REF!</v>
      </c>
      <c r="D315" s="131" t="e">
        <f>D299/#REF!-1</f>
        <v>#REF!</v>
      </c>
      <c r="E315" s="131" t="e">
        <f>E299/#REF!-1</f>
        <v>#REF!</v>
      </c>
      <c r="F315" s="131" t="e">
        <f>F299/#REF!-1</f>
        <v>#REF!</v>
      </c>
      <c r="G315" s="131" t="e">
        <f>G299/#REF!-1</f>
        <v>#REF!</v>
      </c>
      <c r="H315" s="131" t="e">
        <f>H299/#REF!-1</f>
        <v>#REF!</v>
      </c>
      <c r="I315" s="131" t="e">
        <f>I299/#REF!-1</f>
        <v>#REF!</v>
      </c>
      <c r="J315" s="131" t="e">
        <f>J299/#REF!-1</f>
        <v>#REF!</v>
      </c>
      <c r="K315" s="131" t="e">
        <f>K299/#REF!-1</f>
        <v>#REF!</v>
      </c>
      <c r="L315" s="131" t="e">
        <f>L299/#REF!-1</f>
        <v>#REF!</v>
      </c>
      <c r="M315" s="131" t="e">
        <f>M299/#REF!-1</f>
        <v>#REF!</v>
      </c>
      <c r="N315" s="131" t="e">
        <f>N299/#REF!-1</f>
        <v>#REF!</v>
      </c>
      <c r="O315" s="131" t="e">
        <f>O299/#REF!-1</f>
        <v>#REF!</v>
      </c>
      <c r="P315" s="131" t="e">
        <f>P299/#REF!-1</f>
        <v>#REF!</v>
      </c>
      <c r="Q315" s="131" t="e">
        <f>Q299/#REF!-1</f>
        <v>#REF!</v>
      </c>
      <c r="R315" s="131" t="e">
        <f>R299/#REF!-1</f>
        <v>#REF!</v>
      </c>
      <c r="S315" s="131" t="e">
        <f>S299/#REF!-1</f>
        <v>#REF!</v>
      </c>
      <c r="T315" s="122"/>
      <c r="U315" s="104"/>
    </row>
    <row r="316" spans="1:21" hidden="1" x14ac:dyDescent="0.3">
      <c r="F316" s="141"/>
      <c r="T316" s="122"/>
      <c r="U316" s="104"/>
    </row>
    <row r="317" spans="1:21" hidden="1" x14ac:dyDescent="0.3">
      <c r="A317" s="133" t="s">
        <v>190</v>
      </c>
      <c r="B317" s="137">
        <f t="shared" ref="B317:S317" si="53">AVERAGE(B300:B302)</f>
        <v>877903.68837949855</v>
      </c>
      <c r="C317" s="137">
        <f t="shared" si="53"/>
        <v>245816.96333333335</v>
      </c>
      <c r="D317" s="139">
        <f t="shared" si="53"/>
        <v>152681.73666666666</v>
      </c>
      <c r="E317" s="142">
        <f t="shared" si="53"/>
        <v>8744.3233333333337</v>
      </c>
      <c r="F317" s="139">
        <f t="shared" si="53"/>
        <v>93134.893333333326</v>
      </c>
      <c r="G317" s="142">
        <f t="shared" si="53"/>
        <v>31520.713333333333</v>
      </c>
      <c r="H317" s="142">
        <f t="shared" si="53"/>
        <v>61614.179999999993</v>
      </c>
      <c r="I317" s="137">
        <f t="shared" si="53"/>
        <v>632087.05837949843</v>
      </c>
      <c r="J317" s="139">
        <f t="shared" si="53"/>
        <v>124812.27767364529</v>
      </c>
      <c r="K317" s="142">
        <f t="shared" si="53"/>
        <v>34552.853333333333</v>
      </c>
      <c r="L317" s="139">
        <f t="shared" si="53"/>
        <v>507274.44737251988</v>
      </c>
      <c r="M317" s="142">
        <f t="shared" si="53"/>
        <v>285321.14903341146</v>
      </c>
      <c r="N317" s="142">
        <f t="shared" si="53"/>
        <v>221952.96500577507</v>
      </c>
      <c r="O317" s="137">
        <f t="shared" si="53"/>
        <v>277494.70731725713</v>
      </c>
      <c r="P317" s="134">
        <f t="shared" si="53"/>
        <v>43297.619999999995</v>
      </c>
      <c r="Q317" s="137">
        <f t="shared" si="53"/>
        <v>600409.21885349089</v>
      </c>
      <c r="R317" s="134">
        <f t="shared" si="53"/>
        <v>316842.13398285251</v>
      </c>
      <c r="S317" s="134">
        <f t="shared" si="53"/>
        <v>283567.08487063838</v>
      </c>
      <c r="T317" s="122"/>
      <c r="U317" s="104"/>
    </row>
    <row r="318" spans="1:21" hidden="1" x14ac:dyDescent="0.3">
      <c r="A318" s="135" t="s">
        <v>191</v>
      </c>
      <c r="B318" s="138">
        <f t="shared" ref="B318:S318" si="54">B299/B317-1</f>
        <v>0.20873201369895145</v>
      </c>
      <c r="C318" s="138">
        <f t="shared" si="54"/>
        <v>0.14210450000270525</v>
      </c>
      <c r="D318" s="140">
        <f t="shared" si="54"/>
        <v>0.22026657586922482</v>
      </c>
      <c r="E318" s="143">
        <f t="shared" si="54"/>
        <v>0.13697076617706649</v>
      </c>
      <c r="F318" s="140">
        <f t="shared" si="54"/>
        <v>1.3961970858898942E-2</v>
      </c>
      <c r="G318" s="143">
        <f t="shared" si="54"/>
        <v>-6.1741411520509049E-2</v>
      </c>
      <c r="H318" s="143">
        <f t="shared" si="54"/>
        <v>5.2690468330504725E-2</v>
      </c>
      <c r="I318" s="138">
        <f t="shared" si="54"/>
        <v>0.23464580193974194</v>
      </c>
      <c r="J318" s="140">
        <f t="shared" si="54"/>
        <v>0.23765776676440131</v>
      </c>
      <c r="K318" s="143">
        <f t="shared" si="54"/>
        <v>0.5076222359253304</v>
      </c>
      <c r="L318" s="140">
        <f t="shared" si="54"/>
        <v>0.23390356340715179</v>
      </c>
      <c r="M318" s="143">
        <f t="shared" si="54"/>
        <v>0.26529652082631139</v>
      </c>
      <c r="N318" s="143">
        <f t="shared" si="54"/>
        <v>0.19354968311106857</v>
      </c>
      <c r="O318" s="138">
        <f t="shared" si="54"/>
        <v>0.22808578277034752</v>
      </c>
      <c r="P318" s="136">
        <f t="shared" si="54"/>
        <v>0.43265819229786784</v>
      </c>
      <c r="Q318" s="138">
        <f t="shared" si="54"/>
        <v>0.19979001923707318</v>
      </c>
      <c r="R318" s="136">
        <f t="shared" si="54"/>
        <v>0.23276671659861958</v>
      </c>
      <c r="S318" s="136">
        <f t="shared" si="54"/>
        <v>0.16294015999298628</v>
      </c>
      <c r="T318" s="122"/>
      <c r="U318" s="104"/>
    </row>
    <row r="319" spans="1:21" hidden="1" x14ac:dyDescent="0.3">
      <c r="T319" s="122"/>
      <c r="U319" s="104"/>
    </row>
    <row r="320" spans="1:21" hidden="1" x14ac:dyDescent="0.3">
      <c r="T320" s="122"/>
      <c r="U320" s="104"/>
    </row>
    <row r="321" spans="2:21" hidden="1" x14ac:dyDescent="0.3">
      <c r="T321" s="122"/>
      <c r="U321" s="104"/>
    </row>
    <row r="322" spans="2:21" hidden="1" x14ac:dyDescent="0.3">
      <c r="T322" s="122"/>
      <c r="U322" s="104"/>
    </row>
    <row r="323" spans="2:21" x14ac:dyDescent="0.3">
      <c r="T323" s="122"/>
      <c r="U323" s="104"/>
    </row>
    <row r="324" spans="2:21" x14ac:dyDescent="0.3">
      <c r="D324" s="144"/>
      <c r="E324" s="144"/>
      <c r="F324" s="144"/>
      <c r="G324" s="144"/>
      <c r="H324" s="144"/>
      <c r="T324" s="122"/>
      <c r="U324" s="104"/>
    </row>
    <row r="325" spans="2:21" x14ac:dyDescent="0.3">
      <c r="B325" s="412"/>
      <c r="C325" s="412"/>
      <c r="D325" s="412"/>
      <c r="E325" s="412"/>
      <c r="F325" s="412"/>
      <c r="G325" s="412"/>
      <c r="H325" s="412"/>
      <c r="T325" s="122"/>
      <c r="U325" s="104"/>
    </row>
    <row r="326" spans="2:21" x14ac:dyDescent="0.3"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T326" s="122"/>
      <c r="U326" s="104"/>
    </row>
    <row r="327" spans="2:21" x14ac:dyDescent="0.3">
      <c r="B327" s="412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T327" s="122"/>
      <c r="U327" s="104"/>
    </row>
    <row r="328" spans="2:21" x14ac:dyDescent="0.3">
      <c r="B328" s="412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T328" s="122"/>
      <c r="U328" s="104"/>
    </row>
    <row r="329" spans="2:21" x14ac:dyDescent="0.3">
      <c r="B329" s="412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T329" s="122"/>
      <c r="U329" s="104"/>
    </row>
    <row r="330" spans="2:21" x14ac:dyDescent="0.3">
      <c r="B330" s="412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T330" s="122"/>
      <c r="U330" s="104"/>
    </row>
    <row r="331" spans="2:21" x14ac:dyDescent="0.3">
      <c r="B331" s="412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T331" s="122"/>
      <c r="U331" s="104"/>
    </row>
    <row r="332" spans="2:21" x14ac:dyDescent="0.3">
      <c r="B332" s="412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T332" s="122"/>
      <c r="U332" s="104"/>
    </row>
    <row r="333" spans="2:21" x14ac:dyDescent="0.3">
      <c r="B333" s="412"/>
      <c r="T333" s="122"/>
      <c r="U333" s="104"/>
    </row>
    <row r="334" spans="2:21" x14ac:dyDescent="0.3">
      <c r="B334" s="412"/>
      <c r="T334" s="122"/>
      <c r="U334" s="104"/>
    </row>
    <row r="335" spans="2:21" x14ac:dyDescent="0.3">
      <c r="T335" s="122"/>
      <c r="U335" s="104"/>
    </row>
    <row r="336" spans="2:21" x14ac:dyDescent="0.3">
      <c r="T336" s="122"/>
      <c r="U336" s="104"/>
    </row>
    <row r="337" spans="6:21" x14ac:dyDescent="0.3">
      <c r="T337" s="122"/>
      <c r="U337" s="104"/>
    </row>
    <row r="338" spans="6:21" x14ac:dyDescent="0.3">
      <c r="T338" s="122"/>
      <c r="U338" s="104"/>
    </row>
    <row r="339" spans="6:21" x14ac:dyDescent="0.3">
      <c r="T339" s="122"/>
      <c r="U339" s="104"/>
    </row>
    <row r="340" spans="6:21" x14ac:dyDescent="0.3">
      <c r="F340" s="145"/>
      <c r="G340" s="145"/>
      <c r="H340" s="146"/>
      <c r="I340" s="145"/>
      <c r="J340" s="146"/>
      <c r="K340" s="145"/>
      <c r="L340" s="145"/>
      <c r="M340" s="146"/>
      <c r="T340" s="122"/>
      <c r="U340" s="104"/>
    </row>
    <row r="341" spans="6:21" x14ac:dyDescent="0.3">
      <c r="F341" s="145"/>
      <c r="G341" s="145"/>
      <c r="H341" s="146"/>
      <c r="I341" s="145"/>
      <c r="J341" s="146"/>
      <c r="K341" s="145"/>
      <c r="L341" s="145"/>
      <c r="M341" s="146"/>
      <c r="T341" s="122"/>
      <c r="U341" s="104"/>
    </row>
    <row r="342" spans="6:21" x14ac:dyDescent="0.3">
      <c r="F342" s="145"/>
      <c r="G342" s="145"/>
      <c r="H342" s="146"/>
      <c r="I342" s="145"/>
      <c r="J342" s="146"/>
      <c r="K342" s="145"/>
      <c r="L342" s="145"/>
      <c r="M342" s="146"/>
      <c r="T342" s="122"/>
      <c r="U342" s="104"/>
    </row>
    <row r="343" spans="6:21" x14ac:dyDescent="0.3">
      <c r="F343" s="145"/>
      <c r="G343" s="145"/>
      <c r="H343" s="146"/>
      <c r="I343" s="145"/>
      <c r="J343" s="146"/>
      <c r="K343" s="145"/>
      <c r="L343" s="145"/>
      <c r="M343" s="146"/>
      <c r="T343" s="122"/>
      <c r="U343" s="104"/>
    </row>
    <row r="344" spans="6:21" x14ac:dyDescent="0.3">
      <c r="F344" s="145"/>
      <c r="G344" s="145"/>
      <c r="H344" s="146"/>
      <c r="I344" s="145"/>
      <c r="J344" s="146"/>
      <c r="K344" s="145"/>
      <c r="L344" s="145"/>
      <c r="M344" s="146"/>
      <c r="T344" s="122"/>
      <c r="U344" s="104"/>
    </row>
    <row r="345" spans="6:21" x14ac:dyDescent="0.3">
      <c r="F345" s="145"/>
      <c r="G345" s="145"/>
      <c r="H345" s="146"/>
      <c r="I345" s="145"/>
      <c r="J345" s="146"/>
      <c r="K345" s="145"/>
      <c r="L345" s="145"/>
      <c r="M345" s="146"/>
      <c r="T345" s="122"/>
      <c r="U345" s="104"/>
    </row>
    <row r="346" spans="6:21" x14ac:dyDescent="0.3">
      <c r="F346" s="145"/>
      <c r="G346" s="145"/>
      <c r="H346" s="146"/>
      <c r="I346" s="145"/>
      <c r="J346" s="146"/>
      <c r="K346" s="145"/>
      <c r="L346" s="145"/>
      <c r="M346" s="146"/>
      <c r="T346" s="122"/>
      <c r="U346" s="104"/>
    </row>
    <row r="347" spans="6:21" x14ac:dyDescent="0.3">
      <c r="T347" s="122"/>
      <c r="U347" s="104"/>
    </row>
    <row r="348" spans="6:21" x14ac:dyDescent="0.3">
      <c r="T348" s="122"/>
      <c r="U348" s="104"/>
    </row>
    <row r="349" spans="6:21" x14ac:dyDescent="0.3">
      <c r="T349" s="122"/>
      <c r="U349" s="104"/>
    </row>
    <row r="350" spans="6:21" x14ac:dyDescent="0.3">
      <c r="T350" s="122"/>
      <c r="U350" s="104"/>
    </row>
    <row r="351" spans="6:21" x14ac:dyDescent="0.3">
      <c r="F351" s="145"/>
      <c r="G351" s="145"/>
      <c r="H351" s="146"/>
      <c r="I351" s="145"/>
      <c r="T351" s="122"/>
      <c r="U351" s="104"/>
    </row>
    <row r="352" spans="6:21" x14ac:dyDescent="0.3">
      <c r="F352" s="145"/>
      <c r="G352" s="145"/>
      <c r="H352" s="146"/>
      <c r="I352" s="145"/>
      <c r="T352" s="122"/>
      <c r="U352" s="104"/>
    </row>
    <row r="353" spans="6:21" x14ac:dyDescent="0.3">
      <c r="F353" s="145"/>
      <c r="G353" s="145"/>
      <c r="H353" s="146"/>
      <c r="I353" s="145"/>
      <c r="T353" s="122"/>
      <c r="U353" s="104"/>
    </row>
    <row r="354" spans="6:21" x14ac:dyDescent="0.3">
      <c r="F354" s="145"/>
      <c r="G354" s="145"/>
      <c r="H354" s="146"/>
      <c r="I354" s="145"/>
      <c r="T354" s="122"/>
      <c r="U354" s="104"/>
    </row>
    <row r="355" spans="6:21" x14ac:dyDescent="0.3">
      <c r="F355" s="145"/>
      <c r="G355" s="145"/>
      <c r="H355" s="146"/>
      <c r="I355" s="145"/>
      <c r="T355" s="122"/>
      <c r="U355" s="104"/>
    </row>
    <row r="356" spans="6:21" x14ac:dyDescent="0.3">
      <c r="F356" s="145"/>
      <c r="G356" s="145"/>
      <c r="H356" s="146"/>
      <c r="I356" s="145"/>
      <c r="T356" s="122"/>
      <c r="U356" s="104"/>
    </row>
    <row r="357" spans="6:21" x14ac:dyDescent="0.3">
      <c r="F357" s="145"/>
      <c r="G357" s="145"/>
      <c r="H357" s="146"/>
      <c r="I357" s="145"/>
      <c r="J357" s="146"/>
      <c r="T357" s="122"/>
      <c r="U357" s="104"/>
    </row>
    <row r="358" spans="6:21" x14ac:dyDescent="0.3">
      <c r="F358" s="145"/>
      <c r="G358" s="145"/>
      <c r="H358" s="146"/>
      <c r="I358" s="145"/>
      <c r="J358" s="146"/>
      <c r="T358" s="122"/>
      <c r="U358" s="104"/>
    </row>
    <row r="359" spans="6:21" x14ac:dyDescent="0.3">
      <c r="F359" s="145"/>
      <c r="G359" s="145"/>
      <c r="H359" s="146"/>
      <c r="I359" s="145"/>
      <c r="J359" s="146"/>
      <c r="T359" s="122"/>
      <c r="U359" s="104"/>
    </row>
    <row r="360" spans="6:21" x14ac:dyDescent="0.3">
      <c r="F360" s="145"/>
      <c r="G360" s="145"/>
      <c r="H360" s="146"/>
      <c r="I360" s="145"/>
      <c r="J360" s="146"/>
      <c r="T360" s="122"/>
      <c r="U360" s="104"/>
    </row>
    <row r="361" spans="6:21" x14ac:dyDescent="0.3">
      <c r="T361" s="122"/>
      <c r="U361" s="104"/>
    </row>
    <row r="362" spans="6:21" x14ac:dyDescent="0.3">
      <c r="T362" s="122"/>
      <c r="U362" s="104"/>
    </row>
    <row r="363" spans="6:21" x14ac:dyDescent="0.3">
      <c r="T363" s="122"/>
      <c r="U363" s="104"/>
    </row>
    <row r="364" spans="6:21" x14ac:dyDescent="0.3">
      <c r="T364" s="122"/>
      <c r="U364" s="104"/>
    </row>
    <row r="365" spans="6:21" x14ac:dyDescent="0.3">
      <c r="T365" s="122"/>
      <c r="U365" s="104"/>
    </row>
    <row r="366" spans="6:21" x14ac:dyDescent="0.3">
      <c r="T366" s="122"/>
      <c r="U366" s="104"/>
    </row>
    <row r="367" spans="6:21" x14ac:dyDescent="0.3">
      <c r="T367" s="122"/>
      <c r="U367" s="104"/>
    </row>
    <row r="368" spans="6:21" x14ac:dyDescent="0.3">
      <c r="T368" s="122"/>
      <c r="U368" s="104"/>
    </row>
    <row r="369" spans="20:21" x14ac:dyDescent="0.3">
      <c r="T369" s="122"/>
      <c r="U369" s="104"/>
    </row>
    <row r="370" spans="20:21" x14ac:dyDescent="0.3">
      <c r="T370" s="122"/>
      <c r="U370" s="104"/>
    </row>
  </sheetData>
  <mergeCells count="3">
    <mergeCell ref="A1:U1"/>
    <mergeCell ref="U3:U5"/>
    <mergeCell ref="A295:S295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2024-03-04T05:59:22Z</cp:lastPrinted>
  <dcterms:created xsi:type="dcterms:W3CDTF">2015-03-05T07:20:42Z</dcterms:created>
  <dcterms:modified xsi:type="dcterms:W3CDTF">2024-03-04T06:06:38Z</dcterms:modified>
</cp:coreProperties>
</file>