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2사업\01 월간수주동향\7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분기!$A$1:$U$268</definedName>
    <definedName name="_xlnm.Print_Area" localSheetId="0">수주통계!$A$1:$U$261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62913"/>
</workbook>
</file>

<file path=xl/calcChain.xml><?xml version="1.0" encoding="utf-8"?>
<calcChain xmlns="http://schemas.openxmlformats.org/spreadsheetml/2006/main">
  <c r="N258" i="3" l="1"/>
  <c r="M258" i="3"/>
  <c r="L258" i="3"/>
  <c r="K258" i="3"/>
  <c r="J258" i="3"/>
  <c r="I258" i="3"/>
  <c r="H258" i="3"/>
  <c r="G258" i="3"/>
  <c r="F258" i="3"/>
  <c r="E258" i="3"/>
  <c r="D258" i="3"/>
  <c r="C258" i="3"/>
  <c r="S257" i="3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S256" i="3"/>
  <c r="R256" i="3"/>
  <c r="Q256" i="3"/>
  <c r="P256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7" i="3"/>
  <c r="B256" i="3"/>
  <c r="S250" i="3"/>
  <c r="R250" i="3"/>
  <c r="Q250" i="3"/>
  <c r="P250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S249" i="3"/>
  <c r="R249" i="3"/>
  <c r="Q249" i="3"/>
  <c r="P249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S268" i="5" l="1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8" i="5"/>
  <c r="C268" i="5"/>
  <c r="B268" i="5"/>
  <c r="S266" i="5"/>
  <c r="R266" i="5"/>
  <c r="Q266" i="5"/>
  <c r="P266" i="5"/>
  <c r="O266" i="5"/>
  <c r="N266" i="5"/>
  <c r="M266" i="5"/>
  <c r="L266" i="5"/>
  <c r="K266" i="5"/>
  <c r="J266" i="5"/>
  <c r="I266" i="5"/>
  <c r="H266" i="5"/>
  <c r="G266" i="5"/>
  <c r="F266" i="5"/>
  <c r="E266" i="5"/>
  <c r="D266" i="5"/>
  <c r="C266" i="5"/>
  <c r="B266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48" i="3" l="1"/>
  <c r="T249" i="3"/>
  <c r="T250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56" i="3" l="1"/>
  <c r="U256" i="3"/>
  <c r="T257" i="3"/>
  <c r="U257" i="3"/>
  <c r="T258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66" i="5" l="1"/>
  <c r="U266" i="5"/>
  <c r="T267" i="5"/>
  <c r="U267" i="5"/>
  <c r="T268" i="5"/>
  <c r="U26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C267" i="5" s="1"/>
  <c r="D249" i="5"/>
  <c r="D267" i="5" s="1"/>
  <c r="E249" i="5"/>
  <c r="E267" i="5" s="1"/>
  <c r="F249" i="5"/>
  <c r="F267" i="5" s="1"/>
  <c r="G249" i="5"/>
  <c r="G267" i="5" s="1"/>
  <c r="H249" i="5"/>
  <c r="H267" i="5" s="1"/>
  <c r="I249" i="5"/>
  <c r="I267" i="5" s="1"/>
  <c r="J249" i="5"/>
  <c r="J267" i="5" s="1"/>
  <c r="K249" i="5"/>
  <c r="K267" i="5" s="1"/>
  <c r="L249" i="5"/>
  <c r="L267" i="5" s="1"/>
  <c r="M249" i="5"/>
  <c r="M267" i="5" s="1"/>
  <c r="N249" i="5"/>
  <c r="N267" i="5" s="1"/>
  <c r="O249" i="5"/>
  <c r="O267" i="5" s="1"/>
  <c r="P249" i="5"/>
  <c r="P267" i="5" s="1"/>
  <c r="Q249" i="5"/>
  <c r="Q267" i="5" s="1"/>
  <c r="R249" i="5"/>
  <c r="R267" i="5" s="1"/>
  <c r="S249" i="5"/>
  <c r="S267" i="5" s="1"/>
  <c r="B249" i="5"/>
  <c r="B267" i="5" s="1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60" i="3" l="1"/>
  <c r="I261" i="3" l="1"/>
  <c r="C260" i="3"/>
  <c r="D260" i="3"/>
  <c r="E260" i="3"/>
  <c r="F260" i="3"/>
  <c r="G260" i="3"/>
  <c r="H260" i="3"/>
  <c r="I260" i="3"/>
  <c r="J260" i="3"/>
  <c r="K260" i="3"/>
  <c r="L260" i="3"/>
  <c r="M260" i="3"/>
  <c r="N260" i="3"/>
  <c r="P260" i="3"/>
  <c r="Q260" i="3"/>
  <c r="R260" i="3"/>
  <c r="S260" i="3"/>
  <c r="G261" i="3"/>
  <c r="H261" i="3"/>
  <c r="M261" i="3"/>
  <c r="N261" i="3"/>
  <c r="L261" i="3" l="1"/>
  <c r="F261" i="3"/>
  <c r="K261" i="3"/>
  <c r="E261" i="3"/>
  <c r="O260" i="3"/>
  <c r="J261" i="3"/>
  <c r="D261" i="3"/>
  <c r="C261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U276" i="5"/>
  <c r="T276" i="5"/>
  <c r="U274" i="5"/>
  <c r="T27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76" i="5" s="1"/>
  <c r="R179" i="5"/>
  <c r="R276" i="5" s="1"/>
  <c r="Q179" i="5"/>
  <c r="Q276" i="5" s="1"/>
  <c r="P179" i="5"/>
  <c r="P276" i="5" s="1"/>
  <c r="O179" i="5"/>
  <c r="O276" i="5" s="1"/>
  <c r="N179" i="5"/>
  <c r="M179" i="5"/>
  <c r="M276" i="5" s="1"/>
  <c r="L179" i="5"/>
  <c r="L276" i="5" s="1"/>
  <c r="K179" i="5"/>
  <c r="K276" i="5" s="1"/>
  <c r="J179" i="5"/>
  <c r="J276" i="5" s="1"/>
  <c r="I179" i="5"/>
  <c r="I276" i="5" s="1"/>
  <c r="H179" i="5"/>
  <c r="G179" i="5"/>
  <c r="G276" i="5" s="1"/>
  <c r="F179" i="5"/>
  <c r="F276" i="5" s="1"/>
  <c r="E179" i="5"/>
  <c r="E276" i="5" s="1"/>
  <c r="D179" i="5"/>
  <c r="D276" i="5" s="1"/>
  <c r="C179" i="5"/>
  <c r="C27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5" i="5" s="1"/>
  <c r="G275" i="5"/>
  <c r="G292" i="5" s="1"/>
  <c r="M275" i="5"/>
  <c r="M292" i="5" s="1"/>
  <c r="H274" i="5"/>
  <c r="N274" i="5"/>
  <c r="N287" i="5" s="1"/>
  <c r="H275" i="5"/>
  <c r="N275" i="5"/>
  <c r="I274" i="5"/>
  <c r="I285" i="5" s="1"/>
  <c r="O274" i="5"/>
  <c r="O290" i="5" s="1"/>
  <c r="P274" i="5"/>
  <c r="P285" i="5" s="1"/>
  <c r="E274" i="5"/>
  <c r="E287" i="5" s="1"/>
  <c r="K274" i="5"/>
  <c r="K286" i="5" s="1"/>
  <c r="Q274" i="5"/>
  <c r="Q287" i="5" s="1"/>
  <c r="D274" i="5"/>
  <c r="D285" i="5" s="1"/>
  <c r="E275" i="5"/>
  <c r="E278" i="5" s="1"/>
  <c r="K275" i="5"/>
  <c r="K292" i="5" s="1"/>
  <c r="F274" i="5"/>
  <c r="F289" i="5" s="1"/>
  <c r="L274" i="5"/>
  <c r="L285" i="5" s="1"/>
  <c r="R274" i="5"/>
  <c r="R290" i="5" s="1"/>
  <c r="J274" i="5"/>
  <c r="J290" i="5" s="1"/>
  <c r="F275" i="5"/>
  <c r="F292" i="5" s="1"/>
  <c r="F293" i="5" s="1"/>
  <c r="L275" i="5"/>
  <c r="L292" i="5" s="1"/>
  <c r="G274" i="5"/>
  <c r="G289" i="5" s="1"/>
  <c r="M274" i="5"/>
  <c r="M289" i="5" s="1"/>
  <c r="S274" i="5"/>
  <c r="S286" i="5" s="1"/>
  <c r="Q192" i="5"/>
  <c r="E192" i="5"/>
  <c r="B192" i="5"/>
  <c r="N192" i="5"/>
  <c r="R275" i="5"/>
  <c r="S275" i="5"/>
  <c r="B209" i="5"/>
  <c r="G209" i="5"/>
  <c r="W217" i="5"/>
  <c r="C274" i="5"/>
  <c r="C284" i="5" s="1"/>
  <c r="W213" i="5"/>
  <c r="Q275" i="5"/>
  <c r="H192" i="5"/>
  <c r="M209" i="5"/>
  <c r="R123" i="5"/>
  <c r="P123" i="5"/>
  <c r="Q209" i="5"/>
  <c r="E209" i="5"/>
  <c r="K209" i="5"/>
  <c r="T279" i="5"/>
  <c r="C209" i="5"/>
  <c r="I209" i="5"/>
  <c r="U279" i="5"/>
  <c r="B123" i="5"/>
  <c r="U123" i="5" s="1"/>
  <c r="Q292" i="5"/>
  <c r="D209" i="5"/>
  <c r="J209" i="5"/>
  <c r="P209" i="5"/>
  <c r="O123" i="5"/>
  <c r="S123" i="5"/>
  <c r="G290" i="5"/>
  <c r="G288" i="5"/>
  <c r="G284" i="5"/>
  <c r="G282" i="5"/>
  <c r="G285" i="5"/>
  <c r="G283" i="5"/>
  <c r="G278" i="5"/>
  <c r="M290" i="5"/>
  <c r="M283" i="5"/>
  <c r="M282" i="5"/>
  <c r="S288" i="5"/>
  <c r="I288" i="5"/>
  <c r="I284" i="5"/>
  <c r="I282" i="5"/>
  <c r="S209" i="5"/>
  <c r="U121" i="5"/>
  <c r="M192" i="5"/>
  <c r="G192" i="5"/>
  <c r="S192" i="5"/>
  <c r="J286" i="5"/>
  <c r="J279" i="5"/>
  <c r="C275" i="5"/>
  <c r="C292" i="5" s="1"/>
  <c r="O275" i="5"/>
  <c r="O292" i="5" s="1"/>
  <c r="U278" i="5"/>
  <c r="E280" i="5"/>
  <c r="Q280" i="5"/>
  <c r="E285" i="5"/>
  <c r="Q285" i="5"/>
  <c r="F290" i="5"/>
  <c r="F288" i="5"/>
  <c r="F286" i="5"/>
  <c r="F285" i="5"/>
  <c r="F282" i="5"/>
  <c r="F280" i="5"/>
  <c r="R286" i="5"/>
  <c r="K289" i="5"/>
  <c r="I192" i="5"/>
  <c r="O200" i="5"/>
  <c r="O209" i="5" s="1"/>
  <c r="E289" i="5"/>
  <c r="S292" i="5"/>
  <c r="E279" i="5"/>
  <c r="I275" i="5"/>
  <c r="I292" i="5" s="1"/>
  <c r="E282" i="5"/>
  <c r="K283" i="5"/>
  <c r="E286" i="5"/>
  <c r="K287" i="5"/>
  <c r="Q123" i="5"/>
  <c r="C192" i="5"/>
  <c r="O192" i="5"/>
  <c r="H287" i="5"/>
  <c r="H280" i="5"/>
  <c r="N290" i="5"/>
  <c r="N288" i="5"/>
  <c r="N286" i="5"/>
  <c r="N284" i="5"/>
  <c r="N283" i="5"/>
  <c r="D192" i="5"/>
  <c r="J192" i="5"/>
  <c r="P192" i="5"/>
  <c r="F209" i="5"/>
  <c r="L209" i="5"/>
  <c r="R209" i="5"/>
  <c r="D275" i="5"/>
  <c r="D292" i="5" s="1"/>
  <c r="J275" i="5"/>
  <c r="J292" i="5" s="1"/>
  <c r="P275" i="5"/>
  <c r="P292" i="5" s="1"/>
  <c r="B276" i="5"/>
  <c r="H276" i="5"/>
  <c r="H279" i="5" s="1"/>
  <c r="N276" i="5"/>
  <c r="F192" i="5"/>
  <c r="L192" i="5"/>
  <c r="R192" i="5"/>
  <c r="H209" i="5"/>
  <c r="N209" i="5"/>
  <c r="T278" i="5"/>
  <c r="P280" i="5" l="1"/>
  <c r="D279" i="5"/>
  <c r="L282" i="5"/>
  <c r="P287" i="5"/>
  <c r="D286" i="5"/>
  <c r="L287" i="5"/>
  <c r="D287" i="5"/>
  <c r="L279" i="5"/>
  <c r="L288" i="5"/>
  <c r="K284" i="5"/>
  <c r="K279" i="5"/>
  <c r="M284" i="5"/>
  <c r="N279" i="5"/>
  <c r="N282" i="5"/>
  <c r="N289" i="5"/>
  <c r="K280" i="5"/>
  <c r="L280" i="5"/>
  <c r="L289" i="5"/>
  <c r="F279" i="5"/>
  <c r="F287" i="5"/>
  <c r="E283" i="5"/>
  <c r="D280" i="5"/>
  <c r="I287" i="5"/>
  <c r="M280" i="5"/>
  <c r="G280" i="5"/>
  <c r="G286" i="5"/>
  <c r="L283" i="5"/>
  <c r="M285" i="5"/>
  <c r="N285" i="5"/>
  <c r="E284" i="5"/>
  <c r="L286" i="5"/>
  <c r="K288" i="5"/>
  <c r="F284" i="5"/>
  <c r="J285" i="5"/>
  <c r="O282" i="5"/>
  <c r="M279" i="5"/>
  <c r="M287" i="5"/>
  <c r="G279" i="5"/>
  <c r="N278" i="5"/>
  <c r="M293" i="5"/>
  <c r="G293" i="5"/>
  <c r="K278" i="5"/>
  <c r="J280" i="5"/>
  <c r="D282" i="5"/>
  <c r="O283" i="5"/>
  <c r="F278" i="5"/>
  <c r="O280" i="5"/>
  <c r="O284" i="5"/>
  <c r="J293" i="5"/>
  <c r="J287" i="5"/>
  <c r="D288" i="5"/>
  <c r="O286" i="5"/>
  <c r="I286" i="5"/>
  <c r="I279" i="5"/>
  <c r="D293" i="5"/>
  <c r="Q288" i="5"/>
  <c r="O293" i="5"/>
  <c r="J282" i="5"/>
  <c r="J288" i="5"/>
  <c r="D283" i="5"/>
  <c r="D289" i="5"/>
  <c r="O285" i="5"/>
  <c r="O288" i="5"/>
  <c r="I280" i="5"/>
  <c r="I289" i="5"/>
  <c r="E292" i="5"/>
  <c r="E293" i="5" s="1"/>
  <c r="R278" i="5"/>
  <c r="K285" i="5"/>
  <c r="I293" i="5"/>
  <c r="L284" i="5"/>
  <c r="L290" i="5"/>
  <c r="K290" i="5"/>
  <c r="J283" i="5"/>
  <c r="J289" i="5"/>
  <c r="D284" i="5"/>
  <c r="D290" i="5"/>
  <c r="O287" i="5"/>
  <c r="O289" i="5"/>
  <c r="I283" i="5"/>
  <c r="I290" i="5"/>
  <c r="M286" i="5"/>
  <c r="M288" i="5"/>
  <c r="N280" i="5"/>
  <c r="Q284" i="5"/>
  <c r="E288" i="5"/>
  <c r="E290" i="5"/>
  <c r="R279" i="5"/>
  <c r="F283" i="5"/>
  <c r="K282" i="5"/>
  <c r="J284" i="5"/>
  <c r="O279" i="5"/>
  <c r="S285" i="5"/>
  <c r="M278" i="5"/>
  <c r="G287" i="5"/>
  <c r="L293" i="5"/>
  <c r="K293" i="5"/>
  <c r="H278" i="5"/>
  <c r="R280" i="5"/>
  <c r="P282" i="5"/>
  <c r="H284" i="5"/>
  <c r="P290" i="5"/>
  <c r="Q278" i="5"/>
  <c r="H286" i="5"/>
  <c r="L278" i="5"/>
  <c r="R285" i="5"/>
  <c r="P279" i="5"/>
  <c r="P286" i="5"/>
  <c r="S283" i="5"/>
  <c r="S287" i="5"/>
  <c r="H282" i="5"/>
  <c r="Q289" i="5"/>
  <c r="R287" i="5"/>
  <c r="S279" i="5"/>
  <c r="S289" i="5"/>
  <c r="P293" i="5"/>
  <c r="H283" i="5"/>
  <c r="H289" i="5"/>
  <c r="Q279" i="5"/>
  <c r="Q290" i="5"/>
  <c r="R282" i="5"/>
  <c r="R288" i="5"/>
  <c r="P283" i="5"/>
  <c r="P289" i="5"/>
  <c r="C286" i="5"/>
  <c r="S282" i="5"/>
  <c r="S290" i="5"/>
  <c r="Q293" i="5"/>
  <c r="Q286" i="5"/>
  <c r="R289" i="5"/>
  <c r="P284" i="5"/>
  <c r="S278" i="5"/>
  <c r="S284" i="5"/>
  <c r="H288" i="5"/>
  <c r="P288" i="5"/>
  <c r="H290" i="5"/>
  <c r="Q282" i="5"/>
  <c r="R283" i="5"/>
  <c r="Q283" i="5"/>
  <c r="H285" i="5"/>
  <c r="S293" i="5"/>
  <c r="R284" i="5"/>
  <c r="S280" i="5"/>
  <c r="C285" i="5"/>
  <c r="C287" i="5"/>
  <c r="C289" i="5"/>
  <c r="R292" i="5"/>
  <c r="R293" i="5" s="1"/>
  <c r="C279" i="5"/>
  <c r="C290" i="5"/>
  <c r="C288" i="5"/>
  <c r="C280" i="5"/>
  <c r="C282" i="5"/>
  <c r="C293" i="5"/>
  <c r="C283" i="5"/>
  <c r="N292" i="5"/>
  <c r="N293" i="5" s="1"/>
  <c r="O278" i="5"/>
  <c r="B292" i="5"/>
  <c r="H292" i="5"/>
  <c r="H293" i="5" s="1"/>
  <c r="I278" i="5"/>
  <c r="D278" i="5"/>
  <c r="P278" i="5"/>
  <c r="C278" i="5"/>
  <c r="J278" i="5"/>
  <c r="B196" i="3" l="1"/>
  <c r="B195" i="3" l="1"/>
  <c r="S194" i="3" l="1"/>
  <c r="R194" i="3"/>
  <c r="Q194" i="3"/>
  <c r="P194" i="3"/>
  <c r="O194" i="3"/>
  <c r="U194" i="3" l="1"/>
  <c r="B194" i="3"/>
  <c r="T194" i="3" l="1"/>
  <c r="B274" i="5" l="1"/>
  <c r="C175" i="3"/>
  <c r="C259" i="3"/>
  <c r="C188" i="3" l="1"/>
  <c r="B289" i="5"/>
  <c r="B283" i="5"/>
  <c r="B288" i="5"/>
  <c r="B282" i="5"/>
  <c r="B287" i="5"/>
  <c r="B280" i="5"/>
  <c r="B286" i="5"/>
  <c r="B278" i="5"/>
  <c r="B285" i="5"/>
  <c r="B290" i="5"/>
  <c r="B284" i="5"/>
  <c r="B279" i="5"/>
  <c r="B29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59" i="3"/>
  <c r="S262" i="3" s="1"/>
  <c r="R259" i="3"/>
  <c r="R262" i="3" s="1"/>
  <c r="Q259" i="3"/>
  <c r="Q262" i="3" s="1"/>
  <c r="P259" i="3"/>
  <c r="P262" i="3" s="1"/>
  <c r="O259" i="3"/>
  <c r="O262" i="3" s="1"/>
  <c r="N259" i="3"/>
  <c r="N262" i="3" s="1"/>
  <c r="M259" i="3"/>
  <c r="M262" i="3" s="1"/>
  <c r="L259" i="3"/>
  <c r="L262" i="3" s="1"/>
  <c r="K259" i="3"/>
  <c r="K262" i="3" s="1"/>
  <c r="J259" i="3"/>
  <c r="J262" i="3" s="1"/>
  <c r="I259" i="3"/>
  <c r="I262" i="3" s="1"/>
  <c r="H259" i="3"/>
  <c r="H262" i="3" s="1"/>
  <c r="G259" i="3"/>
  <c r="G262" i="3" s="1"/>
  <c r="F259" i="3"/>
  <c r="F262" i="3" s="1"/>
  <c r="E259" i="3"/>
  <c r="E262" i="3" s="1"/>
  <c r="D259" i="3"/>
  <c r="D262" i="3" s="1"/>
  <c r="C262" i="3"/>
  <c r="B259" i="3"/>
  <c r="B262" i="3" s="1"/>
  <c r="S272" i="3" l="1"/>
  <c r="R272" i="3"/>
  <c r="Q272" i="3"/>
  <c r="P272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D274" i="3" l="1"/>
  <c r="D275" i="3" s="1"/>
  <c r="F274" i="3"/>
  <c r="F275" i="3" s="1"/>
  <c r="H274" i="3"/>
  <c r="H275" i="3" s="1"/>
  <c r="J274" i="3"/>
  <c r="J275" i="3" s="1"/>
  <c r="L274" i="3"/>
  <c r="L275" i="3" s="1"/>
  <c r="N274" i="3"/>
  <c r="N275" i="3" s="1"/>
  <c r="E268" i="3"/>
  <c r="E271" i="3"/>
  <c r="E270" i="3"/>
  <c r="E269" i="3"/>
  <c r="E267" i="3"/>
  <c r="E266" i="3"/>
  <c r="E265" i="3"/>
  <c r="E264" i="3"/>
  <c r="G268" i="3"/>
  <c r="G271" i="3"/>
  <c r="G270" i="3"/>
  <c r="G269" i="3"/>
  <c r="G267" i="3"/>
  <c r="G266" i="3"/>
  <c r="G265" i="3"/>
  <c r="G264" i="3"/>
  <c r="K268" i="3"/>
  <c r="K271" i="3"/>
  <c r="K270" i="3"/>
  <c r="K269" i="3"/>
  <c r="K267" i="3"/>
  <c r="K266" i="3"/>
  <c r="K265" i="3"/>
  <c r="K264" i="3"/>
  <c r="M268" i="3"/>
  <c r="M271" i="3"/>
  <c r="M270" i="3"/>
  <c r="M269" i="3"/>
  <c r="M267" i="3"/>
  <c r="M266" i="3"/>
  <c r="M265" i="3"/>
  <c r="M264" i="3"/>
  <c r="Q268" i="3"/>
  <c r="Q271" i="3"/>
  <c r="Q270" i="3"/>
  <c r="Q269" i="3"/>
  <c r="Q267" i="3"/>
  <c r="Q266" i="3"/>
  <c r="Q265" i="3"/>
  <c r="Q264" i="3"/>
  <c r="S268" i="3"/>
  <c r="S271" i="3"/>
  <c r="S270" i="3"/>
  <c r="S269" i="3"/>
  <c r="S267" i="3"/>
  <c r="S266" i="3"/>
  <c r="S265" i="3"/>
  <c r="S264" i="3"/>
  <c r="B268" i="3"/>
  <c r="B271" i="3"/>
  <c r="B270" i="3"/>
  <c r="B269" i="3"/>
  <c r="B267" i="3"/>
  <c r="B266" i="3"/>
  <c r="B265" i="3"/>
  <c r="B264" i="3"/>
  <c r="D268" i="3"/>
  <c r="D271" i="3"/>
  <c r="D270" i="3"/>
  <c r="D269" i="3"/>
  <c r="D267" i="3"/>
  <c r="D266" i="3"/>
  <c r="D265" i="3"/>
  <c r="D264" i="3"/>
  <c r="F268" i="3"/>
  <c r="F271" i="3"/>
  <c r="F270" i="3"/>
  <c r="F269" i="3"/>
  <c r="F267" i="3"/>
  <c r="F266" i="3"/>
  <c r="F265" i="3"/>
  <c r="F264" i="3"/>
  <c r="H268" i="3"/>
  <c r="H271" i="3"/>
  <c r="H270" i="3"/>
  <c r="H269" i="3"/>
  <c r="H267" i="3"/>
  <c r="H266" i="3"/>
  <c r="H265" i="3"/>
  <c r="H264" i="3"/>
  <c r="J268" i="3"/>
  <c r="J271" i="3"/>
  <c r="J270" i="3"/>
  <c r="J269" i="3"/>
  <c r="J267" i="3"/>
  <c r="J266" i="3"/>
  <c r="J265" i="3"/>
  <c r="J264" i="3"/>
  <c r="L268" i="3"/>
  <c r="L271" i="3"/>
  <c r="L270" i="3"/>
  <c r="L269" i="3"/>
  <c r="L267" i="3"/>
  <c r="L266" i="3"/>
  <c r="L265" i="3"/>
  <c r="L264" i="3"/>
  <c r="N268" i="3"/>
  <c r="N271" i="3"/>
  <c r="N270" i="3"/>
  <c r="N269" i="3"/>
  <c r="N267" i="3"/>
  <c r="N266" i="3"/>
  <c r="N265" i="3"/>
  <c r="N264" i="3"/>
  <c r="P268" i="3"/>
  <c r="P271" i="3"/>
  <c r="P270" i="3"/>
  <c r="P269" i="3"/>
  <c r="P267" i="3"/>
  <c r="P266" i="3"/>
  <c r="P265" i="3"/>
  <c r="P264" i="3"/>
  <c r="R268" i="3"/>
  <c r="R271" i="3"/>
  <c r="R270" i="3"/>
  <c r="R269" i="3"/>
  <c r="R267" i="3"/>
  <c r="R266" i="3"/>
  <c r="R265" i="3"/>
  <c r="R264" i="3"/>
  <c r="C274" i="3"/>
  <c r="C275" i="3" s="1"/>
  <c r="E274" i="3"/>
  <c r="E275" i="3" s="1"/>
  <c r="G274" i="3"/>
  <c r="G275" i="3" s="1"/>
  <c r="I274" i="3"/>
  <c r="I275" i="3" s="1"/>
  <c r="K274" i="3"/>
  <c r="K275" i="3" s="1"/>
  <c r="M274" i="3"/>
  <c r="M275" i="3" s="1"/>
  <c r="C268" i="3"/>
  <c r="C271" i="3"/>
  <c r="C270" i="3"/>
  <c r="C269" i="3"/>
  <c r="C267" i="3"/>
  <c r="C266" i="3"/>
  <c r="C265" i="3"/>
  <c r="C264" i="3"/>
  <c r="I268" i="3"/>
  <c r="I271" i="3"/>
  <c r="I270" i="3"/>
  <c r="I269" i="3"/>
  <c r="I267" i="3"/>
  <c r="I266" i="3"/>
  <c r="I265" i="3"/>
  <c r="I264" i="3"/>
  <c r="O268" i="3"/>
  <c r="O271" i="3"/>
  <c r="O270" i="3"/>
  <c r="O269" i="3"/>
  <c r="O267" i="3"/>
  <c r="O266" i="3"/>
  <c r="O265" i="3"/>
  <c r="O264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0" i="3" l="1"/>
  <c r="T26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58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8" i="3" l="1"/>
  <c r="U249" i="3"/>
  <c r="U261" i="3"/>
  <c r="U260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S258" i="3" s="1"/>
  <c r="R120" i="3"/>
  <c r="R258" i="3" s="1"/>
  <c r="Q120" i="3"/>
  <c r="Q258" i="3" s="1"/>
  <c r="P120" i="3"/>
  <c r="P258" i="3" s="1"/>
  <c r="O120" i="3"/>
  <c r="O258" i="3" s="1"/>
  <c r="B120" i="3"/>
  <c r="B258" i="3" s="1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61" i="3"/>
  <c r="O274" i="3"/>
  <c r="O275" i="3" s="1"/>
  <c r="L149" i="3"/>
  <c r="L123" i="3" s="1"/>
  <c r="L136" i="3" s="1"/>
  <c r="R261" i="3"/>
  <c r="R274" i="3"/>
  <c r="R275" i="3" s="1"/>
  <c r="S136" i="3"/>
  <c r="M149" i="3"/>
  <c r="B261" i="3"/>
  <c r="B274" i="3"/>
  <c r="B275" i="3" s="1"/>
  <c r="Q261" i="3"/>
  <c r="Q274" i="3"/>
  <c r="Q275" i="3" s="1"/>
  <c r="B149" i="3"/>
  <c r="N149" i="3"/>
  <c r="P261" i="3"/>
  <c r="P274" i="3"/>
  <c r="P275" i="3" s="1"/>
  <c r="S261" i="3"/>
  <c r="S274" i="3"/>
  <c r="S275" i="3" s="1"/>
  <c r="J123" i="3"/>
  <c r="J136" i="3" s="1"/>
  <c r="K123" i="3"/>
  <c r="M123" i="3"/>
  <c r="U120" i="3"/>
  <c r="U250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<sst xmlns="http://schemas.openxmlformats.org/spreadsheetml/2006/main" count="698" uniqueCount="354">
  <si>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</si>
  <si>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</si>
  <si>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</si>
  <si>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</si>
  <si>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</si>
  <si>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</si>
  <si>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</si>
  <si>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</si>
  <si>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</si>
  <si>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</si>
  <si>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</si>
  <si>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</si>
  <si>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</si>
  <si>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</si>
  <si>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</si>
  <si>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</si>
  <si>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</si>
  <si>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</si>
  <si>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</si>
  <si>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</si>
  <si>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</si>
  <si>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</si>
  <si>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</si>
  <si>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</si>
  <si>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</si>
  <si>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</si>
  <si>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</si>
  <si>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</si>
  <si>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</si>
  <si>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</si>
  <si>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</si>
  <si>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</si>
  <si>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</si>
  <si>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</si>
  <si>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</si>
  <si>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</si>
  <si>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</si>
  <si>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</si>
  <si>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</si>
  <si>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</si>
  <si>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</si>
  <si>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</si>
  <si>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</si>
  <si>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</si>
  <si>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</si>
  <si>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</si>
  <si>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</si>
  <si>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</si>
  <si>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</si>
  <si>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</si>
  <si>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</si>
  <si>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</si>
  <si>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</si>
  <si>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</si>
  <si>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</si>
  <si>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</si>
  <si>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</si>
  <si>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</si>
  <si>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</si>
  <si>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</si>
  <si>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</si>
  <si>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</si>
  <si>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</si>
  <si>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</si>
  <si>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</si>
  <si>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</si>
  <si>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</si>
  <si>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</si>
  <si>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</si>
  <si>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</si>
  <si>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</si>
  <si>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</si>
  <si>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</si>
  <si>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</si>
  <si>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</si>
  <si>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</si>
  <si>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</si>
  <si>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</si>
  <si>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</si>
  <si>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</si>
  <si>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</si>
  <si>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</si>
  <si>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</si>
  <si>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</si>
  <si>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</si>
  <si>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</si>
  <si>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</si>
  <si>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</si>
  <si>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</si>
  <si>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</si>
  <si>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</si>
  <si>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</si>
  <si>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</si>
  <si>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</si>
  <si>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</si>
  <si>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</si>
  <si>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</si>
  <si>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</si>
  <si>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</si>
  <si>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</si>
  <si>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</si>
  <si>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</si>
  <si>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</si>
  <si>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</si>
  <si>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</si>
  <si>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</si>
  <si>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</si>
  <si>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</si>
  <si>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</si>
  <si>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</si>
  <si>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</si>
  <si>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</si>
  <si>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</si>
  <si>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</si>
  <si>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</si>
  <si>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</si>
  <si>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</si>
  <si>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</si>
  <si>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</si>
  <si>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</si>
  <si>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</si>
  <si>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</si>
  <si>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</si>
  <si>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</si>
  <si>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</si>
  <si>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</si>
  <si>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</si>
  <si>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</si>
  <si>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</si>
  <si>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</si>
  <si>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</si>
  <si>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</si>
  <si>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</si>
  <si>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</si>
  <si>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</si>
  <si>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</si>
  <si>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</si>
  <si>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</si>
  <si>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</si>
  <si>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</si>
  <si>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</si>
  <si>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</si>
  <si>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</si>
  <si>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</si>
  <si>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</si>
  <si>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</si>
  <si>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</si>
  <si>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</si>
  <si>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</si>
  <si>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</si>
  <si>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</si>
  <si>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</si>
  <si>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</si>
  <si>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</si>
  <si>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</si>
  <si>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</si>
  <si>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</si>
  <si>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</si>
  <si>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</si>
  <si>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</si>
  <si>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</si>
  <si>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</si>
  <si>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</si>
  <si>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</si>
  <si>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</si>
  <si>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</si>
  <si>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</si>
  <si>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</si>
  <si>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</si>
  <si>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</si>
  <si>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</si>
  <si>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</si>
  <si>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</si>
  <si>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</si>
  <si>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</si>
  <si>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</si>
  <si>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</si>
  <si>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</si>
  <si>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</si>
  <si>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</si>
  <si>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</si>
  <si>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</si>
  <si>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</si>
  <si>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</si>
  <si>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</si>
  <si>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</si>
  <si>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</si>
  <si>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</si>
  <si>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</si>
  <si>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</si>
  <si>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</si>
  <si>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</si>
  <si>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</si>
  <si>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</si>
  <si>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</si>
  <si>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</si>
  <si>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</si>
  <si>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</si>
  <si>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</si>
  <si>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</si>
  <si>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</si>
  <si>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</si>
  <si>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</si>
  <si>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</si>
  <si>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</si>
  <si>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</si>
  <si>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</si>
  <si>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</si>
  <si>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</si>
  <si>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</si>
  <si>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</si>
  <si>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</si>
  <si>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</si>
  <si>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</si>
  <si>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</si>
  <si>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</si>
  <si>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</si>
  <si>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</si>
  <si>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</si>
  <si>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</si>
  <si>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</si>
  <si>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</si>
  <si>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</si>
  <si>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</si>
  <si>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</si>
  <si>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</si>
  <si>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</si>
  <si>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</si>
  <si>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</si>
  <si>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</si>
  <si>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</si>
  <si>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</si>
  <si>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</si>
  <si>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</si>
  <si>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</si>
  <si>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</si>
  <si>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</si>
  <si>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</si>
  <si>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</si>
  <si>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</si>
  <si>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</si>
  <si>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</si>
  <si>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</si>
  <si>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</si>
  <si>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</si>
  <si>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</si>
  <si>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</si>
  <si>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</si>
  <si>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</si>
  <si>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</si>
  <si>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</si>
  <si>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</si>
  <si>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</si>
  <si>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</si>
  <si>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</si>
  <si>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</si>
  <si>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</si>
  <si>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</si>
  <si>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</si>
  <si>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</si>
  <si>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</si>
  <si>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</si>
  <si>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</si>
  <si>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</si>
  <si>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</si>
  <si>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</si>
  <si>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</si>
  <si>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</si>
  <si>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</si>
  <si>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</si>
  <si>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</si>
  <si>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</si>
  <si>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</si>
  <si>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</si>
  <si>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</si>
  <si>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</si>
  <si>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</si>
  <si>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</si>
  <si>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</si>
  <si>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</si>
  <si>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</si>
  <si>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</si>
  <si>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</si>
  <si>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</si>
  <si>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</si>
  <si>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</si>
  <si>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</si>
  <si>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</si>
  <si>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</si>
  <si>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</si>
  <si>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</si>
  <si>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</si>
  <si>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</si>
  <si>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</si>
  <si>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</si>
  <si>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</si>
  <si>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</si>
  <si>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</si>
  <si>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</si>
  <si>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</si>
  <si>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</si>
  <si>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</si>
  <si>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</si>
  <si>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</si>
  <si>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</si>
  <si>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</si>
  <si>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</si>
  <si>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</si>
  <si>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</si>
  <si>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</si>
  <si>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</si>
  <si>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</si>
  <si>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</si>
  <si>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</si>
  <si>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</si>
  <si>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</si>
  <si>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</si>
  <si>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</si>
  <si>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</si>
  <si>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</si>
  <si>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</si>
  <si>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</si>
  <si>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</si>
  <si>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</si>
  <si>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</si>
  <si>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</si>
  <si>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</si>
  <si>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</si>
  <si>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</si>
  <si>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</si>
  <si>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</si>
  <si>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</si>
  <si>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</si>
  <si>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</si>
  <si>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</si>
  <si>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</si>
  <si>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</si>
  <si>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</si>
  <si>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</si>
  <si>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</si>
  <si>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</si>
  <si>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</si>
  <si>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</si>
  <si>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</si>
  <si>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</si>
  <si>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2022년 2분기 건설수주액분석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</si>
  <si>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</si>
  <si>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</si>
  <si>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</si>
  <si>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22.7월누적</t>
    <phoneticPr fontId="12" type="noConversion"/>
  </si>
  <si>
    <t>21.7월 누적</t>
    <phoneticPr fontId="12" type="noConversion"/>
  </si>
  <si>
    <t>20.7월 누적</t>
    <phoneticPr fontId="12" type="noConversion"/>
  </si>
  <si>
    <t>연도별 7월 누계수주액 분석</t>
    <phoneticPr fontId="13" type="noConversion"/>
  </si>
  <si>
    <t>2022년 7월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</si>
</sst>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5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8" fontId="17" fillId="11" borderId="68" xfId="5" applyNumberFormat="1" applyFont="1" applyFill="1" applyBorder="1" applyAlignment="1">
      <alignment horizontal="right" vertical="center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7"/>
  <sheetViews>
    <sheetView tabSelected="1" zoomScale="115" zoomScaleNormal="115" zoomScaleSheetLayoutView="70" workbookViewId="0">
      <pane ySplit="5" topLeftCell="A235" activePane="bottomLeft" state="frozen"/>
      <selection pane="bottomLeft" activeCell="L243" sqref="L243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41" t="s">
        <v>353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38" t="s">
        <v>172</v>
      </c>
    </row>
    <row r="4" spans="1:21" x14ac:dyDescent="0.3">
      <c r="A4" s="510"/>
      <c r="B4" s="511"/>
      <c r="C4" s="368"/>
      <c r="D4" s="512" t="s">
        <v>3</v>
      </c>
      <c r="E4" s="513"/>
      <c r="F4" s="512" t="s">
        <v>4</v>
      </c>
      <c r="G4" s="367"/>
      <c r="H4" s="368"/>
      <c r="I4" s="514"/>
      <c r="J4" s="515" t="s">
        <v>3</v>
      </c>
      <c r="K4" s="516"/>
      <c r="L4" s="517" t="s">
        <v>4</v>
      </c>
      <c r="M4" s="369"/>
      <c r="N4" s="370"/>
      <c r="O4" s="372"/>
      <c r="P4" s="518"/>
      <c r="Q4" s="372"/>
      <c r="R4" s="371"/>
      <c r="S4" s="373"/>
      <c r="U4" s="539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40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47"/>
      <c r="U7" s="111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47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47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47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47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47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47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47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47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47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47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47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47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47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47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47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47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47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47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47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47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47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47"/>
      <c r="U37" s="111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47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47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47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47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47">
        <v>84.9</v>
      </c>
      <c r="U47" s="112">
        <f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>B48/T48*100</f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>B49/T49*100</f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>B50/T50*100</f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>B51/T51*100</f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47">
        <v>84.9</v>
      </c>
      <c r="U52" s="112">
        <f>B52/T52*100</f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47">
        <v>84.9</v>
      </c>
      <c r="U53" s="112">
        <f>B53/T53*100</f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>B54/T54*100</f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>B55/T55*100</f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>B56/T56*100</f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>B57/T57*100</f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>B58/T58*100</f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47">
        <v>94.5</v>
      </c>
      <c r="U59" s="112">
        <f>B59/T59*100</f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47">
        <v>94.5</v>
      </c>
      <c r="U60" s="112">
        <f>B60/T60*100</f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>B61/T61*100</f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>B62/T62*100</f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>B63/T63*100</f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>B64/T64*100</f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47">
        <v>94.5</v>
      </c>
      <c r="U65" s="112">
        <f>B65/T65*100</f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47">
        <v>94.5</v>
      </c>
      <c r="U66" s="112">
        <f>B66/T66*100</f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47">
        <v>94.5</v>
      </c>
      <c r="U67" s="112">
        <f>B67/T67*100</f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>B68/T68*100</f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>B69/T69*100</f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>B70/T70*100</f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>B71/T71*100</f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47">
        <v>96.1</v>
      </c>
      <c r="U72" s="112">
        <f>B72/T72*100</f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47">
        <v>96.1</v>
      </c>
      <c r="U73" s="112">
        <f>B73/T73*100</f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47">
        <v>96.1</v>
      </c>
      <c r="U74" s="112">
        <f>B74/T74*100</f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47">
        <v>96.1</v>
      </c>
      <c r="U75" s="112">
        <f>B75/T75*100</f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47">
        <v>96.1</v>
      </c>
      <c r="U76" s="112">
        <f>B76/T76*100</f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>B77/T77*100</f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47">
        <v>96.1</v>
      </c>
      <c r="U78" s="112">
        <f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47">
        <v>96.1</v>
      </c>
      <c r="U79" s="112">
        <f>B79/T79*100</f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>B80/T80*100</f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>B81/T81*100</f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>B82/T82*100</f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>B83/T83*100</f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>B84/T84*100</f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47">
        <v>100</v>
      </c>
      <c r="U85" s="112">
        <f>B85/T85*100</f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47">
        <v>100</v>
      </c>
      <c r="U86" s="112">
        <f>B86/T86*100</f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47">
        <v>100</v>
      </c>
      <c r="U87" s="112">
        <f>B87/T87*100</f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47">
        <v>100</v>
      </c>
      <c r="U88" s="112">
        <f>B88/T88*100</f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>B89/T89*100</f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>B90/T90*100</f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47">
        <v>100</v>
      </c>
      <c r="U91" s="112">
        <f>B91/T91*100</f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47">
        <v>100</v>
      </c>
      <c r="U92" s="112">
        <f>B92/T92*100</f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47">
        <v>100</v>
      </c>
      <c r="U93" s="112">
        <f>B93/T93*100</f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47">
        <v>100</v>
      </c>
      <c r="U94" s="112">
        <f>B94/T94*100</f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>B95/T95*100</f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>B96/T96*100</f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>B97/T97*100</f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47">
        <v>106.2</v>
      </c>
      <c r="U98" s="112">
        <f>B98/T98*100</f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47">
        <v>106.2</v>
      </c>
      <c r="U99" s="112">
        <f>B99/T99*100</f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>B100/T100*100</f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47">
        <v>106.2</v>
      </c>
      <c r="U101" s="112">
        <f>B101/T101*100</f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47">
        <v>106.2</v>
      </c>
      <c r="U102" s="112">
        <f>B102/T102*100</f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>B103/T103*100</f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47">
        <v>106.2</v>
      </c>
      <c r="U104" s="112">
        <f>B104/T104*100</f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47">
        <v>106.2</v>
      </c>
      <c r="U105" s="112">
        <f>B105/T105*100</f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47">
        <v>106.2</v>
      </c>
      <c r="U106" s="112">
        <f>B106/T106*100</f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47">
        <v>106.2</v>
      </c>
      <c r="U107" s="112">
        <f>B107/T107*100</f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>B108/T108*100</f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>B109/T109*100</f>
        <v>174387.37086756842</v>
      </c>
    </row>
    <row r="110" spans="1:21" hidden="1" x14ac:dyDescent="0.3">
      <c r="A110" s="236" t="s">
        <v>61</v>
      </c>
      <c r="B110" s="73">
        <f>SUM(B98:B109)</f>
        <v>1107009.6719029532</v>
      </c>
      <c r="C110" s="73">
        <f>SUM(C98:C109)</f>
        <v>366248.44130928582</v>
      </c>
      <c r="D110" s="73">
        <f>SUM(D98:D109)</f>
        <v>218822.27617371158</v>
      </c>
      <c r="E110" s="73">
        <f>SUM(E98:E109)</f>
        <v>14303.183000428075</v>
      </c>
      <c r="F110" s="73">
        <f>SUM(F98:F109)</f>
        <v>147426.18513557425</v>
      </c>
      <c r="G110" s="73">
        <f>SUM(G98:G109)</f>
        <v>69629.843697936216</v>
      </c>
      <c r="H110" s="73">
        <f>SUM(H98:H109)</f>
        <v>77796.341437638024</v>
      </c>
      <c r="I110" s="73">
        <f>SUM(I98:I109)</f>
        <v>740761.69059366744</v>
      </c>
      <c r="J110" s="73">
        <f>SUM(J98:J109)</f>
        <v>169273.30085058667</v>
      </c>
      <c r="K110" s="73">
        <f>SUM(K98:K109)</f>
        <v>82988.954897903051</v>
      </c>
      <c r="L110" s="73">
        <f>SUM(L98:L109)</f>
        <v>571487.39974308084</v>
      </c>
      <c r="M110" s="73">
        <f>SUM(M98:M109)</f>
        <v>317425.32279564638</v>
      </c>
      <c r="N110" s="73">
        <f>SUM(N98:N109)</f>
        <v>254062.07694743454</v>
      </c>
      <c r="O110" s="73">
        <f>SUM(O98:O109)</f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47">
        <v>108.4</v>
      </c>
      <c r="U111" s="112">
        <f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>B112/T112*100</f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47">
        <v>108.4</v>
      </c>
      <c r="U113" s="112">
        <f>B113/T113*100</f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47">
        <v>108.4</v>
      </c>
      <c r="U114" s="112">
        <f>B114/T114*100</f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47">
        <v>108.4</v>
      </c>
      <c r="U115" s="112">
        <f>B115/T115*100</f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>B116/T116*100</f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47">
        <v>108.4</v>
      </c>
      <c r="U117" s="112">
        <f>B117/T117*100</f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47">
        <v>108.4</v>
      </c>
      <c r="U118" s="112">
        <f>B118/T118*100</f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>D119+J119</f>
        <v>19097</v>
      </c>
      <c r="P119" s="79">
        <f>E119+K119</f>
        <v>2810</v>
      </c>
      <c r="Q119" s="79">
        <f>F119+L119</f>
        <v>53516</v>
      </c>
      <c r="R119" s="79">
        <f>G119+M119</f>
        <v>32363</v>
      </c>
      <c r="S119" s="268">
        <f>H119+N119</f>
        <v>21153</v>
      </c>
      <c r="T119" s="547">
        <v>108.4</v>
      </c>
      <c r="U119" s="112">
        <f>B119/T119*100</f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>D120+J120</f>
        <v>17199.681012640878</v>
      </c>
      <c r="P120" s="79">
        <f>E120+K120</f>
        <v>5388.8844599428285</v>
      </c>
      <c r="Q120" s="79">
        <f>F120+L120</f>
        <v>48303.641850133848</v>
      </c>
      <c r="R120" s="79">
        <f>G120+M120</f>
        <v>23304.651528712649</v>
      </c>
      <c r="S120" s="268">
        <f>H120+N120</f>
        <v>24998.990321421203</v>
      </c>
      <c r="T120" s="547">
        <v>108.4</v>
      </c>
      <c r="U120" s="112">
        <f>B120/T120*100</f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>D121+J121</f>
        <v>25508.784303175067</v>
      </c>
      <c r="P121" s="82">
        <f>E121+K121</f>
        <v>8371.6792789462543</v>
      </c>
      <c r="Q121" s="82">
        <f>F121+L121</f>
        <v>58960.517741948075</v>
      </c>
      <c r="R121" s="82">
        <f>G121+M121</f>
        <v>29603.921027675817</v>
      </c>
      <c r="S121" s="272">
        <f>H121+N121</f>
        <v>29356.596714272251</v>
      </c>
      <c r="T121" s="547">
        <v>108.4</v>
      </c>
      <c r="U121" s="112">
        <f>B121/T121*100</f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>B122/T122*100</f>
        <v>99722.324723247235</v>
      </c>
    </row>
    <row r="123" spans="1:21" s="100" customFormat="1" hidden="1" x14ac:dyDescent="0.3">
      <c r="A123" s="273" t="s">
        <v>127</v>
      </c>
      <c r="B123" s="77">
        <f>B111+B112+B113+B114+B115+B116+B117+B118+B119+B120+B121+B122</f>
        <v>1015060.9698834696</v>
      </c>
      <c r="C123" s="77">
        <f>C111+C112+C113+C114+C115+C116+C117+C118+C119+C120+C121+C122</f>
        <v>340775.88461392699</v>
      </c>
      <c r="D123" s="77">
        <f>D111+D112+D113+D114+D115+D116+D117+D118+D119+D120+D121+D122</f>
        <v>189017.17504618401</v>
      </c>
      <c r="E123" s="77">
        <f>E111+E112+E113+E114+E115+E116+E117+E118+E119+E120+E121+E122</f>
        <v>13551.805612318834</v>
      </c>
      <c r="F123" s="77">
        <f>F111+F112+F113+F114+F115+F116+F117+F118+F119+F120+F121+F122</f>
        <v>151760.709567743</v>
      </c>
      <c r="G123" s="77">
        <f>G111+G112+G113+G114+G115+G116+G117+G118+G119+G120+G121+G122</f>
        <v>64455.672489408578</v>
      </c>
      <c r="H123" s="77">
        <f>H111+H112+H113+H114+H115+H116+H117+H118+H119+H120+H121+H122</f>
        <v>87304.037078334411</v>
      </c>
      <c r="I123" s="77">
        <f>I111+I112+I113+I114+I115+I116+I117+I118+I119+I120+I121+I122</f>
        <v>674284.08526954264</v>
      </c>
      <c r="J123" s="77">
        <f>J111+J112+J113+J114+J115+J116+J117+J118+J119+J120+J121+J122</f>
        <v>167813.78607621163</v>
      </c>
      <c r="K123" s="77">
        <f>K111+K112+K113+K114+K115+K116+K117+K118+K119+K120+K121+K122</f>
        <v>69937.721030345521</v>
      </c>
      <c r="L123" s="77">
        <f>L111+L112+L113+L114+L115+L116+L117+L118+L119+L120+L121+L122</f>
        <v>506469.29919333098</v>
      </c>
      <c r="M123" s="77">
        <f>M111+M112+M113+M114+M115+M116+M117+M118+M119+M120+M121+M122</f>
        <v>278496.52275307855</v>
      </c>
      <c r="N123" s="77">
        <f>N111+N112+N113+N114+N115+N116+N117+N118+N119+N120+N121+N122</f>
        <v>227974.77644025243</v>
      </c>
      <c r="O123" s="77">
        <f>O111+O112+O113+O114+O115+O116+O117+O118+O119+O120+O121+O122</f>
        <v>356830.96112239565</v>
      </c>
      <c r="P123" s="77">
        <f>P111+P112+P113+P114+P115+P116+P117+P118+P119+P120+P121+P122</f>
        <v>83490.52664266435</v>
      </c>
      <c r="Q123" s="77">
        <f>Q111+Q112+Q113+Q114+Q115+Q116+Q117+Q118+Q119+Q120+Q121+Q122</f>
        <v>658231.00876107393</v>
      </c>
      <c r="R123" s="77">
        <f>R111+R112+R113+R114+R115+R116+R117+R118+R119+R120+R121+R122</f>
        <v>342952.19524248713</v>
      </c>
      <c r="S123" s="274">
        <f>S111+S112+S113+S114+S115+S116+S117+S118+S119+S120+S121+S122</f>
        <v>315276.81351858686</v>
      </c>
      <c r="T123" s="124">
        <v>108.4</v>
      </c>
      <c r="U123" s="116">
        <f>B123/T123*100</f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47">
        <v>108.5</v>
      </c>
      <c r="U124" s="112">
        <f>B124/T124*100</f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47">
        <v>108.5</v>
      </c>
      <c r="U125" s="112">
        <f>B125/T125*100</f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47">
        <v>108.5</v>
      </c>
      <c r="U126" s="112">
        <f>B126/T126*100</f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47">
        <v>108.5</v>
      </c>
      <c r="U127" s="112">
        <f>B127/T127*100</f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47">
        <v>108.5</v>
      </c>
      <c r="U128" s="112">
        <f>B128/T128*100</f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>B129/T129*100</f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47">
        <v>108.5</v>
      </c>
      <c r="U130" s="112">
        <f>B130/T130*100</f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47">
        <v>108.5</v>
      </c>
      <c r="U131" s="112">
        <f>B131/T131*100</f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47">
        <v>108.5</v>
      </c>
      <c r="U132" s="112">
        <f>B132/T132*100</f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>B133/T133*100</f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47">
        <v>108.5</v>
      </c>
      <c r="U134" s="112">
        <f>B134/T134*100</f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>B135/T135*100</f>
        <v>132282.02764976959</v>
      </c>
      <c r="X135" s="89"/>
    </row>
    <row r="136" spans="1:24" hidden="1" x14ac:dyDescent="0.3">
      <c r="A136" s="273" t="s">
        <v>140</v>
      </c>
      <c r="B136" s="77">
        <f>B124+B125+B126+B127+B128+B129+B130+B131+B132+B133+B134+B135</f>
        <v>913069</v>
      </c>
      <c r="C136" s="77">
        <f>C124+C125+C126+C127+C128+C129+C130+C131+C132+C133+C134+C135</f>
        <v>361702</v>
      </c>
      <c r="D136" s="77">
        <f>D124+D125+D126+D127+D128+D129+D130+D131+D132+D133+D134+D135</f>
        <v>200633</v>
      </c>
      <c r="E136" s="77">
        <f>E124+E125+E126+E127+E128+E129+E130+E131+E132+E133+E134+E135</f>
        <v>14384</v>
      </c>
      <c r="F136" s="77">
        <f>F124+F125+F126+F127+F128+F129+F130+F131+F132+F133+F134+F135</f>
        <v>161069</v>
      </c>
      <c r="G136" s="77">
        <f>G124+G125+G126+G127+G128+G129+G130+G131+G132+G133+G134+G135</f>
        <v>50581</v>
      </c>
      <c r="H136" s="77">
        <f>H124+H125+H126+H127+H128+H129+H130+H131+H132+H133+H134+H135</f>
        <v>110489</v>
      </c>
      <c r="I136" s="77">
        <f>I124+I125+I126+I127+I128+I129+I130+I131+I132+I133+I134+I135</f>
        <v>551367</v>
      </c>
      <c r="J136" s="77">
        <f>J124+J125+J126+J127+J128+J129+J130+J131+J132+J133+J134+J135</f>
        <v>98406</v>
      </c>
      <c r="K136" s="77">
        <f>K124+K125+K126+K127+K128+K129+K130+K131+K132+K133+K134+K135</f>
        <v>36657</v>
      </c>
      <c r="L136" s="77">
        <f>L124+L125+L126+L127+L128+L129+L130+L131+L132+L133+L134+L135</f>
        <v>452962</v>
      </c>
      <c r="M136" s="77">
        <f>M124+M125+M126+M127+M128+M129+M130+M131+M132+M133+M134+M135</f>
        <v>242331</v>
      </c>
      <c r="N136" s="77">
        <f>N124+N125+N126+N127+N128+N129+N130+N131+N132+N133+N134+N135</f>
        <v>210629</v>
      </c>
      <c r="O136" s="77">
        <f>O124+O125+O126+O127+O128+O129+O130+O131+O132+O133+O134+O135</f>
        <v>299041</v>
      </c>
      <c r="P136" s="77">
        <f>P124+P125+P126+P127+P128+P129+P130+P131+P132+P133+P134+P135</f>
        <v>51043</v>
      </c>
      <c r="Q136" s="77">
        <f>Q124+Q125+Q126+Q127+Q128+Q129+Q130+Q131+Q132+Q133+Q134+Q135</f>
        <v>614030</v>
      </c>
      <c r="R136" s="77">
        <f>R124+R125+R126+R127+R128+R129+R130+R131+R132+R133+R134+R135</f>
        <v>292912</v>
      </c>
      <c r="S136" s="274">
        <f>S124+S125+S126+S127+S128+S129+S130+S131+S132+S133+S134+S135</f>
        <v>321118</v>
      </c>
      <c r="T136" s="122">
        <v>108.5</v>
      </c>
      <c r="U136" s="116">
        <f>B136/T136*100</f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9">
        <v>110.1</v>
      </c>
      <c r="U137" s="112">
        <f>B137/T137*100</f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9">
        <v>110.1</v>
      </c>
      <c r="U138" s="112">
        <f>B138/T138*100</f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9">
        <v>110.1</v>
      </c>
      <c r="U139" s="112">
        <f>B139/T139*100</f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>B140/T140*100</f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9">
        <v>110.1</v>
      </c>
      <c r="U141" s="112">
        <f>B141/T141*100</f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9">
        <v>110.1</v>
      </c>
      <c r="U143" s="112">
        <f>B143/T143*100</f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>B144/T144*100</f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>B145/T145*100</f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>B146/T146*100</f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9">
        <v>110.1</v>
      </c>
      <c r="U147" s="112">
        <f>B147/T147*100</f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>B148/T148*100</f>
        <v>130284.28701180746</v>
      </c>
      <c r="X148" s="89"/>
    </row>
    <row r="149" spans="1:24" hidden="1" x14ac:dyDescent="0.3">
      <c r="A149" s="273" t="s">
        <v>153</v>
      </c>
      <c r="B149" s="77">
        <f>SUM(B137:B148)</f>
        <v>1074664</v>
      </c>
      <c r="C149" s="77">
        <f>SUM(C137:C148)</f>
        <v>407306</v>
      </c>
      <c r="D149" s="77">
        <f>SUM(D137:D148)</f>
        <v>245342</v>
      </c>
      <c r="E149" s="77">
        <f>SUM(E137:E148)</f>
        <v>7930</v>
      </c>
      <c r="F149" s="77">
        <f>SUM(F137:F148)</f>
        <v>161965</v>
      </c>
      <c r="G149" s="77">
        <f>SUM(G137:G148)</f>
        <v>52577</v>
      </c>
      <c r="H149" s="77">
        <f>SUM(H137:H148)</f>
        <v>109387</v>
      </c>
      <c r="I149" s="77">
        <f>SUM(I137:I148)</f>
        <v>667361</v>
      </c>
      <c r="J149" s="77">
        <f>SUM(J137:J148)</f>
        <v>81956</v>
      </c>
      <c r="K149" s="77">
        <f>SUM(K137:K148)</f>
        <v>21176</v>
      </c>
      <c r="L149" s="77">
        <f>SUM(L137:L148)</f>
        <v>585403</v>
      </c>
      <c r="M149" s="77">
        <f>SUM(M137:M148)</f>
        <v>358286</v>
      </c>
      <c r="N149" s="77">
        <f>SUM(N137:N148)</f>
        <v>227116</v>
      </c>
      <c r="O149" s="77">
        <f>SUM(O137:O148)</f>
        <v>327297</v>
      </c>
      <c r="P149" s="77">
        <f>SUM(P137:P148)</f>
        <v>29108</v>
      </c>
      <c r="Q149" s="77">
        <f>SUM(Q137:Q148)</f>
        <v>747367</v>
      </c>
      <c r="R149" s="77">
        <f>SUM(R137:R148)</f>
        <v>410863</v>
      </c>
      <c r="S149" s="274">
        <f>SUM(S137:S148)</f>
        <v>336504</v>
      </c>
      <c r="T149" s="125">
        <v>110.1</v>
      </c>
      <c r="U149" s="116">
        <f>B149/T149*100</f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>B150/T150*100</f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48">
        <v>110</v>
      </c>
      <c r="U151" s="112">
        <f>B151/T151*100</f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>B152/T152*100</f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>B153/T153*100</f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>B154/T154*100</f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>B155/T155*100</f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>B156/T156*100</f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>B157/T157*100</f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>B158/T158*100</f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>B159/T159*100</f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>B160/T160*100</f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>SUM(C150:C161)</f>
        <v>447328.93999999994</v>
      </c>
      <c r="D162" s="164">
        <f>SUM(D150:D161)</f>
        <v>306618.76</v>
      </c>
      <c r="E162" s="164">
        <f>SUM(E150:E161)</f>
        <v>13759.650000000001</v>
      </c>
      <c r="F162" s="164">
        <f>SUM(F150:F161)</f>
        <v>140711.18</v>
      </c>
      <c r="G162" s="164">
        <f>SUM(G150:G161)</f>
        <v>51613.789999999994</v>
      </c>
      <c r="H162" s="164">
        <f>SUM(H150:H161)</f>
        <v>89095.19</v>
      </c>
      <c r="I162" s="164">
        <f>SUM(I150:I161)</f>
        <v>1132507.2631197104</v>
      </c>
      <c r="J162" s="164">
        <f>SUM(J150:J161)</f>
        <v>148285.22433369514</v>
      </c>
      <c r="K162" s="164">
        <f>SUM(K150:K161)</f>
        <v>69984.04352630589</v>
      </c>
      <c r="L162" s="164">
        <f>SUM(L150:L161)</f>
        <v>984221.03878601524</v>
      </c>
      <c r="M162" s="164">
        <f>SUM(M150:M161)</f>
        <v>625215.13161499659</v>
      </c>
      <c r="N162" s="164">
        <f>SUM(N150:N161)</f>
        <v>359006.90717101883</v>
      </c>
      <c r="O162" s="164">
        <f>SUM(O150:O161)</f>
        <v>454903.98433369515</v>
      </c>
      <c r="P162" s="164">
        <f>SUM(P150:P161)</f>
        <v>83744.693526305899</v>
      </c>
      <c r="Q162" s="164">
        <f>SUM(Q150:Q161)</f>
        <v>1124931.2187860152</v>
      </c>
      <c r="R162" s="164">
        <f>SUM(R150:R161)</f>
        <v>676829.37479747715</v>
      </c>
      <c r="S162" s="292">
        <f>SUM(S150:S161)</f>
        <v>448103.3696887024</v>
      </c>
      <c r="T162" s="152">
        <v>110.16800000000001</v>
      </c>
      <c r="U162" s="165">
        <f>B162/T162*100</f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 x14ac:dyDescent="0.3">
      <c r="A175" s="295" t="s">
        <v>200</v>
      </c>
      <c r="B175" s="180">
        <f>SUM(B163:B174)</f>
        <v>1648757.1454288536</v>
      </c>
      <c r="C175" s="180">
        <f>SUM(C163:C174)</f>
        <v>474105.65311692003</v>
      </c>
      <c r="D175" s="180">
        <f>SUM(D163:D174)</f>
        <v>272513.09569891996</v>
      </c>
      <c r="E175" s="180">
        <f>SUM(E163:E174)</f>
        <v>16539.27</v>
      </c>
      <c r="F175" s="180">
        <f>SUM(F163:F174)</f>
        <v>201592.55741800001</v>
      </c>
      <c r="G175" s="180">
        <f>SUM(G163:G174)</f>
        <v>89838.36</v>
      </c>
      <c r="H175" s="180">
        <f>SUM(H163:H174)</f>
        <v>111754.19741800001</v>
      </c>
      <c r="I175" s="180">
        <f>SUM(I163:I174)</f>
        <v>1174651.4923119335</v>
      </c>
      <c r="J175" s="180">
        <f>SUM(J163:J174)</f>
        <v>109445.5697807932</v>
      </c>
      <c r="K175" s="180">
        <f>SUM(K163:K174)</f>
        <v>40446.395887407925</v>
      </c>
      <c r="L175" s="180">
        <f>SUM(L163:L174)</f>
        <v>1065205.92253114</v>
      </c>
      <c r="M175" s="180">
        <f>SUM(M163:M174)</f>
        <v>669633.68816707656</v>
      </c>
      <c r="N175" s="180">
        <f>SUM(N163:N174)</f>
        <v>395572.23436406365</v>
      </c>
      <c r="O175" s="180">
        <f>SUM(O163:O174)</f>
        <v>381958.66547971324</v>
      </c>
      <c r="P175" s="180">
        <f>SUM(P163:P174)</f>
        <v>56985.665887407929</v>
      </c>
      <c r="Q175" s="180">
        <f>SUM(Q163:Q174)</f>
        <v>1266798.4799491405</v>
      </c>
      <c r="R175" s="180">
        <f>SUM(R163:R174)</f>
        <v>759472.04816707643</v>
      </c>
      <c r="S175" s="296">
        <f>SUM(S163:S174)</f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 x14ac:dyDescent="0.3">
      <c r="A185" s="465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6">
        <v>44724</v>
      </c>
      <c r="T185" s="148"/>
      <c r="U185" s="147"/>
      <c r="X185" s="150"/>
    </row>
    <row r="186" spans="1:24" s="450" customFormat="1" ht="18" hidden="1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464"/>
      <c r="X186" s="451"/>
    </row>
    <row r="187" spans="1:24" s="450" customFormat="1" ht="18" hidden="1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464"/>
      <c r="X187" s="451"/>
    </row>
    <row r="188" spans="1:24" s="156" customFormat="1" ht="18" hidden="1" customHeight="1" x14ac:dyDescent="0.3">
      <c r="A188" s="295" t="s">
        <v>206</v>
      </c>
      <c r="B188" s="180">
        <f>SUM(B176:B187)</f>
        <v>1605282.3980231523</v>
      </c>
      <c r="C188" s="180">
        <f>SUM(C176:C187)</f>
        <v>472037.2</v>
      </c>
      <c r="D188" s="180">
        <f>SUM(D176:D187)</f>
        <v>275295.49</v>
      </c>
      <c r="E188" s="180">
        <f>SUM(E176:E187)</f>
        <v>11275.25</v>
      </c>
      <c r="F188" s="180">
        <f>SUM(F176:F187)</f>
        <v>196740.71</v>
      </c>
      <c r="G188" s="180">
        <f>SUM(G176:G187)</f>
        <v>87049.9</v>
      </c>
      <c r="H188" s="180">
        <f>SUM(H176:H187)</f>
        <v>109691.81</v>
      </c>
      <c r="I188" s="180">
        <f>SUM(I176:I187)</f>
        <v>1133246.1980231523</v>
      </c>
      <c r="J188" s="180">
        <f>SUM(J176:J187)</f>
        <v>145822.27090760416</v>
      </c>
      <c r="K188" s="180">
        <f>SUM(K176:K187)</f>
        <v>57798.9</v>
      </c>
      <c r="L188" s="180">
        <f>SUM(L176:L187)</f>
        <v>987422.92711554817</v>
      </c>
      <c r="M188" s="180">
        <f>SUM(M176:M187)</f>
        <v>597694.1304445453</v>
      </c>
      <c r="N188" s="180">
        <f>SUM(N176:N187)</f>
        <v>389726.79667100287</v>
      </c>
      <c r="O188" s="180">
        <f>SUM(O176:O187)</f>
        <v>421117.5537923479</v>
      </c>
      <c r="P188" s="180">
        <f>SUM(P176:P187)</f>
        <v>69074.779811583052</v>
      </c>
      <c r="Q188" s="180">
        <f>SUM(Q176:Q187)</f>
        <v>1184164.5208051433</v>
      </c>
      <c r="R188" s="180">
        <f>SUM(R176:R187)</f>
        <v>684742.51619562437</v>
      </c>
      <c r="S188" s="296">
        <f>SUM(S176:S187)</f>
        <v>499420.00460951903</v>
      </c>
      <c r="T188" s="172"/>
      <c r="U188" s="165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>I194+O194</f>
        <v>122942.35924653233</v>
      </c>
      <c r="U194" s="159">
        <f>J194+P194</f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 x14ac:dyDescent="0.25">
      <c r="A200" s="496" t="s">
        <v>218</v>
      </c>
      <c r="B200" s="444">
        <v>224237</v>
      </c>
      <c r="C200" s="444">
        <v>95935</v>
      </c>
      <c r="D200" s="479">
        <v>53030</v>
      </c>
      <c r="E200" s="479">
        <v>1015</v>
      </c>
      <c r="F200" s="479">
        <v>42904</v>
      </c>
      <c r="G200" s="479">
        <v>26483</v>
      </c>
      <c r="H200" s="479">
        <v>16421</v>
      </c>
      <c r="I200" s="479">
        <v>128303</v>
      </c>
      <c r="J200" s="479">
        <v>22227</v>
      </c>
      <c r="K200" s="479">
        <v>15087</v>
      </c>
      <c r="L200" s="479">
        <v>106076</v>
      </c>
      <c r="M200" s="479">
        <v>60495</v>
      </c>
      <c r="N200" s="479">
        <v>45581</v>
      </c>
      <c r="O200" s="479">
        <v>75257</v>
      </c>
      <c r="P200" s="479">
        <v>16102</v>
      </c>
      <c r="Q200" s="479">
        <v>148980</v>
      </c>
      <c r="R200" s="479">
        <v>86978</v>
      </c>
      <c r="S200" s="480">
        <v>62002</v>
      </c>
      <c r="T200" s="461"/>
      <c r="U200" s="444"/>
      <c r="X200" s="150"/>
    </row>
    <row r="201" spans="1:24" s="354" customFormat="1" ht="18" hidden="1" customHeight="1" x14ac:dyDescent="0.3">
      <c r="A201" s="295" t="s">
        <v>220</v>
      </c>
      <c r="B201" s="402">
        <f>SUM(B189:B200)</f>
        <v>1545277.0066684473</v>
      </c>
      <c r="C201" s="402">
        <f>SUM(C189:C200)</f>
        <v>423447.34</v>
      </c>
      <c r="D201" s="402">
        <f>SUM(D189:D200)</f>
        <v>249344.9</v>
      </c>
      <c r="E201" s="402">
        <f>SUM(E189:E200)</f>
        <v>7108.51</v>
      </c>
      <c r="F201" s="402">
        <f>SUM(F189:F200)</f>
        <v>174101.44</v>
      </c>
      <c r="G201" s="402">
        <f>SUM(G189:G200)</f>
        <v>80922.070000000007</v>
      </c>
      <c r="H201" s="402">
        <f>SUM(H189:H200)</f>
        <v>93177.37000000001</v>
      </c>
      <c r="I201" s="402">
        <f>SUM(I189:I200)</f>
        <v>1121831.6666684472</v>
      </c>
      <c r="J201" s="402">
        <f>SUM(J189:J200)</f>
        <v>214572.45329865726</v>
      </c>
      <c r="K201" s="402">
        <f>SUM(K189:K200)</f>
        <v>76559.179999999993</v>
      </c>
      <c r="L201" s="402">
        <f>SUM(L189:L200)</f>
        <v>907259.21336979</v>
      </c>
      <c r="M201" s="402">
        <f>SUM(M189:M200)</f>
        <v>484034.39366432128</v>
      </c>
      <c r="N201" s="402">
        <f>SUM(N189:N200)</f>
        <v>423225.81970546866</v>
      </c>
      <c r="O201" s="402">
        <f>SUM(O189:O200)</f>
        <v>463918.35329865728</v>
      </c>
      <c r="P201" s="402">
        <f>SUM(P189:P200)</f>
        <v>83666.69</v>
      </c>
      <c r="Q201" s="402">
        <f>SUM(Q189:Q200)</f>
        <v>1081359.6533697899</v>
      </c>
      <c r="R201" s="402">
        <f>SUM(R189:R200)</f>
        <v>564957.46366432135</v>
      </c>
      <c r="S201" s="407">
        <f>SUM(S189:S200)</f>
        <v>516402.1897054686</v>
      </c>
      <c r="T201" s="398"/>
      <c r="U201" s="399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hidden="1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hidden="1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hidden="1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hidden="1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hidden="1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hidden="1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thickTop="1" x14ac:dyDescent="0.3">
      <c r="A214" s="295" t="s">
        <v>295</v>
      </c>
      <c r="B214" s="402">
        <f>SUM(B202:B213)</f>
        <v>1660352.0292158141</v>
      </c>
      <c r="C214" s="402">
        <f>SUM(C202:C213)</f>
        <v>480692.02</v>
      </c>
      <c r="D214" s="402">
        <f>SUM(D202:D213)</f>
        <v>280636.25</v>
      </c>
      <c r="E214" s="402">
        <f>SUM(E202:E213)</f>
        <v>18629.843985589439</v>
      </c>
      <c r="F214" s="402">
        <f>SUM(F202:F213)</f>
        <v>200054.77</v>
      </c>
      <c r="G214" s="402">
        <f>SUM(G202:G213)</f>
        <v>87873.78</v>
      </c>
      <c r="H214" s="402">
        <f>SUM(H202:H213)</f>
        <v>112180.98999999999</v>
      </c>
      <c r="I214" s="402">
        <f>SUM(I202:I213)</f>
        <v>1179661.0092158145</v>
      </c>
      <c r="J214" s="402">
        <f>SUM(J202:J213)</f>
        <v>214173.51482243085</v>
      </c>
      <c r="K214" s="402">
        <f>SUM(K202:K213)</f>
        <v>76060.823985589435</v>
      </c>
      <c r="L214" s="402">
        <f>SUM(L202:L213)</f>
        <v>965485.49439338327</v>
      </c>
      <c r="M214" s="402">
        <f>SUM(M202:M213)</f>
        <v>566416.03147409239</v>
      </c>
      <c r="N214" s="402">
        <f>SUM(N202:N213)</f>
        <v>399069.24715509161</v>
      </c>
      <c r="O214" s="402">
        <f>SUM(O202:O213)</f>
        <v>494810.76482243085</v>
      </c>
      <c r="P214" s="402">
        <f>SUM(P202:P213)</f>
        <v>94688.667971178889</v>
      </c>
      <c r="Q214" s="402">
        <f>SUM(Q202:Q213)</f>
        <v>1165542.2643933834</v>
      </c>
      <c r="R214" s="402">
        <f>SUM(R202:R213)</f>
        <v>654290.81147409242</v>
      </c>
      <c r="S214" s="407">
        <f>SUM(S202:S213)</f>
        <v>511250.45291929098</v>
      </c>
      <c r="T214" s="478">
        <f>SUM(T202:T213)</f>
        <v>0</v>
      </c>
      <c r="U214" s="402">
        <f>SUM(U202:U213)</f>
        <v>0</v>
      </c>
      <c r="X214" s="163"/>
    </row>
    <row r="215" spans="1:24" s="156" customFormat="1" ht="18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 x14ac:dyDescent="0.25">
      <c r="A218" s="430" t="s">
        <v>299</v>
      </c>
      <c r="B218" s="159">
        <v>96269.756505826706</v>
      </c>
      <c r="C218" s="481">
        <v>24012.86</v>
      </c>
      <c r="D218" s="481">
        <v>15447.48</v>
      </c>
      <c r="E218" s="481">
        <v>1357.69</v>
      </c>
      <c r="F218" s="481">
        <v>8565.3799999999992</v>
      </c>
      <c r="G218" s="481">
        <v>2156.36</v>
      </c>
      <c r="H218" s="481">
        <v>6409.02</v>
      </c>
      <c r="I218" s="481">
        <v>72256.896505826706</v>
      </c>
      <c r="J218" s="481">
        <v>4197.1797522618936</v>
      </c>
      <c r="K218" s="481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3" customFormat="1" ht="18" customHeight="1" x14ac:dyDescent="0.3">
      <c r="A219" s="430" t="s">
        <v>300</v>
      </c>
      <c r="B219" s="488">
        <v>153019.22476222855</v>
      </c>
      <c r="C219" s="489">
        <v>28120.44</v>
      </c>
      <c r="D219" s="489">
        <v>18857.5</v>
      </c>
      <c r="E219" s="489">
        <v>3271.77</v>
      </c>
      <c r="F219" s="489">
        <v>9262.94</v>
      </c>
      <c r="G219" s="489">
        <v>2130.4299999999998</v>
      </c>
      <c r="H219" s="489">
        <v>7132.51</v>
      </c>
      <c r="I219" s="489">
        <v>124898.78476222856</v>
      </c>
      <c r="J219" s="489">
        <v>8766.7843607673203</v>
      </c>
      <c r="K219" s="489">
        <v>6299.64</v>
      </c>
      <c r="L219" s="490">
        <v>116132.00040146124</v>
      </c>
      <c r="M219" s="490">
        <v>88818.199825997348</v>
      </c>
      <c r="N219" s="490">
        <v>27313.80057546388</v>
      </c>
      <c r="O219" s="490">
        <v>27624.284360767324</v>
      </c>
      <c r="P219" s="490">
        <v>9571.41</v>
      </c>
      <c r="Q219" s="490">
        <v>125394.94040146124</v>
      </c>
      <c r="R219" s="490">
        <v>90948.629825997356</v>
      </c>
      <c r="S219" s="491">
        <v>34446.310575463882</v>
      </c>
      <c r="T219" s="492"/>
      <c r="U219" s="488"/>
      <c r="X219" s="494"/>
    </row>
    <row r="220" spans="1:24" s="493" customFormat="1" ht="18" customHeight="1" x14ac:dyDescent="0.3">
      <c r="A220" s="430" t="s">
        <v>301</v>
      </c>
      <c r="B220" s="488">
        <v>214570.34888169545</v>
      </c>
      <c r="C220" s="489">
        <v>57032.15</v>
      </c>
      <c r="D220" s="489">
        <v>35430.339999999997</v>
      </c>
      <c r="E220" s="489">
        <v>1301.96</v>
      </c>
      <c r="F220" s="489">
        <v>21601.81</v>
      </c>
      <c r="G220" s="489">
        <v>3131.04</v>
      </c>
      <c r="H220" s="489">
        <v>18470.77</v>
      </c>
      <c r="I220" s="489">
        <v>157538.19888169543</v>
      </c>
      <c r="J220" s="489">
        <v>10989.82408578954</v>
      </c>
      <c r="K220" s="489">
        <v>9127.68</v>
      </c>
      <c r="L220" s="490">
        <v>146548.3747959059</v>
      </c>
      <c r="M220" s="490">
        <v>88023.824362438216</v>
      </c>
      <c r="N220" s="490">
        <v>58524.550433467703</v>
      </c>
      <c r="O220" s="490">
        <v>46420.16408578954</v>
      </c>
      <c r="P220" s="490">
        <v>10429.64</v>
      </c>
      <c r="Q220" s="490">
        <v>168150.18479590592</v>
      </c>
      <c r="R220" s="490">
        <v>91154.864362438209</v>
      </c>
      <c r="S220" s="294">
        <v>76995.320433467699</v>
      </c>
      <c r="T220" s="492"/>
      <c r="U220" s="488"/>
      <c r="X220" s="494"/>
    </row>
    <row r="221" spans="1:24" s="535" customFormat="1" ht="18" customHeight="1" x14ac:dyDescent="0.3">
      <c r="A221" s="530" t="s">
        <v>303</v>
      </c>
      <c r="B221" s="531">
        <v>175393.0935308683</v>
      </c>
      <c r="C221" s="532">
        <v>32167.33</v>
      </c>
      <c r="D221" s="532">
        <v>23155.86</v>
      </c>
      <c r="E221" s="532">
        <v>544.76</v>
      </c>
      <c r="F221" s="532">
        <v>9011.4699999999993</v>
      </c>
      <c r="G221" s="532">
        <v>1628.2</v>
      </c>
      <c r="H221" s="532">
        <v>7383.27</v>
      </c>
      <c r="I221" s="532">
        <v>143225.76353086831</v>
      </c>
      <c r="J221" s="532">
        <v>26731.201675381395</v>
      </c>
      <c r="K221" s="532">
        <v>23894.47</v>
      </c>
      <c r="L221" s="533">
        <v>116494.56185548691</v>
      </c>
      <c r="M221" s="533">
        <v>82304.091957413344</v>
      </c>
      <c r="N221" s="533">
        <v>34190.469898073577</v>
      </c>
      <c r="O221" s="533">
        <v>49887.061675381403</v>
      </c>
      <c r="P221" s="533">
        <v>24439.23</v>
      </c>
      <c r="Q221" s="533">
        <v>125506.03185548692</v>
      </c>
      <c r="R221" s="533">
        <v>83932.291957413327</v>
      </c>
      <c r="S221" s="537">
        <v>41573.739898073574</v>
      </c>
      <c r="T221" s="534"/>
      <c r="U221" s="531"/>
      <c r="X221" s="536"/>
    </row>
    <row r="222" spans="1:24" s="493" customFormat="1" ht="18" customHeight="1" x14ac:dyDescent="0.3">
      <c r="A222" s="430" t="s">
        <v>304</v>
      </c>
      <c r="B222" s="488">
        <v>136720.5484097545</v>
      </c>
      <c r="C222" s="489">
        <v>25059.73</v>
      </c>
      <c r="D222" s="489">
        <v>11618.12</v>
      </c>
      <c r="E222" s="489">
        <v>1017.42</v>
      </c>
      <c r="F222" s="489">
        <v>13441.61</v>
      </c>
      <c r="G222" s="489">
        <v>5719.03</v>
      </c>
      <c r="H222" s="489">
        <v>7722.58</v>
      </c>
      <c r="I222" s="489">
        <v>111660.8184097545</v>
      </c>
      <c r="J222" s="489">
        <v>6240.302173854202</v>
      </c>
      <c r="K222" s="489">
        <v>5020</v>
      </c>
      <c r="L222" s="490">
        <v>105420.5162359003</v>
      </c>
      <c r="M222" s="490">
        <v>79161.505315891089</v>
      </c>
      <c r="N222" s="490">
        <v>26259.010920009205</v>
      </c>
      <c r="O222" s="490">
        <v>17858.4221738542</v>
      </c>
      <c r="P222" s="490">
        <v>6037.42</v>
      </c>
      <c r="Q222" s="490">
        <v>118862.1262359003</v>
      </c>
      <c r="R222" s="490">
        <v>84880.535315891088</v>
      </c>
      <c r="S222" s="491">
        <v>33981.590920009206</v>
      </c>
      <c r="T222" s="492"/>
      <c r="U222" s="488"/>
      <c r="X222" s="494"/>
    </row>
    <row r="223" spans="1:24" s="493" customFormat="1" ht="18" customHeight="1" x14ac:dyDescent="0.3">
      <c r="A223" s="430" t="s">
        <v>305</v>
      </c>
      <c r="B223" s="488">
        <v>168809.39298813083</v>
      </c>
      <c r="C223" s="489">
        <v>37401.64</v>
      </c>
      <c r="D223" s="489">
        <v>18068.919999999998</v>
      </c>
      <c r="E223" s="489">
        <v>1358.59</v>
      </c>
      <c r="F223" s="489">
        <v>19332.72</v>
      </c>
      <c r="G223" s="489">
        <v>9590.5</v>
      </c>
      <c r="H223" s="489">
        <v>9742.2199999999993</v>
      </c>
      <c r="I223" s="489">
        <v>131407.75298813084</v>
      </c>
      <c r="J223" s="489">
        <v>16686.540776930364</v>
      </c>
      <c r="K223" s="489">
        <v>10162.61</v>
      </c>
      <c r="L223" s="490">
        <v>114721.21221120049</v>
      </c>
      <c r="M223" s="490">
        <v>69155.216533085317</v>
      </c>
      <c r="N223" s="490">
        <v>45565.99567811517</v>
      </c>
      <c r="O223" s="490">
        <v>34755.460776930362</v>
      </c>
      <c r="P223" s="490">
        <v>11521.2</v>
      </c>
      <c r="Q223" s="490">
        <v>134053.93221120001</v>
      </c>
      <c r="R223" s="490">
        <v>78745.716533085317</v>
      </c>
      <c r="S223" s="491">
        <v>55308.215678115172</v>
      </c>
      <c r="T223" s="492"/>
      <c r="U223" s="488"/>
      <c r="X223" s="494"/>
    </row>
    <row r="224" spans="1:24" s="493" customFormat="1" ht="18" customHeight="1" x14ac:dyDescent="0.3">
      <c r="A224" s="430" t="s">
        <v>307</v>
      </c>
      <c r="B224" s="488">
        <v>146783.60856964035</v>
      </c>
      <c r="C224" s="489">
        <v>32849.08</v>
      </c>
      <c r="D224" s="489">
        <v>19496.400000000001</v>
      </c>
      <c r="E224" s="489">
        <v>4872.54</v>
      </c>
      <c r="F224" s="489">
        <v>13352.68</v>
      </c>
      <c r="G224" s="489">
        <v>6078.68</v>
      </c>
      <c r="H224" s="489">
        <v>7274</v>
      </c>
      <c r="I224" s="489">
        <v>113934.52856964034</v>
      </c>
      <c r="J224" s="489">
        <v>10665.734168657676</v>
      </c>
      <c r="K224" s="489">
        <v>1782.31</v>
      </c>
      <c r="L224" s="490">
        <v>103268.79440098268</v>
      </c>
      <c r="M224" s="490">
        <v>65246.827275307391</v>
      </c>
      <c r="N224" s="490">
        <v>38021.967125675284</v>
      </c>
      <c r="O224" s="490">
        <v>30162.134168657678</v>
      </c>
      <c r="P224" s="490">
        <v>6654.85</v>
      </c>
      <c r="Q224" s="490">
        <v>116621.47440098267</v>
      </c>
      <c r="R224" s="490">
        <v>71325.507275307391</v>
      </c>
      <c r="S224" s="491">
        <v>45295.967125675284</v>
      </c>
      <c r="T224" s="492"/>
      <c r="U224" s="488"/>
      <c r="X224" s="494"/>
    </row>
    <row r="225" spans="1:24" s="493" customFormat="1" ht="18" customHeight="1" x14ac:dyDescent="0.3">
      <c r="A225" s="430" t="s">
        <v>308</v>
      </c>
      <c r="B225" s="488">
        <v>191002.47578631446</v>
      </c>
      <c r="C225" s="489">
        <v>61314.64</v>
      </c>
      <c r="D225" s="489">
        <v>28117.15</v>
      </c>
      <c r="E225" s="489">
        <v>9137.0499999999993</v>
      </c>
      <c r="F225" s="489">
        <v>33197.49</v>
      </c>
      <c r="G225" s="489">
        <v>19310.73</v>
      </c>
      <c r="H225" s="489">
        <v>13886.76</v>
      </c>
      <c r="I225" s="489">
        <v>129687.83578631443</v>
      </c>
      <c r="J225" s="489">
        <v>22867.917872471196</v>
      </c>
      <c r="K225" s="489">
        <v>6577.91</v>
      </c>
      <c r="L225" s="490">
        <v>106819.91791384324</v>
      </c>
      <c r="M225" s="490">
        <v>67121.951623115077</v>
      </c>
      <c r="N225" s="490">
        <v>39697.966290728167</v>
      </c>
      <c r="O225" s="490">
        <v>50985.067872471198</v>
      </c>
      <c r="P225" s="490">
        <v>15714.96</v>
      </c>
      <c r="Q225" s="490">
        <v>140017.40791384326</v>
      </c>
      <c r="R225" s="490">
        <v>86432.681623115073</v>
      </c>
      <c r="S225" s="294">
        <v>53584.726290728169</v>
      </c>
      <c r="T225" s="492"/>
      <c r="U225" s="488"/>
      <c r="X225" s="494"/>
    </row>
    <row r="226" spans="1:24" s="493" customFormat="1" ht="18" customHeight="1" x14ac:dyDescent="0.3">
      <c r="A226" s="430" t="s">
        <v>309</v>
      </c>
      <c r="B226" s="488">
        <v>294856.85925903195</v>
      </c>
      <c r="C226" s="489">
        <v>121912.92</v>
      </c>
      <c r="D226" s="489">
        <v>63951.78</v>
      </c>
      <c r="E226" s="489">
        <v>1330.4570157974167</v>
      </c>
      <c r="F226" s="489">
        <v>57961.14</v>
      </c>
      <c r="G226" s="489">
        <v>37048.35</v>
      </c>
      <c r="H226" s="489">
        <v>20912.79</v>
      </c>
      <c r="I226" s="489">
        <v>172943.93925903193</v>
      </c>
      <c r="J226" s="489">
        <v>17057.511679258714</v>
      </c>
      <c r="K226" s="489">
        <v>6979.6470157974163</v>
      </c>
      <c r="L226" s="490">
        <v>155886.42757977324</v>
      </c>
      <c r="M226" s="490">
        <v>109314.34287869184</v>
      </c>
      <c r="N226" s="490">
        <v>46572.084701081403</v>
      </c>
      <c r="O226" s="490">
        <v>81009.29167925872</v>
      </c>
      <c r="P226" s="490">
        <v>8310.1040315948339</v>
      </c>
      <c r="Q226" s="490">
        <v>213847.56757977323</v>
      </c>
      <c r="R226" s="490">
        <v>146362.69287869183</v>
      </c>
      <c r="S226" s="491">
        <v>67484.874701081397</v>
      </c>
      <c r="T226" s="492"/>
      <c r="U226" s="488"/>
      <c r="X226" s="494"/>
    </row>
    <row r="227" spans="1:24" s="156" customFormat="1" ht="18" customHeight="1" x14ac:dyDescent="0.3">
      <c r="A227" s="295" t="s">
        <v>313</v>
      </c>
      <c r="B227" s="402">
        <f>SUM(B215:B226)</f>
        <v>1940749.8935410336</v>
      </c>
      <c r="C227" s="402">
        <f>SUM(C215:C226)</f>
        <v>520953.41000000003</v>
      </c>
      <c r="D227" s="402">
        <f>SUM(D215:D226)</f>
        <v>292645.18999999994</v>
      </c>
      <c r="E227" s="402">
        <f>SUM(E215:E226)</f>
        <v>30393.927015797417</v>
      </c>
      <c r="F227" s="402">
        <f>SUM(F215:F226)</f>
        <v>228308.21999999997</v>
      </c>
      <c r="G227" s="402">
        <f>SUM(G215:G226)</f>
        <v>98240.290000000008</v>
      </c>
      <c r="H227" s="402">
        <f>SUM(H215:H226)</f>
        <v>130067.93</v>
      </c>
      <c r="I227" s="402">
        <f>SUM(I215:I226)</f>
        <v>1419796.4835410339</v>
      </c>
      <c r="J227" s="402">
        <f>SUM(J215:J226)</f>
        <v>153946.82527309848</v>
      </c>
      <c r="K227" s="402">
        <f>SUM(K215:K226)</f>
        <v>86930.897015797411</v>
      </c>
      <c r="L227" s="402">
        <f>SUM(L215:L226)</f>
        <v>1265849.6582679353</v>
      </c>
      <c r="M227" s="402">
        <f>SUM(M215:M226)</f>
        <v>829898.33790307294</v>
      </c>
      <c r="N227" s="402">
        <f>SUM(N215:N226)</f>
        <v>435951.32036486245</v>
      </c>
      <c r="O227" s="402">
        <f>SUM(O215:O226)</f>
        <v>446592.01527309837</v>
      </c>
      <c r="P227" s="402">
        <f>SUM(P215:P226)</f>
        <v>117324.82403159484</v>
      </c>
      <c r="Q227" s="402">
        <f>SUM(Q215:Q226)</f>
        <v>1494157.8782679348</v>
      </c>
      <c r="R227" s="402">
        <f>SUM(R215:R226)</f>
        <v>928138.62790307286</v>
      </c>
      <c r="S227" s="407">
        <f>SUM(S215:S226)</f>
        <v>566019.25036486238</v>
      </c>
      <c r="T227" s="478">
        <f>SUM(T215:T226)</f>
        <v>0</v>
      </c>
      <c r="U227" s="402">
        <f>SUM(U215:U226)</f>
        <v>0</v>
      </c>
      <c r="X227" s="163"/>
    </row>
    <row r="228" spans="1:24" s="493" customFormat="1" ht="18" customHeight="1" x14ac:dyDescent="0.3">
      <c r="A228" s="430" t="s">
        <v>311</v>
      </c>
      <c r="B228" s="488">
        <v>148028.12741674576</v>
      </c>
      <c r="C228" s="489">
        <v>45704.9</v>
      </c>
      <c r="D228" s="489">
        <v>34636.5</v>
      </c>
      <c r="E228" s="489">
        <v>885.42</v>
      </c>
      <c r="F228" s="489">
        <v>11068.4</v>
      </c>
      <c r="G228" s="489">
        <v>923.51</v>
      </c>
      <c r="H228" s="489">
        <v>10144.89</v>
      </c>
      <c r="I228" s="489">
        <v>102323.22741674574</v>
      </c>
      <c r="J228" s="489">
        <v>10685.449674484706</v>
      </c>
      <c r="K228" s="489">
        <v>6942.8</v>
      </c>
      <c r="L228" s="490">
        <v>91637.777742261052</v>
      </c>
      <c r="M228" s="490">
        <v>60240.894307233182</v>
      </c>
      <c r="N228" s="490">
        <v>31396.883435027863</v>
      </c>
      <c r="O228" s="490">
        <v>45321.949674484713</v>
      </c>
      <c r="P228" s="490">
        <v>7828.22</v>
      </c>
      <c r="Q228" s="490">
        <v>102706.17774226105</v>
      </c>
      <c r="R228" s="490">
        <v>61164.404307233177</v>
      </c>
      <c r="S228" s="491">
        <v>41541.773435027862</v>
      </c>
      <c r="T228" s="492"/>
      <c r="U228" s="488"/>
      <c r="X228" s="494"/>
    </row>
    <row r="229" spans="1:24" s="493" customFormat="1" ht="18" customHeight="1" x14ac:dyDescent="0.3">
      <c r="A229" s="430" t="s">
        <v>312</v>
      </c>
      <c r="B229" s="488">
        <v>134679.85283867101</v>
      </c>
      <c r="C229" s="489">
        <v>44027.97</v>
      </c>
      <c r="D229" s="489">
        <v>26904.41</v>
      </c>
      <c r="E229" s="489">
        <v>448.31</v>
      </c>
      <c r="F229" s="489">
        <v>17123.560000000001</v>
      </c>
      <c r="G229" s="489">
        <v>1327.91</v>
      </c>
      <c r="H229" s="489">
        <v>15795.65</v>
      </c>
      <c r="I229" s="489">
        <v>90651.882838670703</v>
      </c>
      <c r="J229" s="489">
        <v>8453.608741381242</v>
      </c>
      <c r="K229" s="489">
        <v>4431.3999999999996</v>
      </c>
      <c r="L229" s="490">
        <v>82198.274097289468</v>
      </c>
      <c r="M229" s="490">
        <v>42786.422942030178</v>
      </c>
      <c r="N229" s="490">
        <v>39411.851155259283</v>
      </c>
      <c r="O229" s="490">
        <v>35358.018741381245</v>
      </c>
      <c r="P229" s="490">
        <v>4879.71</v>
      </c>
      <c r="Q229" s="490">
        <v>99321.834097289466</v>
      </c>
      <c r="R229" s="490">
        <v>44114.332942030182</v>
      </c>
      <c r="S229" s="491">
        <v>55207.501155259284</v>
      </c>
      <c r="T229" s="492"/>
      <c r="U229" s="488"/>
      <c r="X229" s="494"/>
    </row>
    <row r="230" spans="1:24" s="493" customFormat="1" ht="18" customHeight="1" x14ac:dyDescent="0.3">
      <c r="A230" s="430" t="s">
        <v>314</v>
      </c>
      <c r="B230" s="488">
        <v>196000.37794788845</v>
      </c>
      <c r="C230" s="489">
        <v>45055.68</v>
      </c>
      <c r="D230" s="489">
        <v>32381.77</v>
      </c>
      <c r="E230" s="489">
        <v>1130.10475815464</v>
      </c>
      <c r="F230" s="489">
        <v>12673.91</v>
      </c>
      <c r="G230" s="489">
        <v>2580.4699999999998</v>
      </c>
      <c r="H230" s="489">
        <v>10093.44</v>
      </c>
      <c r="I230" s="489">
        <v>150944.69794788843</v>
      </c>
      <c r="J230" s="489">
        <v>18062.756246097044</v>
      </c>
      <c r="K230" s="489">
        <v>12154.04475815464</v>
      </c>
      <c r="L230" s="490">
        <v>132881.94170179139</v>
      </c>
      <c r="M230" s="490">
        <v>63413.676628344292</v>
      </c>
      <c r="N230" s="490">
        <v>69468.265073447095</v>
      </c>
      <c r="O230" s="490">
        <v>50444.526246097041</v>
      </c>
      <c r="P230" s="490">
        <v>13284.14951630928</v>
      </c>
      <c r="Q230" s="490">
        <v>145555.8517017914</v>
      </c>
      <c r="R230" s="490">
        <v>65994.146628344286</v>
      </c>
      <c r="S230" s="491">
        <v>79561.705073447098</v>
      </c>
      <c r="T230" s="492"/>
      <c r="U230" s="488"/>
      <c r="X230" s="494"/>
    </row>
    <row r="231" spans="1:24" s="493" customFormat="1" ht="18" customHeight="1" x14ac:dyDescent="0.3">
      <c r="A231" s="430" t="s">
        <v>318</v>
      </c>
      <c r="B231" s="488">
        <v>188476.63056902017</v>
      </c>
      <c r="C231" s="489">
        <v>41661.360000000001</v>
      </c>
      <c r="D231" s="489">
        <v>30435.81</v>
      </c>
      <c r="E231" s="489">
        <v>768.27</v>
      </c>
      <c r="F231" s="489">
        <v>11225.55</v>
      </c>
      <c r="G231" s="489">
        <v>2133.12</v>
      </c>
      <c r="H231" s="489">
        <v>9092.43</v>
      </c>
      <c r="I231" s="489">
        <v>146815.27056902018</v>
      </c>
      <c r="J231" s="489">
        <v>12378.165718701981</v>
      </c>
      <c r="K231" s="489">
        <v>3704.11</v>
      </c>
      <c r="L231" s="490">
        <v>134437.1048503182</v>
      </c>
      <c r="M231" s="490">
        <v>75959.94459491114</v>
      </c>
      <c r="N231" s="490">
        <v>58477.160255407071</v>
      </c>
      <c r="O231" s="490">
        <v>42813.975718701986</v>
      </c>
      <c r="P231" s="490">
        <v>4472.38</v>
      </c>
      <c r="Q231" s="490">
        <v>145662.65485031821</v>
      </c>
      <c r="R231" s="490">
        <v>78093.064594911135</v>
      </c>
      <c r="S231" s="491">
        <v>67569.590255407064</v>
      </c>
      <c r="T231" s="492"/>
      <c r="U231" s="488"/>
      <c r="X231" s="494"/>
    </row>
    <row r="232" spans="1:24" s="493" customFormat="1" ht="18" customHeight="1" x14ac:dyDescent="0.3">
      <c r="A232" s="430" t="s">
        <v>319</v>
      </c>
      <c r="B232" s="488">
        <v>164954.58904236046</v>
      </c>
      <c r="C232" s="489">
        <v>45330.68</v>
      </c>
      <c r="D232" s="489">
        <v>31395.07</v>
      </c>
      <c r="E232" s="489">
        <v>1216.1806970230787</v>
      </c>
      <c r="F232" s="489">
        <v>13935.61</v>
      </c>
      <c r="G232" s="489">
        <v>2811.05</v>
      </c>
      <c r="H232" s="489">
        <v>11124.56</v>
      </c>
      <c r="I232" s="489">
        <v>119623.90904236046</v>
      </c>
      <c r="J232" s="489">
        <v>11620.377780324678</v>
      </c>
      <c r="K232" s="489">
        <v>3974.0206970230788</v>
      </c>
      <c r="L232" s="490">
        <v>108003.53126203577</v>
      </c>
      <c r="M232" s="490">
        <v>51249.988178494532</v>
      </c>
      <c r="N232" s="490">
        <v>56753.543083541255</v>
      </c>
      <c r="O232" s="490">
        <v>43015.447780324677</v>
      </c>
      <c r="P232" s="490">
        <v>5190.2013940461575</v>
      </c>
      <c r="Q232" s="490">
        <v>121939.14126203577</v>
      </c>
      <c r="R232" s="490">
        <v>54061.038178494535</v>
      </c>
      <c r="S232" s="491">
        <v>67878.103083541238</v>
      </c>
      <c r="T232" s="492"/>
      <c r="U232" s="488"/>
      <c r="X232" s="494"/>
    </row>
    <row r="233" spans="1:24" s="545" customFormat="1" ht="18" customHeight="1" x14ac:dyDescent="0.3">
      <c r="A233" s="430" t="s">
        <v>320</v>
      </c>
      <c r="B233" s="543">
        <v>197289.92779131504</v>
      </c>
      <c r="C233" s="489">
        <v>45780.11</v>
      </c>
      <c r="D233" s="489">
        <v>29794.68</v>
      </c>
      <c r="E233" s="489">
        <v>653.59796332342023</v>
      </c>
      <c r="F233" s="489">
        <v>15985.43</v>
      </c>
      <c r="G233" s="489">
        <v>1470.9</v>
      </c>
      <c r="H233" s="489">
        <v>14514.53</v>
      </c>
      <c r="I233" s="489">
        <v>151509.81779131506</v>
      </c>
      <c r="J233" s="489">
        <v>10572.56687334874</v>
      </c>
      <c r="K233" s="489">
        <v>6563.0479633234208</v>
      </c>
      <c r="L233" s="490">
        <v>140937.25091796633</v>
      </c>
      <c r="M233" s="490">
        <v>84216.269212573185</v>
      </c>
      <c r="N233" s="490">
        <v>56720.981705393133</v>
      </c>
      <c r="O233" s="490">
        <v>40367.24687334874</v>
      </c>
      <c r="P233" s="490">
        <v>7216.645926646841</v>
      </c>
      <c r="Q233" s="490">
        <v>156922.68091796633</v>
      </c>
      <c r="R233" s="490">
        <v>85687.169212573193</v>
      </c>
      <c r="S233" s="491">
        <v>71235.511705393132</v>
      </c>
      <c r="T233" s="544"/>
      <c r="U233" s="543"/>
      <c r="X233" s="546"/>
    </row>
    <row r="234" spans="1:24" s="535" customFormat="1" ht="18" customHeight="1" x14ac:dyDescent="0.3">
      <c r="A234" s="530" t="s">
        <v>323</v>
      </c>
      <c r="B234" s="531">
        <v>152226.15647184101</v>
      </c>
      <c r="C234" s="532">
        <v>33956.76</v>
      </c>
      <c r="D234" s="532">
        <v>23718.01</v>
      </c>
      <c r="E234" s="532">
        <v>6952.26</v>
      </c>
      <c r="F234" s="532">
        <v>10238.75</v>
      </c>
      <c r="G234" s="532">
        <v>2367.1999999999998</v>
      </c>
      <c r="H234" s="532">
        <v>7871.55</v>
      </c>
      <c r="I234" s="532">
        <v>118269.39647184132</v>
      </c>
      <c r="J234" s="532">
        <v>22404.789913965771</v>
      </c>
      <c r="K234" s="532">
        <v>5797.16</v>
      </c>
      <c r="L234" s="533">
        <v>95864.606557875537</v>
      </c>
      <c r="M234" s="533">
        <v>63079.139006183163</v>
      </c>
      <c r="N234" s="533">
        <v>32785.467551692367</v>
      </c>
      <c r="O234" s="533">
        <v>46122.79991396577</v>
      </c>
      <c r="P234" s="533">
        <v>12749.42</v>
      </c>
      <c r="Q234" s="533">
        <v>106103.35655787554</v>
      </c>
      <c r="R234" s="533">
        <v>65446.339006183167</v>
      </c>
      <c r="S234" s="537">
        <v>40657.01755169237</v>
      </c>
      <c r="T234" s="534"/>
      <c r="U234" s="531"/>
      <c r="X234" s="536"/>
    </row>
    <row r="235" spans="1:24" s="493" customFormat="1" ht="18" customHeight="1" x14ac:dyDescent="0.3">
      <c r="A235" s="430" t="s">
        <v>324</v>
      </c>
      <c r="B235" s="488">
        <v>161008.69232427303</v>
      </c>
      <c r="C235" s="489">
        <v>28092.14</v>
      </c>
      <c r="D235" s="489">
        <v>14334.68</v>
      </c>
      <c r="E235" s="489">
        <v>747.8</v>
      </c>
      <c r="F235" s="489">
        <v>13757.46</v>
      </c>
      <c r="G235" s="489">
        <v>5144.03</v>
      </c>
      <c r="H235" s="489">
        <v>8613.43</v>
      </c>
      <c r="I235" s="489">
        <v>132916.55232427304</v>
      </c>
      <c r="J235" s="489">
        <v>8193.0537144717637</v>
      </c>
      <c r="K235" s="489">
        <v>5203.33</v>
      </c>
      <c r="L235" s="490">
        <v>124723.49860980125</v>
      </c>
      <c r="M235" s="490">
        <v>58000.228548050203</v>
      </c>
      <c r="N235" s="490">
        <v>66723.270061751042</v>
      </c>
      <c r="O235" s="490">
        <v>22527.73371447176</v>
      </c>
      <c r="P235" s="490">
        <v>5951.13</v>
      </c>
      <c r="Q235" s="490">
        <v>138480.95860980125</v>
      </c>
      <c r="R235" s="490">
        <v>63144.258548050209</v>
      </c>
      <c r="S235" s="294">
        <v>75336.700061751049</v>
      </c>
      <c r="T235" s="492"/>
      <c r="U235" s="488"/>
      <c r="X235" s="494"/>
    </row>
    <row r="236" spans="1:24" s="493" customFormat="1" ht="18" customHeight="1" x14ac:dyDescent="0.3">
      <c r="A236" s="430" t="s">
        <v>325</v>
      </c>
      <c r="B236" s="488">
        <v>138326.89080448711</v>
      </c>
      <c r="C236" s="489">
        <v>30217.119999999999</v>
      </c>
      <c r="D236" s="489">
        <v>16084.18</v>
      </c>
      <c r="E236" s="489">
        <v>591.78</v>
      </c>
      <c r="F236" s="489">
        <v>14132.94</v>
      </c>
      <c r="G236" s="489">
        <v>2531.0500000000002</v>
      </c>
      <c r="H236" s="489">
        <v>11601.89</v>
      </c>
      <c r="I236" s="489">
        <v>108109.7708044871</v>
      </c>
      <c r="J236" s="489">
        <v>8402.84257288546</v>
      </c>
      <c r="K236" s="489">
        <v>5548.18</v>
      </c>
      <c r="L236" s="490">
        <v>99706.928231601647</v>
      </c>
      <c r="M236" s="490">
        <v>59302.503367854486</v>
      </c>
      <c r="N236" s="490">
        <v>40404.424863747146</v>
      </c>
      <c r="O236" s="490">
        <v>24487.022572885457</v>
      </c>
      <c r="P236" s="490">
        <v>6139.96</v>
      </c>
      <c r="Q236" s="490">
        <v>113839.86823160163</v>
      </c>
      <c r="R236" s="490">
        <v>61833.553367854489</v>
      </c>
      <c r="S236" s="491">
        <v>52006.314863747146</v>
      </c>
      <c r="T236" s="492">
        <v>52006.314863747146</v>
      </c>
      <c r="U236" s="488"/>
      <c r="X236" s="494"/>
    </row>
    <row r="237" spans="1:24" s="493" customFormat="1" ht="18" customHeight="1" x14ac:dyDescent="0.3">
      <c r="A237" s="430" t="s">
        <v>328</v>
      </c>
      <c r="B237" s="488">
        <v>159272.6894982669</v>
      </c>
      <c r="C237" s="489">
        <v>36896.879999999997</v>
      </c>
      <c r="D237" s="489">
        <v>24701.1</v>
      </c>
      <c r="E237" s="489">
        <v>654.57000000000005</v>
      </c>
      <c r="F237" s="489">
        <v>12195.78</v>
      </c>
      <c r="G237" s="489">
        <v>1906.79</v>
      </c>
      <c r="H237" s="489">
        <v>10288.99</v>
      </c>
      <c r="I237" s="489">
        <v>122375.80949826691</v>
      </c>
      <c r="J237" s="489">
        <v>10860.391036631092</v>
      </c>
      <c r="K237" s="489">
        <v>5559.59</v>
      </c>
      <c r="L237" s="490">
        <v>111515.41846163583</v>
      </c>
      <c r="M237" s="490">
        <v>74963.068441072144</v>
      </c>
      <c r="N237" s="490">
        <v>36552.350020563688</v>
      </c>
      <c r="O237" s="490">
        <v>35561.491036631094</v>
      </c>
      <c r="P237" s="490">
        <v>6214.16</v>
      </c>
      <c r="Q237" s="490">
        <v>123711.19846163582</v>
      </c>
      <c r="R237" s="490">
        <v>76869.858441072138</v>
      </c>
      <c r="S237" s="491">
        <v>46841.340020563686</v>
      </c>
      <c r="T237" s="492"/>
      <c r="U237" s="488"/>
      <c r="X237" s="494"/>
    </row>
    <row r="238" spans="1:24" s="493" customFormat="1" ht="18" customHeight="1" x14ac:dyDescent="0.3">
      <c r="A238" s="430" t="s">
        <v>329</v>
      </c>
      <c r="B238" s="488">
        <v>178747.92022788993</v>
      </c>
      <c r="C238" s="489">
        <v>42978.5</v>
      </c>
      <c r="D238" s="489">
        <v>26886.240000000002</v>
      </c>
      <c r="E238" s="489">
        <v>861.8</v>
      </c>
      <c r="F238" s="489">
        <v>16092.26</v>
      </c>
      <c r="G238" s="489">
        <v>4009.07</v>
      </c>
      <c r="H238" s="489">
        <v>12083.19</v>
      </c>
      <c r="I238" s="489">
        <v>135769.42022788993</v>
      </c>
      <c r="J238" s="489">
        <v>29005.979646617448</v>
      </c>
      <c r="K238" s="489">
        <v>10325.19</v>
      </c>
      <c r="L238" s="490">
        <v>106763.4405812725</v>
      </c>
      <c r="M238" s="490">
        <v>58221.251095789106</v>
      </c>
      <c r="N238" s="490">
        <v>48542.189485483395</v>
      </c>
      <c r="O238" s="490">
        <v>55892.21964661745</v>
      </c>
      <c r="P238" s="490">
        <v>11186.99</v>
      </c>
      <c r="Q238" s="490">
        <v>122855.70058127251</v>
      </c>
      <c r="R238" s="490">
        <v>62230.321095789106</v>
      </c>
      <c r="S238" s="491">
        <v>60625.37948548339</v>
      </c>
      <c r="T238" s="492"/>
      <c r="U238" s="488"/>
      <c r="X238" s="494"/>
    </row>
    <row r="239" spans="1:24" s="493" customFormat="1" ht="18" customHeight="1" x14ac:dyDescent="0.3">
      <c r="A239" s="430" t="s">
        <v>330</v>
      </c>
      <c r="B239" s="488">
        <v>300869.87037148635</v>
      </c>
      <c r="C239" s="489">
        <v>120475.36</v>
      </c>
      <c r="D239" s="489">
        <v>64998.69</v>
      </c>
      <c r="E239" s="489">
        <v>1434.37</v>
      </c>
      <c r="F239" s="489">
        <v>55476.67</v>
      </c>
      <c r="G239" s="489">
        <v>19530.18</v>
      </c>
      <c r="H239" s="489">
        <v>35946.49</v>
      </c>
      <c r="I239" s="489">
        <v>180394.51037148637</v>
      </c>
      <c r="J239" s="489">
        <v>29161.692577335125</v>
      </c>
      <c r="K239" s="489">
        <v>18462.740000000002</v>
      </c>
      <c r="L239" s="490">
        <v>151232.81779415125</v>
      </c>
      <c r="M239" s="490">
        <v>94208.017635415599</v>
      </c>
      <c r="N239" s="490">
        <v>57024.800158735641</v>
      </c>
      <c r="O239" s="490">
        <v>94160.382577335127</v>
      </c>
      <c r="P239" s="490">
        <v>19897.11</v>
      </c>
      <c r="Q239" s="490">
        <v>206709.48779415124</v>
      </c>
      <c r="R239" s="490">
        <v>113738.19763541561</v>
      </c>
      <c r="S239" s="491">
        <v>92971.290158735646</v>
      </c>
      <c r="T239" s="492"/>
      <c r="U239" s="488"/>
      <c r="X239" s="494"/>
    </row>
    <row r="240" spans="1:24" s="500" customFormat="1" ht="18" customHeight="1" x14ac:dyDescent="0.3">
      <c r="A240" s="295" t="s">
        <v>334</v>
      </c>
      <c r="B240" s="498">
        <f>SUM(B228:B239)</f>
        <v>2119881.725304245</v>
      </c>
      <c r="C240" s="498">
        <f>SUM(C228:C239)</f>
        <v>560177.46</v>
      </c>
      <c r="D240" s="498">
        <f>SUM(D228:D239)</f>
        <v>356271.13999999996</v>
      </c>
      <c r="E240" s="498">
        <f>SUM(E228:E239)</f>
        <v>16344.463418501138</v>
      </c>
      <c r="F240" s="498">
        <f>SUM(F228:F239)</f>
        <v>203906.32</v>
      </c>
      <c r="G240" s="498">
        <f>SUM(G228:G239)</f>
        <v>46735.28</v>
      </c>
      <c r="H240" s="498">
        <f>SUM(H228:H239)</f>
        <v>157171.04</v>
      </c>
      <c r="I240" s="498">
        <f>SUM(I228:I239)</f>
        <v>1559704.2653042453</v>
      </c>
      <c r="J240" s="498">
        <f>SUM(J228:J239)</f>
        <v>179801.67449624505</v>
      </c>
      <c r="K240" s="498">
        <f>SUM(K228:K239)</f>
        <v>88665.613418501162</v>
      </c>
      <c r="L240" s="498">
        <f>SUM(L228:L239)</f>
        <v>1379902.5908080004</v>
      </c>
      <c r="M240" s="498">
        <f>SUM(M228:M239)</f>
        <v>785641.40395795112</v>
      </c>
      <c r="N240" s="498">
        <f>SUM(N228:N239)</f>
        <v>594261.18685004895</v>
      </c>
      <c r="O240" s="498">
        <f>SUM(O228:O239)</f>
        <v>536072.814496245</v>
      </c>
      <c r="P240" s="498">
        <f>SUM(P228:P239)</f>
        <v>105010.07683700229</v>
      </c>
      <c r="Q240" s="498">
        <f>SUM(Q228:Q239)</f>
        <v>1583808.9108080002</v>
      </c>
      <c r="R240" s="498">
        <f>SUM(R228:R239)</f>
        <v>832376.68395795114</v>
      </c>
      <c r="S240" s="502">
        <f>SUM(S228:S239)</f>
        <v>751432.2268500491</v>
      </c>
      <c r="T240" s="499"/>
      <c r="U240" s="498"/>
      <c r="X240" s="501"/>
    </row>
    <row r="241" spans="1:24" s="493" customFormat="1" ht="18" customHeight="1" x14ac:dyDescent="0.3">
      <c r="A241" s="430" t="s">
        <v>333</v>
      </c>
      <c r="B241" s="488">
        <v>176735.85403992058</v>
      </c>
      <c r="C241" s="489">
        <v>53091.64</v>
      </c>
      <c r="D241" s="489">
        <v>39550.230000000003</v>
      </c>
      <c r="E241" s="489">
        <v>1183.73</v>
      </c>
      <c r="F241" s="489">
        <v>13541.41</v>
      </c>
      <c r="G241" s="489">
        <v>2136.9899999999998</v>
      </c>
      <c r="H241" s="489">
        <v>11404.42</v>
      </c>
      <c r="I241" s="489">
        <v>123644.21403992055</v>
      </c>
      <c r="J241" s="489">
        <v>9815.2159248674707</v>
      </c>
      <c r="K241" s="489">
        <v>5853.64</v>
      </c>
      <c r="L241" s="490">
        <v>113828.99811505308</v>
      </c>
      <c r="M241" s="490">
        <v>57819.015653812567</v>
      </c>
      <c r="N241" s="490">
        <v>56009.982461240506</v>
      </c>
      <c r="O241" s="490">
        <v>49365.445924867468</v>
      </c>
      <c r="P241" s="490">
        <v>7037.37</v>
      </c>
      <c r="Q241" s="490">
        <v>127370.40811505308</v>
      </c>
      <c r="R241" s="490">
        <v>59956.005653812572</v>
      </c>
      <c r="S241" s="491">
        <v>67414.402461240505</v>
      </c>
      <c r="T241" s="492"/>
      <c r="U241" s="488"/>
      <c r="X241" s="494"/>
    </row>
    <row r="242" spans="1:24" s="493" customFormat="1" ht="18" customHeight="1" x14ac:dyDescent="0.3">
      <c r="A242" s="430" t="s">
        <v>336</v>
      </c>
      <c r="B242" s="488">
        <v>141011.18088063435</v>
      </c>
      <c r="C242" s="489">
        <v>41298.25</v>
      </c>
      <c r="D242" s="489">
        <v>32017.1</v>
      </c>
      <c r="E242" s="489">
        <v>1742.07</v>
      </c>
      <c r="F242" s="489">
        <v>9281.15</v>
      </c>
      <c r="G242" s="489">
        <v>1681.02</v>
      </c>
      <c r="H242" s="489">
        <v>7600.13</v>
      </c>
      <c r="I242" s="489">
        <v>99712.930880634332</v>
      </c>
      <c r="J242" s="489">
        <v>8939.0502657600937</v>
      </c>
      <c r="K242" s="489">
        <v>3578.34</v>
      </c>
      <c r="L242" s="490">
        <v>90773.880614874244</v>
      </c>
      <c r="M242" s="490">
        <v>49027.828014077575</v>
      </c>
      <c r="N242" s="490">
        <v>41746.052600796676</v>
      </c>
      <c r="O242" s="490">
        <v>40956.150265760094</v>
      </c>
      <c r="P242" s="490">
        <v>5320.41</v>
      </c>
      <c r="Q242" s="490">
        <v>100055.03061487425</v>
      </c>
      <c r="R242" s="490">
        <v>50708.848014077572</v>
      </c>
      <c r="S242" s="491">
        <v>49346.182600796681</v>
      </c>
      <c r="T242" s="492"/>
      <c r="U242" s="488"/>
      <c r="X242" s="494"/>
    </row>
    <row r="243" spans="1:24" s="493" customFormat="1" ht="18" customHeight="1" x14ac:dyDescent="0.3">
      <c r="A243" s="430" t="s">
        <v>337</v>
      </c>
      <c r="B243" s="488">
        <v>204418.71482285735</v>
      </c>
      <c r="C243" s="489">
        <v>53250.75</v>
      </c>
      <c r="D243" s="489">
        <v>39546.67</v>
      </c>
      <c r="E243" s="489">
        <v>5102.4207706345032</v>
      </c>
      <c r="F243" s="489">
        <v>13704.08</v>
      </c>
      <c r="G243" s="489">
        <v>2130</v>
      </c>
      <c r="H243" s="489">
        <v>11574.08</v>
      </c>
      <c r="I243" s="489">
        <v>151167.96482285735</v>
      </c>
      <c r="J243" s="489">
        <v>25392.63846358893</v>
      </c>
      <c r="K243" s="489">
        <v>17638.590770634502</v>
      </c>
      <c r="L243" s="490">
        <v>125775.32635926842</v>
      </c>
      <c r="M243" s="490">
        <v>64878.256072316552</v>
      </c>
      <c r="N243" s="490">
        <v>60897.070286951865</v>
      </c>
      <c r="O243" s="490">
        <v>64939.308463588932</v>
      </c>
      <c r="P243" s="490">
        <v>22741.011541269007</v>
      </c>
      <c r="Q243" s="490">
        <v>139479.40635926844</v>
      </c>
      <c r="R243" s="490">
        <v>67008.256072316552</v>
      </c>
      <c r="S243" s="491">
        <v>72471.150286951859</v>
      </c>
      <c r="T243" s="492"/>
      <c r="U243" s="488"/>
      <c r="X243" s="494"/>
    </row>
    <row r="244" spans="1:24" s="493" customFormat="1" ht="18" customHeight="1" x14ac:dyDescent="0.3">
      <c r="A244" s="430" t="s">
        <v>342</v>
      </c>
      <c r="B244" s="488">
        <v>194859.28741035308</v>
      </c>
      <c r="C244" s="489">
        <v>37897.11</v>
      </c>
      <c r="D244" s="489">
        <v>25166.58</v>
      </c>
      <c r="E244" s="489">
        <v>4843.8500000000004</v>
      </c>
      <c r="F244" s="489">
        <v>12730.53</v>
      </c>
      <c r="G244" s="489">
        <v>2209.71</v>
      </c>
      <c r="H244" s="489">
        <v>10520.82</v>
      </c>
      <c r="I244" s="489">
        <v>156962.17741035309</v>
      </c>
      <c r="J244" s="489">
        <v>12676.146982009423</v>
      </c>
      <c r="K244" s="489">
        <v>7584.56</v>
      </c>
      <c r="L244" s="490">
        <v>144286.03042834369</v>
      </c>
      <c r="M244" s="490">
        <v>85156.987445185878</v>
      </c>
      <c r="N244" s="490">
        <v>59129.0429831578</v>
      </c>
      <c r="O244" s="490">
        <v>37842.726982009422</v>
      </c>
      <c r="P244" s="490">
        <v>12428.41</v>
      </c>
      <c r="Q244" s="490">
        <v>157016.56042834368</v>
      </c>
      <c r="R244" s="490">
        <v>87366.69744518587</v>
      </c>
      <c r="S244" s="491">
        <v>69649.8629831578</v>
      </c>
      <c r="T244" s="492"/>
      <c r="U244" s="488"/>
      <c r="X244" s="494"/>
    </row>
    <row r="245" spans="1:24" s="493" customFormat="1" ht="18" customHeight="1" x14ac:dyDescent="0.3">
      <c r="A245" s="430" t="s">
        <v>343</v>
      </c>
      <c r="B245" s="488">
        <v>205593.16009076097</v>
      </c>
      <c r="C245" s="489">
        <v>38301.760000000002</v>
      </c>
      <c r="D245" s="489">
        <v>26227.040000000001</v>
      </c>
      <c r="E245" s="489">
        <v>1944.8787170773808</v>
      </c>
      <c r="F245" s="489">
        <v>12074.72</v>
      </c>
      <c r="G245" s="489">
        <v>727.15</v>
      </c>
      <c r="H245" s="489">
        <v>11347.57</v>
      </c>
      <c r="I245" s="489">
        <v>167291.40009076093</v>
      </c>
      <c r="J245" s="489">
        <v>21533.747263826048</v>
      </c>
      <c r="K245" s="489">
        <v>14318.898717077382</v>
      </c>
      <c r="L245" s="490">
        <v>145757.65282693491</v>
      </c>
      <c r="M245" s="490">
        <v>74749.61910695085</v>
      </c>
      <c r="N245" s="490">
        <v>71008.033719984043</v>
      </c>
      <c r="O245" s="490">
        <v>47760.787263826045</v>
      </c>
      <c r="P245" s="490">
        <v>16263.777434154761</v>
      </c>
      <c r="Q245" s="490">
        <v>157832.37282693491</v>
      </c>
      <c r="R245" s="490">
        <v>75476.769106950858</v>
      </c>
      <c r="S245" s="491">
        <v>82355.603719984036</v>
      </c>
      <c r="T245" s="492"/>
      <c r="U245" s="488"/>
      <c r="X245" s="494"/>
    </row>
    <row r="246" spans="1:24" s="493" customFormat="1" ht="18" customHeight="1" x14ac:dyDescent="0.3">
      <c r="A246" s="430" t="s">
        <v>344</v>
      </c>
      <c r="B246" s="488">
        <v>244668.96269848078</v>
      </c>
      <c r="C246" s="489">
        <v>48811.43</v>
      </c>
      <c r="D246" s="489">
        <v>26382.9</v>
      </c>
      <c r="E246" s="489">
        <v>1400.23</v>
      </c>
      <c r="F246" s="489">
        <v>22428.53</v>
      </c>
      <c r="G246" s="489">
        <v>7046.67</v>
      </c>
      <c r="H246" s="489">
        <v>15381.86</v>
      </c>
      <c r="I246" s="489">
        <v>195857.53269848076</v>
      </c>
      <c r="J246" s="489">
        <v>35919.6515336792</v>
      </c>
      <c r="K246" s="489">
        <v>26071.552020752049</v>
      </c>
      <c r="L246" s="490">
        <v>159937.88116480157</v>
      </c>
      <c r="M246" s="490">
        <v>75695.822211407911</v>
      </c>
      <c r="N246" s="490">
        <v>84242.058953393658</v>
      </c>
      <c r="O246" s="490">
        <v>62302.551533679201</v>
      </c>
      <c r="P246" s="490">
        <v>27471.782020752049</v>
      </c>
      <c r="Q246" s="490">
        <v>182366.41116480157</v>
      </c>
      <c r="R246" s="490">
        <v>82742.492211407924</v>
      </c>
      <c r="S246" s="491">
        <v>99623.918953393659</v>
      </c>
      <c r="T246" s="492"/>
      <c r="U246" s="488"/>
      <c r="X246" s="494"/>
    </row>
    <row r="247" spans="1:24" s="486" customFormat="1" ht="18" customHeight="1" x14ac:dyDescent="0.3">
      <c r="A247" s="530" t="s">
        <v>348</v>
      </c>
      <c r="B247" s="482">
        <v>181844.31594840979</v>
      </c>
      <c r="C247" s="483">
        <v>35803.49</v>
      </c>
      <c r="D247" s="483">
        <v>22467.14</v>
      </c>
      <c r="E247" s="483">
        <v>2450.83</v>
      </c>
      <c r="F247" s="483">
        <v>13336.35</v>
      </c>
      <c r="G247" s="483">
        <v>4360.76</v>
      </c>
      <c r="H247" s="483">
        <v>8975.59</v>
      </c>
      <c r="I247" s="483">
        <v>146040.82594840977</v>
      </c>
      <c r="J247" s="483">
        <v>16210.46420043913</v>
      </c>
      <c r="K247" s="483">
        <v>5583.65</v>
      </c>
      <c r="L247" s="484">
        <v>129830.36174797063</v>
      </c>
      <c r="M247" s="484">
        <v>67392.017877428647</v>
      </c>
      <c r="N247" s="484">
        <v>62438.34387054199</v>
      </c>
      <c r="O247" s="484">
        <v>38677.604200439127</v>
      </c>
      <c r="P247" s="484">
        <v>8034.48</v>
      </c>
      <c r="Q247" s="484">
        <v>143166.71174797064</v>
      </c>
      <c r="R247" s="484">
        <v>71752.777877428642</v>
      </c>
      <c r="S247" s="506">
        <v>71413.933870541994</v>
      </c>
      <c r="T247" s="485"/>
      <c r="U247" s="482"/>
      <c r="X247" s="487"/>
    </row>
    <row r="248" spans="1:24" s="181" customFormat="1" ht="18" customHeight="1" x14ac:dyDescent="0.3">
      <c r="A248" s="362" t="s">
        <v>155</v>
      </c>
      <c r="B248" s="363">
        <f>(B247-B246)/B246*100</f>
        <v>-25.677407570282345</v>
      </c>
      <c r="C248" s="363">
        <f t="shared" ref="C248:S248" si="0">(C247-C246)/C246*100</f>
        <v>-26.649372903027018</v>
      </c>
      <c r="D248" s="363">
        <f t="shared" si="0"/>
        <v>-14.842037835112901</v>
      </c>
      <c r="E248" s="363">
        <f t="shared" si="0"/>
        <v>75.030530698528082</v>
      </c>
      <c r="F248" s="363">
        <f t="shared" si="0"/>
        <v>-40.5384570455576</v>
      </c>
      <c r="G248" s="363">
        <f t="shared" si="0"/>
        <v>-38.116017920521323</v>
      </c>
      <c r="H248" s="363">
        <f t="shared" si="0"/>
        <v>-41.648214195162353</v>
      </c>
      <c r="I248" s="363">
        <f t="shared" si="0"/>
        <v>-25.435175284661092</v>
      </c>
      <c r="J248" s="363">
        <f t="shared" si="0"/>
        <v>-54.870207509558455</v>
      </c>
      <c r="K248" s="363">
        <f t="shared" si="0"/>
        <v>-78.583361682666194</v>
      </c>
      <c r="L248" s="363">
        <f t="shared" si="0"/>
        <v>-18.824508113751897</v>
      </c>
      <c r="M248" s="363">
        <f t="shared" si="0"/>
        <v>-10.969963851885897</v>
      </c>
      <c r="N248" s="363">
        <f t="shared" si="0"/>
        <v>-25.882220061732376</v>
      </c>
      <c r="O248" s="363">
        <f t="shared" si="0"/>
        <v>-37.919710752887895</v>
      </c>
      <c r="P248" s="363">
        <f t="shared" si="0"/>
        <v>-70.753699217870931</v>
      </c>
      <c r="Q248" s="363">
        <f t="shared" si="0"/>
        <v>-21.495021570286209</v>
      </c>
      <c r="R248" s="363">
        <f t="shared" si="0"/>
        <v>-13.281826592677978</v>
      </c>
      <c r="S248" s="507">
        <f t="shared" si="0"/>
        <v>-28.316477989637146</v>
      </c>
      <c r="T248" s="503" t="e">
        <f t="shared" ref="T248" si="1">(T244-T243)/T243*100</f>
        <v>#DIV/0!</v>
      </c>
      <c r="U248" s="363" t="e">
        <f t="shared" ref="U248" si="2">(U244-U243)/U243*100</f>
        <v>#DIV/0!</v>
      </c>
    </row>
    <row r="249" spans="1:24" s="182" customFormat="1" ht="18" customHeight="1" x14ac:dyDescent="0.3">
      <c r="A249" s="298" t="s">
        <v>156</v>
      </c>
      <c r="B249" s="418">
        <f>(B247-B234)/B234*100</f>
        <v>19.456682191176249</v>
      </c>
      <c r="C249" s="418">
        <f t="shared" ref="C249:S249" si="3">(C247-C234)/C234*100</f>
        <v>5.438475284449976</v>
      </c>
      <c r="D249" s="418">
        <f t="shared" si="3"/>
        <v>-5.2739247516971242</v>
      </c>
      <c r="E249" s="418">
        <f t="shared" si="3"/>
        <v>-64.747722323388373</v>
      </c>
      <c r="F249" s="418">
        <f t="shared" si="3"/>
        <v>30.253693077768283</v>
      </c>
      <c r="G249" s="418">
        <f t="shared" si="3"/>
        <v>84.215951334910471</v>
      </c>
      <c r="H249" s="418">
        <f t="shared" si="3"/>
        <v>14.025700148001347</v>
      </c>
      <c r="I249" s="418">
        <f t="shared" si="3"/>
        <v>23.481500967311124</v>
      </c>
      <c r="J249" s="418">
        <f t="shared" si="3"/>
        <v>-27.647327813886257</v>
      </c>
      <c r="K249" s="418">
        <f t="shared" si="3"/>
        <v>-3.6830103015959579</v>
      </c>
      <c r="L249" s="418">
        <f t="shared" si="3"/>
        <v>35.430964992892591</v>
      </c>
      <c r="M249" s="418">
        <f t="shared" si="3"/>
        <v>6.8372506968155129</v>
      </c>
      <c r="N249" s="418">
        <f t="shared" si="3"/>
        <v>90.445183592688949</v>
      </c>
      <c r="O249" s="418">
        <f t="shared" si="3"/>
        <v>-16.142115672540232</v>
      </c>
      <c r="P249" s="418">
        <f t="shared" si="3"/>
        <v>-36.981603869038757</v>
      </c>
      <c r="Q249" s="418">
        <f t="shared" si="3"/>
        <v>34.931369178578606</v>
      </c>
      <c r="R249" s="418">
        <f t="shared" si="3"/>
        <v>9.6360452960549274</v>
      </c>
      <c r="S249" s="508">
        <f t="shared" si="3"/>
        <v>75.64971109783076</v>
      </c>
      <c r="T249" s="504" t="e">
        <f t="shared" ref="T249:U249" si="4">(T244-T231)/T231*100</f>
        <v>#DIV/0!</v>
      </c>
      <c r="U249" s="418" t="e">
        <f t="shared" si="4"/>
        <v>#DIV/0!</v>
      </c>
    </row>
    <row r="250" spans="1:24" s="181" customFormat="1" ht="18" customHeight="1" thickBot="1" x14ac:dyDescent="0.35">
      <c r="A250" s="299" t="s">
        <v>335</v>
      </c>
      <c r="B250" s="422">
        <f>(B247-B221)/B221*100</f>
        <v>3.6781507684657524</v>
      </c>
      <c r="C250" s="422">
        <f t="shared" ref="C250:S250" si="5">(C247-C221)/C221*100</f>
        <v>11.303891246180507</v>
      </c>
      <c r="D250" s="422">
        <f t="shared" si="5"/>
        <v>-2.9742795128317461</v>
      </c>
      <c r="E250" s="422">
        <f t="shared" si="5"/>
        <v>349.89169542550849</v>
      </c>
      <c r="F250" s="422">
        <f t="shared" si="5"/>
        <v>47.993057736418159</v>
      </c>
      <c r="G250" s="422">
        <f t="shared" si="5"/>
        <v>167.82704827416782</v>
      </c>
      <c r="H250" s="422">
        <f t="shared" si="5"/>
        <v>21.566595830844591</v>
      </c>
      <c r="I250" s="422">
        <f t="shared" si="5"/>
        <v>1.965472096739598</v>
      </c>
      <c r="J250" s="422">
        <f t="shared" si="5"/>
        <v>-39.357517865092973</v>
      </c>
      <c r="K250" s="422">
        <f t="shared" si="5"/>
        <v>-76.632040802746403</v>
      </c>
      <c r="L250" s="422">
        <f t="shared" si="5"/>
        <v>11.447572899606213</v>
      </c>
      <c r="M250" s="422">
        <f t="shared" si="5"/>
        <v>-18.118265720859494</v>
      </c>
      <c r="N250" s="422">
        <f t="shared" si="5"/>
        <v>82.619145208238294</v>
      </c>
      <c r="O250" s="422">
        <f t="shared" si="5"/>
        <v>-22.469668684604034</v>
      </c>
      <c r="P250" s="422">
        <f t="shared" si="5"/>
        <v>-67.124659819478765</v>
      </c>
      <c r="Q250" s="422">
        <f t="shared" si="5"/>
        <v>14.071578577847948</v>
      </c>
      <c r="R250" s="422">
        <f t="shared" si="5"/>
        <v>-14.511118183409655</v>
      </c>
      <c r="S250" s="509">
        <f t="shared" si="5"/>
        <v>71.776544630402967</v>
      </c>
      <c r="T250" s="505" t="e">
        <f t="shared" ref="T250:U250" si="6">(T244-T218)/T218*100</f>
        <v>#DIV/0!</v>
      </c>
      <c r="U250" s="422" t="e">
        <f t="shared" si="6"/>
        <v>#DIV/0!</v>
      </c>
    </row>
    <row r="251" spans="1:24" s="181" customFormat="1" ht="5.25" customHeight="1" x14ac:dyDescent="0.3">
      <c r="A251" s="184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</row>
    <row r="252" spans="1:24" s="186" customFormat="1" ht="22.5" customHeight="1" x14ac:dyDescent="0.3">
      <c r="A252" s="542" t="s">
        <v>352</v>
      </c>
      <c r="B252" s="542"/>
      <c r="C252" s="542"/>
      <c r="D252" s="542"/>
      <c r="E252" s="542"/>
      <c r="F252" s="542"/>
      <c r="G252" s="542"/>
      <c r="H252" s="542"/>
      <c r="I252" s="542"/>
      <c r="J252" s="542"/>
      <c r="K252" s="542"/>
      <c r="L252" s="542"/>
      <c r="M252" s="542"/>
      <c r="N252" s="542"/>
      <c r="O252" s="542"/>
      <c r="P252" s="542"/>
      <c r="Q252" s="542"/>
      <c r="R252" s="542"/>
      <c r="S252" s="542"/>
      <c r="U252" s="187"/>
    </row>
    <row r="253" spans="1:24" s="188" customFormat="1" ht="11.25" customHeight="1" x14ac:dyDescent="0.3">
      <c r="A253" s="5" t="s">
        <v>326</v>
      </c>
      <c r="B253" s="6" t="s">
        <v>0</v>
      </c>
      <c r="C253" s="302" t="s">
        <v>1</v>
      </c>
      <c r="D253" s="302"/>
      <c r="E253" s="302"/>
      <c r="F253" s="302"/>
      <c r="G253" s="302"/>
      <c r="H253" s="303"/>
      <c r="I253" s="313" t="s">
        <v>2</v>
      </c>
      <c r="J253" s="313"/>
      <c r="K253" s="313"/>
      <c r="L253" s="313"/>
      <c r="M253" s="313"/>
      <c r="N253" s="341"/>
      <c r="O253" s="325" t="s">
        <v>3</v>
      </c>
      <c r="P253" s="325"/>
      <c r="Q253" s="326" t="s">
        <v>4</v>
      </c>
      <c r="R253" s="325"/>
      <c r="S253" s="327"/>
      <c r="U253" s="189"/>
    </row>
    <row r="254" spans="1:24" s="188" customFormat="1" ht="11.25" customHeight="1" x14ac:dyDescent="0.3">
      <c r="A254" s="7"/>
      <c r="B254" s="8"/>
      <c r="C254" s="336"/>
      <c r="D254" s="305" t="s">
        <v>3</v>
      </c>
      <c r="E254" s="306"/>
      <c r="F254" s="305" t="s">
        <v>4</v>
      </c>
      <c r="G254" s="302"/>
      <c r="H254" s="303"/>
      <c r="I254" s="315"/>
      <c r="J254" s="316" t="s">
        <v>3</v>
      </c>
      <c r="K254" s="317"/>
      <c r="L254" s="318" t="s">
        <v>4</v>
      </c>
      <c r="M254" s="313"/>
      <c r="N254" s="314"/>
      <c r="O254" s="343"/>
      <c r="P254" s="344"/>
      <c r="Q254" s="345"/>
      <c r="R254" s="343"/>
      <c r="S254" s="346"/>
      <c r="U254" s="189"/>
    </row>
    <row r="255" spans="1:24" s="190" customFormat="1" ht="11.25" customHeight="1" thickBot="1" x14ac:dyDescent="0.35">
      <c r="A255" s="7"/>
      <c r="B255" s="8"/>
      <c r="C255" s="336"/>
      <c r="D255" s="337"/>
      <c r="E255" s="338" t="s">
        <v>66</v>
      </c>
      <c r="F255" s="339"/>
      <c r="G255" s="340" t="s">
        <v>5</v>
      </c>
      <c r="H255" s="303" t="s">
        <v>6</v>
      </c>
      <c r="I255" s="315"/>
      <c r="J255" s="334"/>
      <c r="K255" s="318" t="s">
        <v>66</v>
      </c>
      <c r="L255" s="342"/>
      <c r="M255" s="335" t="s">
        <v>5</v>
      </c>
      <c r="N255" s="314" t="s">
        <v>6</v>
      </c>
      <c r="O255" s="346"/>
      <c r="P255" s="326" t="s">
        <v>66</v>
      </c>
      <c r="Q255" s="345"/>
      <c r="R255" s="347" t="s">
        <v>5</v>
      </c>
      <c r="S255" s="327" t="s">
        <v>6</v>
      </c>
      <c r="U255" s="191"/>
    </row>
    <row r="256" spans="1:24" ht="18" thickTop="1" x14ac:dyDescent="0.3">
      <c r="A256" s="192" t="s">
        <v>349</v>
      </c>
      <c r="B256" s="193">
        <f>SUM(B241:B247)</f>
        <v>1349131.4758914169</v>
      </c>
      <c r="C256" s="419">
        <f t="shared" ref="C256:S256" si="7">SUM(C241:C247)</f>
        <v>308454.43</v>
      </c>
      <c r="D256" s="419">
        <f t="shared" si="7"/>
        <v>211357.66000000003</v>
      </c>
      <c r="E256" s="419">
        <f t="shared" si="7"/>
        <v>18668.009487711883</v>
      </c>
      <c r="F256" s="419">
        <f t="shared" si="7"/>
        <v>97096.77</v>
      </c>
      <c r="G256" s="419">
        <f t="shared" si="7"/>
        <v>20292.300000000003</v>
      </c>
      <c r="H256" s="419">
        <f t="shared" si="7"/>
        <v>76804.47</v>
      </c>
      <c r="I256" s="419">
        <f t="shared" si="7"/>
        <v>1040677.0458914167</v>
      </c>
      <c r="J256" s="419">
        <f t="shared" si="7"/>
        <v>130486.9146341703</v>
      </c>
      <c r="K256" s="419">
        <f t="shared" si="7"/>
        <v>80629.231508463927</v>
      </c>
      <c r="L256" s="419">
        <f t="shared" si="7"/>
        <v>910190.13125724648</v>
      </c>
      <c r="M256" s="419">
        <f t="shared" si="7"/>
        <v>474719.54638118006</v>
      </c>
      <c r="N256" s="419">
        <f t="shared" si="7"/>
        <v>435470.58487606654</v>
      </c>
      <c r="O256" s="419">
        <f t="shared" si="7"/>
        <v>341844.57463417028</v>
      </c>
      <c r="P256" s="419">
        <f t="shared" si="7"/>
        <v>99297.240996175809</v>
      </c>
      <c r="Q256" s="419">
        <f t="shared" si="7"/>
        <v>1007286.9012572466</v>
      </c>
      <c r="R256" s="419">
        <f t="shared" si="7"/>
        <v>495011.84638117993</v>
      </c>
      <c r="S256" s="419">
        <f t="shared" si="7"/>
        <v>512275.05487606651</v>
      </c>
      <c r="T256" s="419">
        <f t="shared" ref="T256:U256" si="8">SUM(T241:T241)</f>
        <v>0</v>
      </c>
      <c r="U256" s="419">
        <f t="shared" si="8"/>
        <v>0</v>
      </c>
    </row>
    <row r="257" spans="1:21" ht="17.25" x14ac:dyDescent="0.3">
      <c r="A257" s="348" t="s">
        <v>350</v>
      </c>
      <c r="B257" s="194">
        <f>SUM(B228:B234)</f>
        <v>1181655.6620778418</v>
      </c>
      <c r="C257" s="420">
        <f t="shared" ref="C257:S257" si="9">SUM(C228:C234)</f>
        <v>301517.45999999996</v>
      </c>
      <c r="D257" s="420">
        <f t="shared" si="9"/>
        <v>209266.25</v>
      </c>
      <c r="E257" s="420">
        <f t="shared" si="9"/>
        <v>12054.143418501139</v>
      </c>
      <c r="F257" s="420">
        <f t="shared" si="9"/>
        <v>92251.209999999992</v>
      </c>
      <c r="G257" s="420">
        <f t="shared" si="9"/>
        <v>13614.16</v>
      </c>
      <c r="H257" s="420">
        <f t="shared" si="9"/>
        <v>78637.05</v>
      </c>
      <c r="I257" s="420">
        <f t="shared" si="9"/>
        <v>880138.20207784185</v>
      </c>
      <c r="J257" s="420">
        <f t="shared" si="9"/>
        <v>94177.714948304158</v>
      </c>
      <c r="K257" s="420">
        <f t="shared" si="9"/>
        <v>43566.583418501148</v>
      </c>
      <c r="L257" s="420">
        <f t="shared" si="9"/>
        <v>785960.48712953785</v>
      </c>
      <c r="M257" s="420">
        <f t="shared" si="9"/>
        <v>440946.33486976963</v>
      </c>
      <c r="N257" s="420">
        <f t="shared" si="9"/>
        <v>345014.15225976805</v>
      </c>
      <c r="O257" s="420">
        <f t="shared" si="9"/>
        <v>303443.96494830417</v>
      </c>
      <c r="P257" s="420">
        <f t="shared" si="9"/>
        <v>55620.726837002279</v>
      </c>
      <c r="Q257" s="420">
        <f t="shared" si="9"/>
        <v>878211.6971295377</v>
      </c>
      <c r="R257" s="420">
        <f t="shared" si="9"/>
        <v>454560.49486976967</v>
      </c>
      <c r="S257" s="420">
        <f t="shared" si="9"/>
        <v>423651.20225976809</v>
      </c>
      <c r="T257" s="420">
        <f t="shared" ref="T257:U257" si="10">SUM(T228:T228)</f>
        <v>0</v>
      </c>
      <c r="U257" s="420">
        <f t="shared" si="10"/>
        <v>0</v>
      </c>
    </row>
    <row r="258" spans="1:21" ht="17.25" x14ac:dyDescent="0.3">
      <c r="A258" s="348" t="s">
        <v>351</v>
      </c>
      <c r="B258" s="195">
        <f>SUM(B215:B221)</f>
        <v>1002577.0085281612</v>
      </c>
      <c r="C258" s="421">
        <f t="shared" ref="C258:S258" si="11">SUM(C215:C221)</f>
        <v>242415.40000000002</v>
      </c>
      <c r="D258" s="421">
        <f t="shared" si="11"/>
        <v>151392.82</v>
      </c>
      <c r="E258" s="421">
        <f t="shared" si="11"/>
        <v>12677.87</v>
      </c>
      <c r="F258" s="421">
        <f t="shared" si="11"/>
        <v>91022.58</v>
      </c>
      <c r="G258" s="421">
        <f t="shared" si="11"/>
        <v>20493</v>
      </c>
      <c r="H258" s="421">
        <f t="shared" si="11"/>
        <v>70529.58</v>
      </c>
      <c r="I258" s="421">
        <f t="shared" si="11"/>
        <v>760161.60852816165</v>
      </c>
      <c r="J258" s="421">
        <f t="shared" si="11"/>
        <v>80428.818601926308</v>
      </c>
      <c r="K258" s="421">
        <f t="shared" si="11"/>
        <v>56408.42</v>
      </c>
      <c r="L258" s="421">
        <f t="shared" si="11"/>
        <v>679732.78992623533</v>
      </c>
      <c r="M258" s="421">
        <f t="shared" si="11"/>
        <v>439898.49427698221</v>
      </c>
      <c r="N258" s="421">
        <f t="shared" si="11"/>
        <v>239834.29564925318</v>
      </c>
      <c r="O258" s="421">
        <f t="shared" si="11"/>
        <v>231821.6386019263</v>
      </c>
      <c r="P258" s="421">
        <f t="shared" si="11"/>
        <v>69086.289999999994</v>
      </c>
      <c r="Q258" s="421">
        <f t="shared" si="11"/>
        <v>770755.36992623541</v>
      </c>
      <c r="R258" s="421">
        <f t="shared" si="11"/>
        <v>460391.49427698209</v>
      </c>
      <c r="S258" s="421">
        <f t="shared" si="11"/>
        <v>310363.87564925314</v>
      </c>
      <c r="T258" s="421">
        <f t="shared" ref="T258:U258" si="12">SUM(T215:T215)</f>
        <v>0</v>
      </c>
      <c r="U258" s="421">
        <f t="shared" si="12"/>
        <v>0</v>
      </c>
    </row>
    <row r="259" spans="1:21" ht="17.25" hidden="1" x14ac:dyDescent="0.3">
      <c r="A259" s="348" t="s">
        <v>193</v>
      </c>
      <c r="B259" s="195">
        <f t="shared" ref="B259:S259" si="13">SUM(B124:B130)</f>
        <v>458926</v>
      </c>
      <c r="C259" s="195">
        <f t="shared" si="13"/>
        <v>172692</v>
      </c>
      <c r="D259" s="195">
        <f t="shared" si="13"/>
        <v>107762</v>
      </c>
      <c r="E259" s="195">
        <f t="shared" si="13"/>
        <v>10668</v>
      </c>
      <c r="F259" s="195">
        <f t="shared" si="13"/>
        <v>64930</v>
      </c>
      <c r="G259" s="195">
        <f t="shared" si="13"/>
        <v>14677</v>
      </c>
      <c r="H259" s="195">
        <f t="shared" si="13"/>
        <v>50253</v>
      </c>
      <c r="I259" s="195">
        <f t="shared" si="13"/>
        <v>286233</v>
      </c>
      <c r="J259" s="195">
        <f t="shared" si="13"/>
        <v>48335</v>
      </c>
      <c r="K259" s="195">
        <f t="shared" si="13"/>
        <v>24478</v>
      </c>
      <c r="L259" s="195">
        <f t="shared" si="13"/>
        <v>237898</v>
      </c>
      <c r="M259" s="195">
        <f t="shared" si="13"/>
        <v>123239</v>
      </c>
      <c r="N259" s="195">
        <f t="shared" si="13"/>
        <v>114657</v>
      </c>
      <c r="O259" s="195">
        <f t="shared" si="13"/>
        <v>156098</v>
      </c>
      <c r="P259" s="195">
        <f t="shared" si="13"/>
        <v>35148</v>
      </c>
      <c r="Q259" s="195">
        <f t="shared" si="13"/>
        <v>302828</v>
      </c>
      <c r="R259" s="195">
        <f t="shared" si="13"/>
        <v>137917</v>
      </c>
      <c r="S259" s="195">
        <f t="shared" si="13"/>
        <v>164911</v>
      </c>
      <c r="T259" s="127"/>
      <c r="U259" s="89"/>
    </row>
    <row r="260" spans="1:21" ht="17.25" x14ac:dyDescent="0.3">
      <c r="A260" s="349" t="s">
        <v>161</v>
      </c>
      <c r="B260" s="196">
        <f>100*(B256/B257-1)</f>
        <v>14.172979421017029</v>
      </c>
      <c r="C260" s="196">
        <f t="shared" ref="C260:S260" si="14">100*(C256/C257-1)</f>
        <v>2.3006860033909948</v>
      </c>
      <c r="D260" s="196">
        <f t="shared" si="14"/>
        <v>0.99940148017181318</v>
      </c>
      <c r="E260" s="196">
        <f t="shared" si="14"/>
        <v>54.86798886978184</v>
      </c>
      <c r="F260" s="196">
        <f t="shared" si="14"/>
        <v>5.2525706708887787</v>
      </c>
      <c r="G260" s="196">
        <f t="shared" si="14"/>
        <v>49.052897865163935</v>
      </c>
      <c r="H260" s="196">
        <f t="shared" si="14"/>
        <v>-2.3304282141814903</v>
      </c>
      <c r="I260" s="196">
        <f t="shared" si="14"/>
        <v>18.240185852014235</v>
      </c>
      <c r="J260" s="196">
        <f t="shared" si="14"/>
        <v>38.553918733106784</v>
      </c>
      <c r="K260" s="196">
        <f t="shared" si="14"/>
        <v>85.071275233906945</v>
      </c>
      <c r="L260" s="196">
        <f t="shared" si="14"/>
        <v>15.806092820444007</v>
      </c>
      <c r="M260" s="196">
        <f t="shared" si="14"/>
        <v>7.659256657929836</v>
      </c>
      <c r="N260" s="196">
        <f t="shared" si="14"/>
        <v>26.218180333713391</v>
      </c>
      <c r="O260" s="196">
        <f t="shared" si="14"/>
        <v>12.654926154951918</v>
      </c>
      <c r="P260" s="196">
        <f t="shared" si="14"/>
        <v>78.52560842501839</v>
      </c>
      <c r="Q260" s="196">
        <f t="shared" si="14"/>
        <v>14.697504548116957</v>
      </c>
      <c r="R260" s="196">
        <f t="shared" si="14"/>
        <v>8.899002875953709</v>
      </c>
      <c r="S260" s="196">
        <f t="shared" si="14"/>
        <v>20.919060808414123</v>
      </c>
      <c r="T260" s="128" t="e">
        <f t="shared" ref="T260:U260" si="15">100*(T256/T257-1)</f>
        <v>#DIV/0!</v>
      </c>
      <c r="U260" s="103" t="e">
        <f t="shared" si="15"/>
        <v>#DIV/0!</v>
      </c>
    </row>
    <row r="261" spans="1:21" ht="17.25" x14ac:dyDescent="0.3">
      <c r="A261" s="348" t="s">
        <v>162</v>
      </c>
      <c r="B261" s="197">
        <f>100*(B256/B258-1)</f>
        <v>34.566368908859872</v>
      </c>
      <c r="C261" s="197">
        <f t="shared" ref="C261:S261" si="16">100*(C256/C258-1)</f>
        <v>27.242093530361512</v>
      </c>
      <c r="D261" s="197">
        <f t="shared" si="16"/>
        <v>39.608774048861783</v>
      </c>
      <c r="E261" s="197">
        <f t="shared" si="16"/>
        <v>47.248784596402096</v>
      </c>
      <c r="F261" s="197">
        <f t="shared" si="16"/>
        <v>6.6732782129445223</v>
      </c>
      <c r="G261" s="197">
        <f t="shared" si="16"/>
        <v>-0.97935880544575138</v>
      </c>
      <c r="H261" s="197">
        <f t="shared" si="16"/>
        <v>8.89682031283896</v>
      </c>
      <c r="I261" s="197">
        <f t="shared" si="16"/>
        <v>36.902079007435539</v>
      </c>
      <c r="J261" s="197">
        <f t="shared" si="16"/>
        <v>62.239004504095853</v>
      </c>
      <c r="K261" s="197">
        <f t="shared" si="16"/>
        <v>42.93829096518558</v>
      </c>
      <c r="L261" s="197">
        <f t="shared" si="16"/>
        <v>33.904108312329683</v>
      </c>
      <c r="M261" s="197">
        <f t="shared" si="16"/>
        <v>7.9157015896200722</v>
      </c>
      <c r="N261" s="197">
        <f t="shared" si="16"/>
        <v>81.571440271796064</v>
      </c>
      <c r="O261" s="197">
        <f t="shared" si="16"/>
        <v>47.460166659062587</v>
      </c>
      <c r="P261" s="197">
        <f t="shared" si="16"/>
        <v>43.729299975691013</v>
      </c>
      <c r="Q261" s="197">
        <f t="shared" si="16"/>
        <v>30.688275497016427</v>
      </c>
      <c r="R261" s="197">
        <f t="shared" si="16"/>
        <v>7.5197636217339436</v>
      </c>
      <c r="S261" s="197">
        <f t="shared" si="16"/>
        <v>65.056275896939837</v>
      </c>
      <c r="T261" s="129" t="e">
        <f t="shared" ref="T261:U261" si="17">100*(T256/T258-1)</f>
        <v>#DIV/0!</v>
      </c>
      <c r="U261" s="102" t="e">
        <f t="shared" si="17"/>
        <v>#DIV/0!</v>
      </c>
    </row>
    <row r="262" spans="1:21" hidden="1" x14ac:dyDescent="0.3">
      <c r="A262" t="s">
        <v>194</v>
      </c>
      <c r="B262" s="102">
        <f t="shared" ref="B262:S262" si="18">100*(B256/B259-1)</f>
        <v>193.97582091479171</v>
      </c>
      <c r="C262" s="102">
        <f t="shared" si="18"/>
        <v>78.615355662103624</v>
      </c>
      <c r="D262" s="102">
        <f t="shared" si="18"/>
        <v>96.133757725357768</v>
      </c>
      <c r="E262" s="102">
        <f t="shared" si="18"/>
        <v>74.990715107910418</v>
      </c>
      <c r="F262" s="102">
        <f t="shared" si="18"/>
        <v>49.540689973817976</v>
      </c>
      <c r="G262" s="102">
        <f t="shared" si="18"/>
        <v>38.259181031545978</v>
      </c>
      <c r="H262" s="102">
        <f t="shared" si="18"/>
        <v>52.8355919049609</v>
      </c>
      <c r="I262" s="102">
        <f t="shared" si="18"/>
        <v>263.57689221418099</v>
      </c>
      <c r="J262" s="102">
        <f t="shared" si="18"/>
        <v>169.96361773905102</v>
      </c>
      <c r="K262" s="102">
        <f t="shared" si="18"/>
        <v>229.39468710051446</v>
      </c>
      <c r="L262" s="102">
        <f t="shared" si="18"/>
        <v>282.5967983157683</v>
      </c>
      <c r="M262" s="102">
        <f t="shared" si="18"/>
        <v>285.20236806626156</v>
      </c>
      <c r="N262" s="102">
        <f t="shared" si="18"/>
        <v>279.8028771693543</v>
      </c>
      <c r="O262" s="102">
        <f t="shared" si="18"/>
        <v>118.99356470561462</v>
      </c>
      <c r="P262" s="102">
        <f t="shared" si="18"/>
        <v>182.51178159831514</v>
      </c>
      <c r="Q262" s="102">
        <f t="shared" si="18"/>
        <v>232.62673902586505</v>
      </c>
      <c r="R262" s="102">
        <f t="shared" si="18"/>
        <v>258.9201087474205</v>
      </c>
      <c r="S262" s="102">
        <f t="shared" si="18"/>
        <v>210.63728609738982</v>
      </c>
      <c r="U262" s="121" t="s">
        <v>171</v>
      </c>
    </row>
    <row r="263" spans="1:21" s="118" customFormat="1" hidden="1" x14ac:dyDescent="0.3">
      <c r="A263" s="118" t="s">
        <v>170</v>
      </c>
      <c r="T263" s="130"/>
      <c r="U263" s="119"/>
    </row>
    <row r="264" spans="1:21" hidden="1" x14ac:dyDescent="0.3">
      <c r="A264" s="118" t="s">
        <v>181</v>
      </c>
      <c r="B264" s="131" t="e">
        <f>B256/#REF!-1</f>
        <v>#REF!</v>
      </c>
      <c r="C264" s="131" t="e">
        <f>C256/#REF!-1</f>
        <v>#REF!</v>
      </c>
      <c r="D264" s="131" t="e">
        <f>D256/#REF!-1</f>
        <v>#REF!</v>
      </c>
      <c r="E264" s="131" t="e">
        <f>E256/#REF!-1</f>
        <v>#REF!</v>
      </c>
      <c r="F264" s="131" t="e">
        <f>F256/#REF!-1</f>
        <v>#REF!</v>
      </c>
      <c r="G264" s="131" t="e">
        <f>G256/#REF!-1</f>
        <v>#REF!</v>
      </c>
      <c r="H264" s="131" t="e">
        <f>H256/#REF!-1</f>
        <v>#REF!</v>
      </c>
      <c r="I264" s="131" t="e">
        <f>I256/#REF!-1</f>
        <v>#REF!</v>
      </c>
      <c r="J264" s="131" t="e">
        <f>J256/#REF!-1</f>
        <v>#REF!</v>
      </c>
      <c r="K264" s="131" t="e">
        <f>K256/#REF!-1</f>
        <v>#REF!</v>
      </c>
      <c r="L264" s="131" t="e">
        <f>L256/#REF!-1</f>
        <v>#REF!</v>
      </c>
      <c r="M264" s="131" t="e">
        <f>M256/#REF!-1</f>
        <v>#REF!</v>
      </c>
      <c r="N264" s="131" t="e">
        <f>N256/#REF!-1</f>
        <v>#REF!</v>
      </c>
      <c r="O264" s="131" t="e">
        <f>O256/#REF!-1</f>
        <v>#REF!</v>
      </c>
      <c r="P264" s="131" t="e">
        <f>P256/#REF!-1</f>
        <v>#REF!</v>
      </c>
      <c r="Q264" s="131" t="e">
        <f>Q256/#REF!-1</f>
        <v>#REF!</v>
      </c>
      <c r="R264" s="131" t="e">
        <f>R256/#REF!-1</f>
        <v>#REF!</v>
      </c>
      <c r="S264" s="131" t="e">
        <f>S256/#REF!-1</f>
        <v>#REF!</v>
      </c>
    </row>
    <row r="265" spans="1:21" hidden="1" x14ac:dyDescent="0.3">
      <c r="A265" s="118" t="s">
        <v>182</v>
      </c>
      <c r="B265" s="131" t="e">
        <f>B256/#REF!-1</f>
        <v>#REF!</v>
      </c>
      <c r="C265" s="131" t="e">
        <f>C256/#REF!-1</f>
        <v>#REF!</v>
      </c>
      <c r="D265" s="131" t="e">
        <f>D256/#REF!-1</f>
        <v>#REF!</v>
      </c>
      <c r="E265" s="131" t="e">
        <f>E256/#REF!-1</f>
        <v>#REF!</v>
      </c>
      <c r="F265" s="131" t="e">
        <f>F256/#REF!-1</f>
        <v>#REF!</v>
      </c>
      <c r="G265" s="131" t="e">
        <f>G256/#REF!-1</f>
        <v>#REF!</v>
      </c>
      <c r="H265" s="131" t="e">
        <f>H256/#REF!-1</f>
        <v>#REF!</v>
      </c>
      <c r="I265" s="131" t="e">
        <f>I256/#REF!-1</f>
        <v>#REF!</v>
      </c>
      <c r="J265" s="131" t="e">
        <f>J256/#REF!-1</f>
        <v>#REF!</v>
      </c>
      <c r="K265" s="131" t="e">
        <f>K256/#REF!-1</f>
        <v>#REF!</v>
      </c>
      <c r="L265" s="131" t="e">
        <f>L256/#REF!-1</f>
        <v>#REF!</v>
      </c>
      <c r="M265" s="131" t="e">
        <f>M256/#REF!-1</f>
        <v>#REF!</v>
      </c>
      <c r="N265" s="131" t="e">
        <f>N256/#REF!-1</f>
        <v>#REF!</v>
      </c>
      <c r="O265" s="131" t="e">
        <f>O256/#REF!-1</f>
        <v>#REF!</v>
      </c>
      <c r="P265" s="131" t="e">
        <f>P256/#REF!-1</f>
        <v>#REF!</v>
      </c>
      <c r="Q265" s="131" t="e">
        <f>Q256/#REF!-1</f>
        <v>#REF!</v>
      </c>
      <c r="R265" s="131" t="e">
        <f>R256/#REF!-1</f>
        <v>#REF!</v>
      </c>
      <c r="S265" s="131" t="e">
        <f>S256/#REF!-1</f>
        <v>#REF!</v>
      </c>
    </row>
    <row r="266" spans="1:21" hidden="1" x14ac:dyDescent="0.3">
      <c r="A266" s="118" t="s">
        <v>183</v>
      </c>
      <c r="B266" s="131" t="e">
        <f>B256/#REF!-1</f>
        <v>#REF!</v>
      </c>
      <c r="C266" s="131" t="e">
        <f>C256/#REF!-1</f>
        <v>#REF!</v>
      </c>
      <c r="D266" s="131" t="e">
        <f>D256/#REF!-1</f>
        <v>#REF!</v>
      </c>
      <c r="E266" s="131" t="e">
        <f>E256/#REF!-1</f>
        <v>#REF!</v>
      </c>
      <c r="F266" s="131" t="e">
        <f>F256/#REF!-1</f>
        <v>#REF!</v>
      </c>
      <c r="G266" s="131" t="e">
        <f>G256/#REF!-1</f>
        <v>#REF!</v>
      </c>
      <c r="H266" s="131" t="e">
        <f>H256/#REF!-1</f>
        <v>#REF!</v>
      </c>
      <c r="I266" s="131" t="e">
        <f>I256/#REF!-1</f>
        <v>#REF!</v>
      </c>
      <c r="J266" s="131" t="e">
        <f>J256/#REF!-1</f>
        <v>#REF!</v>
      </c>
      <c r="K266" s="131" t="e">
        <f>K256/#REF!-1</f>
        <v>#REF!</v>
      </c>
      <c r="L266" s="131" t="e">
        <f>L256/#REF!-1</f>
        <v>#REF!</v>
      </c>
      <c r="M266" s="131" t="e">
        <f>M256/#REF!-1</f>
        <v>#REF!</v>
      </c>
      <c r="N266" s="131" t="e">
        <f>N256/#REF!-1</f>
        <v>#REF!</v>
      </c>
      <c r="O266" s="131" t="e">
        <f>O256/#REF!-1</f>
        <v>#REF!</v>
      </c>
      <c r="P266" s="131" t="e">
        <f>P256/#REF!-1</f>
        <v>#REF!</v>
      </c>
      <c r="Q266" s="131" t="e">
        <f>Q256/#REF!-1</f>
        <v>#REF!</v>
      </c>
      <c r="R266" s="131" t="e">
        <f>R256/#REF!-1</f>
        <v>#REF!</v>
      </c>
      <c r="S266" s="131" t="e">
        <f>S256/#REF!-1</f>
        <v>#REF!</v>
      </c>
    </row>
    <row r="267" spans="1:21" hidden="1" x14ac:dyDescent="0.3">
      <c r="A267" s="118" t="s">
        <v>184</v>
      </c>
      <c r="B267" s="131" t="e">
        <f>B256/#REF!-1</f>
        <v>#REF!</v>
      </c>
      <c r="C267" s="131" t="e">
        <f>C256/#REF!-1</f>
        <v>#REF!</v>
      </c>
      <c r="D267" s="131" t="e">
        <f>D256/#REF!-1</f>
        <v>#REF!</v>
      </c>
      <c r="E267" s="131" t="e">
        <f>E256/#REF!-1</f>
        <v>#REF!</v>
      </c>
      <c r="F267" s="131" t="e">
        <f>F256/#REF!-1</f>
        <v>#REF!</v>
      </c>
      <c r="G267" s="131" t="e">
        <f>G256/#REF!-1</f>
        <v>#REF!</v>
      </c>
      <c r="H267" s="131" t="e">
        <f>H256/#REF!-1</f>
        <v>#REF!</v>
      </c>
      <c r="I267" s="131" t="e">
        <f>I256/#REF!-1</f>
        <v>#REF!</v>
      </c>
      <c r="J267" s="131" t="e">
        <f>J256/#REF!-1</f>
        <v>#REF!</v>
      </c>
      <c r="K267" s="131" t="e">
        <f>K256/#REF!-1</f>
        <v>#REF!</v>
      </c>
      <c r="L267" s="131" t="e">
        <f>L256/#REF!-1</f>
        <v>#REF!</v>
      </c>
      <c r="M267" s="131" t="e">
        <f>M256/#REF!-1</f>
        <v>#REF!</v>
      </c>
      <c r="N267" s="131" t="e">
        <f>N256/#REF!-1</f>
        <v>#REF!</v>
      </c>
      <c r="O267" s="131" t="e">
        <f>O256/#REF!-1</f>
        <v>#REF!</v>
      </c>
      <c r="P267" s="131" t="e">
        <f>P256/#REF!-1</f>
        <v>#REF!</v>
      </c>
      <c r="Q267" s="131" t="e">
        <f>Q256/#REF!-1</f>
        <v>#REF!</v>
      </c>
      <c r="R267" s="131" t="e">
        <f>R256/#REF!-1</f>
        <v>#REF!</v>
      </c>
      <c r="S267" s="131" t="e">
        <f>S256/#REF!-1</f>
        <v>#REF!</v>
      </c>
    </row>
    <row r="268" spans="1:21" hidden="1" x14ac:dyDescent="0.3">
      <c r="A268" s="118" t="s">
        <v>185</v>
      </c>
      <c r="B268" s="131" t="e">
        <f>B256/#REF!-1</f>
        <v>#REF!</v>
      </c>
      <c r="C268" s="131" t="e">
        <f>C256/#REF!-1</f>
        <v>#REF!</v>
      </c>
      <c r="D268" s="131" t="e">
        <f>D256/#REF!-1</f>
        <v>#REF!</v>
      </c>
      <c r="E268" s="131" t="e">
        <f>E256/#REF!-1</f>
        <v>#REF!</v>
      </c>
      <c r="F268" s="131" t="e">
        <f>F256/#REF!-1</f>
        <v>#REF!</v>
      </c>
      <c r="G268" s="131" t="e">
        <f>G256/#REF!-1</f>
        <v>#REF!</v>
      </c>
      <c r="H268" s="131" t="e">
        <f>H256/#REF!-1</f>
        <v>#REF!</v>
      </c>
      <c r="I268" s="131" t="e">
        <f>I256/#REF!-1</f>
        <v>#REF!</v>
      </c>
      <c r="J268" s="131" t="e">
        <f>J256/#REF!-1</f>
        <v>#REF!</v>
      </c>
      <c r="K268" s="131" t="e">
        <f>K256/#REF!-1</f>
        <v>#REF!</v>
      </c>
      <c r="L268" s="131" t="e">
        <f>L256/#REF!-1</f>
        <v>#REF!</v>
      </c>
      <c r="M268" s="131" t="e">
        <f>M256/#REF!-1</f>
        <v>#REF!</v>
      </c>
      <c r="N268" s="131" t="e">
        <f>N256/#REF!-1</f>
        <v>#REF!</v>
      </c>
      <c r="O268" s="131" t="e">
        <f>O256/#REF!-1</f>
        <v>#REF!</v>
      </c>
      <c r="P268" s="131" t="e">
        <f>P256/#REF!-1</f>
        <v>#REF!</v>
      </c>
      <c r="Q268" s="131" t="e">
        <f>Q256/#REF!-1</f>
        <v>#REF!</v>
      </c>
      <c r="R268" s="131" t="e">
        <f>R256/#REF!-1</f>
        <v>#REF!</v>
      </c>
      <c r="S268" s="131" t="e">
        <f>S256/#REF!-1</f>
        <v>#REF!</v>
      </c>
    </row>
    <row r="269" spans="1:21" hidden="1" x14ac:dyDescent="0.3">
      <c r="A269" s="118" t="s">
        <v>186</v>
      </c>
      <c r="B269" s="131" t="e">
        <f>B256/#REF!-1</f>
        <v>#REF!</v>
      </c>
      <c r="C269" s="131" t="e">
        <f>C256/#REF!-1</f>
        <v>#REF!</v>
      </c>
      <c r="D269" s="131" t="e">
        <f>D256/#REF!-1</f>
        <v>#REF!</v>
      </c>
      <c r="E269" s="131" t="e">
        <f>E256/#REF!-1</f>
        <v>#REF!</v>
      </c>
      <c r="F269" s="131" t="e">
        <f>F256/#REF!-1</f>
        <v>#REF!</v>
      </c>
      <c r="G269" s="131" t="e">
        <f>G256/#REF!-1</f>
        <v>#REF!</v>
      </c>
      <c r="H269" s="131" t="e">
        <f>H256/#REF!-1</f>
        <v>#REF!</v>
      </c>
      <c r="I269" s="131" t="e">
        <f>I256/#REF!-1</f>
        <v>#REF!</v>
      </c>
      <c r="J269" s="131" t="e">
        <f>J256/#REF!-1</f>
        <v>#REF!</v>
      </c>
      <c r="K269" s="131" t="e">
        <f>K256/#REF!-1</f>
        <v>#REF!</v>
      </c>
      <c r="L269" s="131" t="e">
        <f>L256/#REF!-1</f>
        <v>#REF!</v>
      </c>
      <c r="M269" s="131" t="e">
        <f>M256/#REF!-1</f>
        <v>#REF!</v>
      </c>
      <c r="N269" s="131" t="e">
        <f>N256/#REF!-1</f>
        <v>#REF!</v>
      </c>
      <c r="O269" s="131" t="e">
        <f>O256/#REF!-1</f>
        <v>#REF!</v>
      </c>
      <c r="P269" s="131" t="e">
        <f>P256/#REF!-1</f>
        <v>#REF!</v>
      </c>
      <c r="Q269" s="131" t="e">
        <f>Q256/#REF!-1</f>
        <v>#REF!</v>
      </c>
      <c r="R269" s="131" t="e">
        <f>R256/#REF!-1</f>
        <v>#REF!</v>
      </c>
      <c r="S269" s="131" t="e">
        <f>S256/#REF!-1</f>
        <v>#REF!</v>
      </c>
    </row>
    <row r="270" spans="1:21" hidden="1" x14ac:dyDescent="0.3">
      <c r="A270" s="118" t="s">
        <v>187</v>
      </c>
      <c r="B270" s="131" t="e">
        <f>B256/#REF!-1</f>
        <v>#REF!</v>
      </c>
      <c r="C270" s="131" t="e">
        <f>C256/#REF!-1</f>
        <v>#REF!</v>
      </c>
      <c r="D270" s="131" t="e">
        <f>D256/#REF!-1</f>
        <v>#REF!</v>
      </c>
      <c r="E270" s="131" t="e">
        <f>E256/#REF!-1</f>
        <v>#REF!</v>
      </c>
      <c r="F270" s="131" t="e">
        <f>F256/#REF!-1</f>
        <v>#REF!</v>
      </c>
      <c r="G270" s="131" t="e">
        <f>G256/#REF!-1</f>
        <v>#REF!</v>
      </c>
      <c r="H270" s="131" t="e">
        <f>H256/#REF!-1</f>
        <v>#REF!</v>
      </c>
      <c r="I270" s="131" t="e">
        <f>I256/#REF!-1</f>
        <v>#REF!</v>
      </c>
      <c r="J270" s="131" t="e">
        <f>J256/#REF!-1</f>
        <v>#REF!</v>
      </c>
      <c r="K270" s="131" t="e">
        <f>K256/#REF!-1</f>
        <v>#REF!</v>
      </c>
      <c r="L270" s="131" t="e">
        <f>L256/#REF!-1</f>
        <v>#REF!</v>
      </c>
      <c r="M270" s="131" t="e">
        <f>M256/#REF!-1</f>
        <v>#REF!</v>
      </c>
      <c r="N270" s="131" t="e">
        <f>N256/#REF!-1</f>
        <v>#REF!</v>
      </c>
      <c r="O270" s="131" t="e">
        <f>O256/#REF!-1</f>
        <v>#REF!</v>
      </c>
      <c r="P270" s="131" t="e">
        <f>P256/#REF!-1</f>
        <v>#REF!</v>
      </c>
      <c r="Q270" s="131" t="e">
        <f>Q256/#REF!-1</f>
        <v>#REF!</v>
      </c>
      <c r="R270" s="131" t="e">
        <f>R256/#REF!-1</f>
        <v>#REF!</v>
      </c>
      <c r="S270" s="131" t="e">
        <f>S256/#REF!-1</f>
        <v>#REF!</v>
      </c>
    </row>
    <row r="271" spans="1:21" hidden="1" x14ac:dyDescent="0.3">
      <c r="A271" s="118" t="s">
        <v>188</v>
      </c>
      <c r="B271" s="131" t="e">
        <f>B256/#REF!-1</f>
        <v>#REF!</v>
      </c>
      <c r="C271" s="131" t="e">
        <f>C256/#REF!-1</f>
        <v>#REF!</v>
      </c>
      <c r="D271" s="131" t="e">
        <f>D256/#REF!-1</f>
        <v>#REF!</v>
      </c>
      <c r="E271" s="131" t="e">
        <f>E256/#REF!-1</f>
        <v>#REF!</v>
      </c>
      <c r="F271" s="131" t="e">
        <f>F256/#REF!-1</f>
        <v>#REF!</v>
      </c>
      <c r="G271" s="131" t="e">
        <f>G256/#REF!-1</f>
        <v>#REF!</v>
      </c>
      <c r="H271" s="131" t="e">
        <f>H256/#REF!-1</f>
        <v>#REF!</v>
      </c>
      <c r="I271" s="131" t="e">
        <f>I256/#REF!-1</f>
        <v>#REF!</v>
      </c>
      <c r="J271" s="131" t="e">
        <f>J256/#REF!-1</f>
        <v>#REF!</v>
      </c>
      <c r="K271" s="131" t="e">
        <f>K256/#REF!-1</f>
        <v>#REF!</v>
      </c>
      <c r="L271" s="131" t="e">
        <f>L256/#REF!-1</f>
        <v>#REF!</v>
      </c>
      <c r="M271" s="131" t="e">
        <f>M256/#REF!-1</f>
        <v>#REF!</v>
      </c>
      <c r="N271" s="131" t="e">
        <f>N256/#REF!-1</f>
        <v>#REF!</v>
      </c>
      <c r="O271" s="131" t="e">
        <f>O256/#REF!-1</f>
        <v>#REF!</v>
      </c>
      <c r="P271" s="131" t="e">
        <f>P256/#REF!-1</f>
        <v>#REF!</v>
      </c>
      <c r="Q271" s="131" t="e">
        <f>Q256/#REF!-1</f>
        <v>#REF!</v>
      </c>
      <c r="R271" s="131" t="e">
        <f>R256/#REF!-1</f>
        <v>#REF!</v>
      </c>
      <c r="S271" s="131" t="e">
        <f>S256/#REF!-1</f>
        <v>#REF!</v>
      </c>
    </row>
    <row r="272" spans="1:21" hidden="1" x14ac:dyDescent="0.3">
      <c r="A272" s="118" t="s">
        <v>189</v>
      </c>
      <c r="B272" s="131" t="e">
        <f>B256/#REF!-1</f>
        <v>#REF!</v>
      </c>
      <c r="C272" s="131" t="e">
        <f>C256/#REF!-1</f>
        <v>#REF!</v>
      </c>
      <c r="D272" s="131" t="e">
        <f>D256/#REF!-1</f>
        <v>#REF!</v>
      </c>
      <c r="E272" s="131" t="e">
        <f>E256/#REF!-1</f>
        <v>#REF!</v>
      </c>
      <c r="F272" s="131" t="e">
        <f>F256/#REF!-1</f>
        <v>#REF!</v>
      </c>
      <c r="G272" s="131" t="e">
        <f>G256/#REF!-1</f>
        <v>#REF!</v>
      </c>
      <c r="H272" s="131" t="e">
        <f>H256/#REF!-1</f>
        <v>#REF!</v>
      </c>
      <c r="I272" s="131" t="e">
        <f>I256/#REF!-1</f>
        <v>#REF!</v>
      </c>
      <c r="J272" s="131" t="e">
        <f>J256/#REF!-1</f>
        <v>#REF!</v>
      </c>
      <c r="K272" s="131" t="e">
        <f>K256/#REF!-1</f>
        <v>#REF!</v>
      </c>
      <c r="L272" s="131" t="e">
        <f>L256/#REF!-1</f>
        <v>#REF!</v>
      </c>
      <c r="M272" s="131" t="e">
        <f>M256/#REF!-1</f>
        <v>#REF!</v>
      </c>
      <c r="N272" s="131" t="e">
        <f>N256/#REF!-1</f>
        <v>#REF!</v>
      </c>
      <c r="O272" s="131" t="e">
        <f>O256/#REF!-1</f>
        <v>#REF!</v>
      </c>
      <c r="P272" s="131" t="e">
        <f>P256/#REF!-1</f>
        <v>#REF!</v>
      </c>
      <c r="Q272" s="131" t="e">
        <f>Q256/#REF!-1</f>
        <v>#REF!</v>
      </c>
      <c r="R272" s="131" t="e">
        <f>R256/#REF!-1</f>
        <v>#REF!</v>
      </c>
      <c r="S272" s="131" t="e">
        <f>S256/#REF!-1</f>
        <v>#REF!</v>
      </c>
    </row>
    <row r="273" spans="1:19" hidden="1" x14ac:dyDescent="0.3">
      <c r="F273" s="141"/>
    </row>
    <row r="274" spans="1:19" hidden="1" x14ac:dyDescent="0.3">
      <c r="A274" s="133" t="s">
        <v>190</v>
      </c>
      <c r="B274" s="137">
        <f t="shared" ref="B274:S274" si="19">AVERAGE(B257:B259)</f>
        <v>881052.89020200109</v>
      </c>
      <c r="C274" s="137">
        <f t="shared" si="19"/>
        <v>238874.95333333334</v>
      </c>
      <c r="D274" s="139">
        <f t="shared" si="19"/>
        <v>156140.35666666666</v>
      </c>
      <c r="E274" s="142">
        <f t="shared" si="19"/>
        <v>11800.004472833714</v>
      </c>
      <c r="F274" s="139">
        <f t="shared" si="19"/>
        <v>82734.596666666665</v>
      </c>
      <c r="G274" s="142">
        <f t="shared" si="19"/>
        <v>16261.386666666667</v>
      </c>
      <c r="H274" s="142">
        <f t="shared" si="19"/>
        <v>66473.210000000006</v>
      </c>
      <c r="I274" s="137">
        <f t="shared" si="19"/>
        <v>642177.60353533446</v>
      </c>
      <c r="J274" s="139">
        <f t="shared" si="19"/>
        <v>74313.844516743484</v>
      </c>
      <c r="K274" s="142">
        <f t="shared" si="19"/>
        <v>41484.334472833718</v>
      </c>
      <c r="L274" s="139">
        <f t="shared" si="19"/>
        <v>567863.75901859102</v>
      </c>
      <c r="M274" s="142">
        <f t="shared" si="19"/>
        <v>334694.60971558397</v>
      </c>
      <c r="N274" s="142">
        <f t="shared" si="19"/>
        <v>233168.48263634043</v>
      </c>
      <c r="O274" s="137">
        <f t="shared" si="19"/>
        <v>230454.5345167435</v>
      </c>
      <c r="P274" s="134">
        <f t="shared" si="19"/>
        <v>53285.005612334091</v>
      </c>
      <c r="Q274" s="137">
        <f t="shared" si="19"/>
        <v>650598.3556852577</v>
      </c>
      <c r="R274" s="134">
        <f t="shared" si="19"/>
        <v>350956.32971558394</v>
      </c>
      <c r="S274" s="134">
        <f t="shared" si="19"/>
        <v>299642.0259696737</v>
      </c>
    </row>
    <row r="275" spans="1:19" hidden="1" x14ac:dyDescent="0.3">
      <c r="A275" s="135" t="s">
        <v>191</v>
      </c>
      <c r="B275" s="138">
        <f t="shared" ref="B275:S275" si="20">B256/B274-1</f>
        <v>0.53127183497701069</v>
      </c>
      <c r="C275" s="138">
        <f t="shared" si="20"/>
        <v>0.29127991736150483</v>
      </c>
      <c r="D275" s="140">
        <f t="shared" si="20"/>
        <v>0.35363889587631081</v>
      </c>
      <c r="E275" s="143">
        <f t="shared" si="20"/>
        <v>0.58203410267257727</v>
      </c>
      <c r="F275" s="140">
        <f t="shared" si="20"/>
        <v>0.17359332023092811</v>
      </c>
      <c r="G275" s="143">
        <f t="shared" si="20"/>
        <v>0.24788250940469214</v>
      </c>
      <c r="H275" s="143">
        <f t="shared" si="20"/>
        <v>0.15541990525205551</v>
      </c>
      <c r="I275" s="138">
        <f t="shared" si="20"/>
        <v>0.62054397438068798</v>
      </c>
      <c r="J275" s="140">
        <f t="shared" si="20"/>
        <v>0.7558897064566561</v>
      </c>
      <c r="K275" s="143">
        <f t="shared" si="20"/>
        <v>0.94360672608269747</v>
      </c>
      <c r="L275" s="140">
        <f t="shared" si="20"/>
        <v>0.60283187085275536</v>
      </c>
      <c r="M275" s="143">
        <f t="shared" si="20"/>
        <v>0.41836627361458301</v>
      </c>
      <c r="N275" s="143">
        <f t="shared" si="20"/>
        <v>0.86762198712441396</v>
      </c>
      <c r="O275" s="138">
        <f t="shared" si="20"/>
        <v>0.48334930944625798</v>
      </c>
      <c r="P275" s="136">
        <f t="shared" si="20"/>
        <v>0.86351188022003478</v>
      </c>
      <c r="Q275" s="138">
        <f t="shared" si="20"/>
        <v>0.54824692139945319</v>
      </c>
      <c r="R275" s="136">
        <f t="shared" si="20"/>
        <v>0.41046564620258885</v>
      </c>
      <c r="S275" s="136">
        <f t="shared" si="20"/>
        <v>0.70962351899166864</v>
      </c>
    </row>
    <row r="276" spans="1:19" hidden="1" x14ac:dyDescent="0.3"/>
    <row r="277" spans="1:19" hidden="1" x14ac:dyDescent="0.3"/>
    <row r="278" spans="1:19" hidden="1" x14ac:dyDescent="0.3"/>
    <row r="279" spans="1:19" hidden="1" x14ac:dyDescent="0.3"/>
    <row r="281" spans="1:19" x14ac:dyDescent="0.3">
      <c r="D281" s="144"/>
      <c r="E281" s="144"/>
      <c r="F281" s="144"/>
      <c r="G281" s="144"/>
      <c r="H281" s="144"/>
    </row>
    <row r="282" spans="1:19" x14ac:dyDescent="0.3">
      <c r="B282" s="412"/>
      <c r="C282" s="412"/>
      <c r="D282" s="412"/>
      <c r="E282" s="412"/>
      <c r="F282" s="412"/>
      <c r="G282" s="412"/>
      <c r="H282" s="412"/>
    </row>
    <row r="283" spans="1:19" x14ac:dyDescent="0.3"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</row>
    <row r="284" spans="1:19" x14ac:dyDescent="0.3">
      <c r="B284" s="412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</row>
    <row r="285" spans="1:19" x14ac:dyDescent="0.3">
      <c r="B285" s="412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</row>
    <row r="286" spans="1:19" x14ac:dyDescent="0.3">
      <c r="B286" s="412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</row>
    <row r="287" spans="1:19" x14ac:dyDescent="0.3">
      <c r="B287" s="412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</row>
    <row r="288" spans="1:19" x14ac:dyDescent="0.3">
      <c r="B288" s="412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</row>
    <row r="289" spans="2:17" x14ac:dyDescent="0.3">
      <c r="B289" s="412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</row>
    <row r="290" spans="2:17" x14ac:dyDescent="0.3">
      <c r="B290" s="412"/>
    </row>
    <row r="291" spans="2:17" x14ac:dyDescent="0.3">
      <c r="B291" s="412"/>
    </row>
    <row r="297" spans="2:17" x14ac:dyDescent="0.3">
      <c r="F297" s="145"/>
      <c r="G297" s="145"/>
      <c r="H297" s="146"/>
      <c r="I297" s="145"/>
      <c r="J297" s="146"/>
      <c r="K297" s="145"/>
      <c r="L297" s="145"/>
      <c r="M297" s="146"/>
    </row>
    <row r="298" spans="2:17" x14ac:dyDescent="0.3">
      <c r="F298" s="145"/>
      <c r="G298" s="145"/>
      <c r="H298" s="146"/>
      <c r="I298" s="145"/>
      <c r="J298" s="146"/>
      <c r="K298" s="145"/>
      <c r="L298" s="145"/>
      <c r="M298" s="146"/>
    </row>
    <row r="299" spans="2:17" x14ac:dyDescent="0.3">
      <c r="F299" s="145"/>
      <c r="G299" s="145"/>
      <c r="H299" s="146"/>
      <c r="I299" s="145"/>
      <c r="J299" s="146"/>
      <c r="K299" s="145"/>
      <c r="L299" s="145"/>
      <c r="M299" s="146"/>
    </row>
    <row r="300" spans="2:17" x14ac:dyDescent="0.3">
      <c r="F300" s="145"/>
      <c r="G300" s="145"/>
      <c r="H300" s="146"/>
      <c r="I300" s="145"/>
      <c r="J300" s="146"/>
      <c r="K300" s="145"/>
      <c r="L300" s="145"/>
      <c r="M300" s="146"/>
    </row>
    <row r="301" spans="2:17" x14ac:dyDescent="0.3">
      <c r="F301" s="145"/>
      <c r="G301" s="145"/>
      <c r="H301" s="146"/>
      <c r="I301" s="145"/>
      <c r="J301" s="146"/>
      <c r="K301" s="145"/>
      <c r="L301" s="145"/>
      <c r="M301" s="146"/>
    </row>
    <row r="302" spans="2:17" x14ac:dyDescent="0.3">
      <c r="F302" s="145"/>
      <c r="G302" s="145"/>
      <c r="H302" s="146"/>
      <c r="I302" s="145"/>
      <c r="J302" s="146"/>
      <c r="K302" s="145"/>
      <c r="L302" s="145"/>
      <c r="M302" s="146"/>
    </row>
    <row r="303" spans="2:17" x14ac:dyDescent="0.3">
      <c r="F303" s="145"/>
      <c r="G303" s="145"/>
      <c r="H303" s="146"/>
      <c r="I303" s="145"/>
      <c r="J303" s="146"/>
      <c r="K303" s="145"/>
      <c r="L303" s="145"/>
      <c r="M303" s="146"/>
    </row>
    <row r="308" spans="6:10" x14ac:dyDescent="0.3">
      <c r="F308" s="145"/>
      <c r="G308" s="145"/>
      <c r="H308" s="146"/>
      <c r="I308" s="145"/>
    </row>
    <row r="309" spans="6:10" x14ac:dyDescent="0.3">
      <c r="F309" s="145"/>
      <c r="G309" s="145"/>
      <c r="H309" s="146"/>
      <c r="I309" s="145"/>
    </row>
    <row r="310" spans="6:10" x14ac:dyDescent="0.3">
      <c r="F310" s="145"/>
      <c r="G310" s="145"/>
      <c r="H310" s="146"/>
      <c r="I310" s="145"/>
    </row>
    <row r="311" spans="6:10" x14ac:dyDescent="0.3">
      <c r="F311" s="145"/>
      <c r="G311" s="145"/>
      <c r="H311" s="146"/>
      <c r="I311" s="145"/>
    </row>
    <row r="312" spans="6:10" x14ac:dyDescent="0.3">
      <c r="F312" s="145"/>
      <c r="G312" s="145"/>
      <c r="H312" s="146"/>
      <c r="I312" s="145"/>
    </row>
    <row r="313" spans="6:10" x14ac:dyDescent="0.3">
      <c r="F313" s="145"/>
      <c r="G313" s="145"/>
      <c r="H313" s="146"/>
      <c r="I313" s="145"/>
    </row>
    <row r="314" spans="6:10" x14ac:dyDescent="0.3">
      <c r="F314" s="145"/>
      <c r="G314" s="145"/>
      <c r="H314" s="146"/>
      <c r="I314" s="145"/>
      <c r="J314" s="146"/>
    </row>
    <row r="315" spans="6:10" x14ac:dyDescent="0.3">
      <c r="F315" s="145"/>
      <c r="G315" s="145"/>
      <c r="H315" s="146"/>
      <c r="I315" s="145"/>
      <c r="J315" s="146"/>
    </row>
    <row r="316" spans="6:10" x14ac:dyDescent="0.3">
      <c r="F316" s="145"/>
      <c r="G316" s="145"/>
      <c r="H316" s="146"/>
      <c r="I316" s="145"/>
      <c r="J316" s="146"/>
    </row>
    <row r="317" spans="6:10" x14ac:dyDescent="0.3">
      <c r="F317" s="145"/>
      <c r="G317" s="145"/>
      <c r="H317" s="146"/>
      <c r="I317" s="145"/>
      <c r="J317" s="146"/>
    </row>
  </sheetData>
  <mergeCells count="3">
    <mergeCell ref="U3:U5"/>
    <mergeCell ref="A1:U1"/>
    <mergeCell ref="A252:S252"/>
  </mergeCells>
  <phoneticPr fontId="13" type="noConversion"/>
  <printOptions horizontalCentered="1"/>
  <pageMargins left="0.25" right="0.25" top="0.75" bottom="0.75" header="0.3" footer="0.3"/>
  <pageSetup paperSize="9" scale="54" orientation="landscape" r:id="rId1"/>
  <rowBreaks count="1" manualBreakCount="1">
    <brk id="261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5"/>
  <sheetViews>
    <sheetView workbookViewId="0">
      <pane ySplit="175" topLeftCell="A176" activePane="bottomLeft" state="frozen"/>
      <selection pane="bottomLeft" activeCell="Z231" sqref="Z231"/>
    </sheetView>
  </sheetViews>
  <sheetFormatPr defaultRowHeight="16.5" x14ac:dyDescent="0.3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 x14ac:dyDescent="0.3">
      <c r="A1" s="541" t="s">
        <v>345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38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39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40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21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21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6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6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6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22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23">
        <f t="shared" si="17"/>
        <v>105480.23758911679</v>
      </c>
      <c r="T204" s="519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1">
        <f>SUM(B205:B207)</f>
        <v>472760.46324823919</v>
      </c>
      <c r="C208" s="471">
        <f t="shared" ref="C208:U208" si="18">SUM(C205:C207)</f>
        <v>162674.65</v>
      </c>
      <c r="D208" s="471">
        <f t="shared" si="18"/>
        <v>89814.5</v>
      </c>
      <c r="E208" s="471">
        <f t="shared" si="18"/>
        <v>2912.49</v>
      </c>
      <c r="F208" s="471">
        <f t="shared" si="18"/>
        <v>72859.149999999994</v>
      </c>
      <c r="G208" s="471">
        <f t="shared" si="18"/>
        <v>39671.160000000003</v>
      </c>
      <c r="H208" s="471">
        <f t="shared" si="18"/>
        <v>33186.99</v>
      </c>
      <c r="I208" s="471">
        <f t="shared" si="18"/>
        <v>310086.81324823922</v>
      </c>
      <c r="J208" s="471">
        <f t="shared" si="18"/>
        <v>37589.814779655004</v>
      </c>
      <c r="K208" s="471">
        <f t="shared" si="18"/>
        <v>24150.57</v>
      </c>
      <c r="L208" s="471">
        <f t="shared" si="18"/>
        <v>272497.99846858421</v>
      </c>
      <c r="M208" s="471">
        <f t="shared" si="18"/>
        <v>140009.93771629242</v>
      </c>
      <c r="N208" s="471">
        <f t="shared" si="18"/>
        <v>132487.06075229179</v>
      </c>
      <c r="O208" s="471">
        <f t="shared" si="18"/>
        <v>127404.314779655</v>
      </c>
      <c r="P208" s="471">
        <f t="shared" si="18"/>
        <v>27063.06</v>
      </c>
      <c r="Q208" s="471">
        <f t="shared" si="18"/>
        <v>345356.14846858417</v>
      </c>
      <c r="R208" s="471">
        <f t="shared" si="18"/>
        <v>179682.09771629242</v>
      </c>
      <c r="S208" s="524">
        <f t="shared" si="18"/>
        <v>165674.05075229181</v>
      </c>
      <c r="T208" s="520">
        <f t="shared" si="18"/>
        <v>0</v>
      </c>
      <c r="U208" s="471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5">
        <f t="shared" si="20"/>
        <v>97241.358738855517</v>
      </c>
      <c r="T213" s="398"/>
      <c r="U213" s="399"/>
      <c r="V213" s="472">
        <f>(B213-B196)/B196*100</f>
        <v>0.67170290320704762</v>
      </c>
      <c r="W213" s="472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3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4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4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6">
        <f t="shared" si="21"/>
        <v>135288.83357049391</v>
      </c>
      <c r="T217" s="411"/>
      <c r="U217" s="409"/>
      <c r="V217" s="472">
        <f>(B217-B200)/B200*100</f>
        <v>1.1523094199485013</v>
      </c>
      <c r="W217" s="472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5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5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6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6">
        <f t="shared" si="22"/>
        <v>119078.70414678233</v>
      </c>
      <c r="T221" s="457"/>
      <c r="U221" s="417"/>
      <c r="V221" s="472">
        <f>(B221-B204)/B204*100</f>
        <v>-3.4249725539719287</v>
      </c>
      <c r="W221" s="472">
        <f>(C221-C204)/C204*100</f>
        <v>5.9413459180755464</v>
      </c>
      <c r="Y221" s="408"/>
    </row>
    <row r="222" spans="1:25" s="469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7">
        <v>50160.152057298903</v>
      </c>
      <c r="T222" s="468"/>
      <c r="U222" s="467"/>
      <c r="V222" s="477"/>
      <c r="Y222" s="470"/>
    </row>
    <row r="223" spans="1:25" s="469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7">
        <v>53938</v>
      </c>
      <c r="T223" s="468"/>
      <c r="U223" s="467"/>
      <c r="V223" s="477"/>
      <c r="Y223" s="470"/>
    </row>
    <row r="224" spans="1:25" s="469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7">
        <v>55543.404405860369</v>
      </c>
      <c r="T224" s="468"/>
      <c r="U224" s="467"/>
      <c r="V224" s="477"/>
      <c r="Y224" s="470"/>
    </row>
    <row r="225" spans="1:25" s="469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6">
        <f t="shared" si="23"/>
        <v>159641.55646315927</v>
      </c>
      <c r="T225" s="468"/>
      <c r="U225" s="467"/>
      <c r="V225" s="472">
        <f>(B225-B208)/B208*100</f>
        <v>25.53963972633797</v>
      </c>
      <c r="W225" s="472">
        <f>(C225-C208)/C208*100</f>
        <v>24.495629773907609</v>
      </c>
      <c r="Y225" s="470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8">
        <v>35292.241936476101</v>
      </c>
      <c r="T226" s="411"/>
      <c r="U226" s="409"/>
      <c r="V226" s="476"/>
      <c r="W226" s="476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8">
        <v>47737.327469684627</v>
      </c>
      <c r="T227" s="411"/>
      <c r="U227" s="409"/>
      <c r="V227" s="476"/>
      <c r="W227" s="476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8">
        <v>49489.506628632851</v>
      </c>
      <c r="T228" s="411"/>
      <c r="U228" s="409"/>
      <c r="V228" s="476"/>
      <c r="W228" s="476"/>
      <c r="Y228" s="174"/>
    </row>
    <row r="229" spans="1:25" s="469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6">
        <f t="shared" si="24"/>
        <v>132519.07603479357</v>
      </c>
      <c r="T229" s="468"/>
      <c r="U229" s="467"/>
      <c r="V229" s="472"/>
      <c r="W229" s="472"/>
      <c r="Y229" s="470"/>
    </row>
    <row r="230" spans="1:25" s="158" customFormat="1" ht="18" customHeight="1" x14ac:dyDescent="0.25">
      <c r="A230" s="430" t="s">
        <v>299</v>
      </c>
      <c r="B230" s="159">
        <v>96269.756505826706</v>
      </c>
      <c r="C230" s="481">
        <v>24012.86</v>
      </c>
      <c r="D230" s="481">
        <v>15447.48</v>
      </c>
      <c r="E230" s="481">
        <v>1357.69</v>
      </c>
      <c r="F230" s="481">
        <v>8565.3799999999992</v>
      </c>
      <c r="G230" s="481">
        <v>2156.36</v>
      </c>
      <c r="H230" s="481">
        <v>6409.02</v>
      </c>
      <c r="I230" s="481">
        <v>72256.896505826706</v>
      </c>
      <c r="J230" s="481">
        <v>4197.1797522618936</v>
      </c>
      <c r="K230" s="481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6"/>
      <c r="W230" s="476"/>
      <c r="Y230" s="174"/>
    </row>
    <row r="231" spans="1:25" s="158" customFormat="1" ht="18" customHeight="1" x14ac:dyDescent="0.3">
      <c r="A231" s="430" t="s">
        <v>300</v>
      </c>
      <c r="B231" s="488">
        <v>153019.22476222855</v>
      </c>
      <c r="C231" s="489">
        <v>28120.44</v>
      </c>
      <c r="D231" s="489">
        <v>18857.5</v>
      </c>
      <c r="E231" s="489">
        <v>3271.77</v>
      </c>
      <c r="F231" s="489">
        <v>9262.94</v>
      </c>
      <c r="G231" s="489">
        <v>2130.4299999999998</v>
      </c>
      <c r="H231" s="489">
        <v>7132.51</v>
      </c>
      <c r="I231" s="489">
        <v>124898.78476222856</v>
      </c>
      <c r="J231" s="489">
        <v>8766.7843607673203</v>
      </c>
      <c r="K231" s="489">
        <v>6299.64</v>
      </c>
      <c r="L231" s="490">
        <v>116132.00040146124</v>
      </c>
      <c r="M231" s="490">
        <v>88818.199825997348</v>
      </c>
      <c r="N231" s="490">
        <v>27313.80057546388</v>
      </c>
      <c r="O231" s="490">
        <v>27624.284360767324</v>
      </c>
      <c r="P231" s="490">
        <v>9571.41</v>
      </c>
      <c r="Q231" s="490">
        <v>125394.94040146124</v>
      </c>
      <c r="R231" s="490">
        <v>90948.629825997356</v>
      </c>
      <c r="S231" s="491">
        <v>34446.310575463882</v>
      </c>
      <c r="T231" s="411"/>
      <c r="U231" s="409"/>
      <c r="V231" s="476"/>
      <c r="W231" s="476"/>
      <c r="Y231" s="174"/>
    </row>
    <row r="232" spans="1:25" s="156" customFormat="1" ht="18" customHeight="1" x14ac:dyDescent="0.3">
      <c r="A232" s="430" t="s">
        <v>301</v>
      </c>
      <c r="B232" s="488">
        <v>214570.34888169545</v>
      </c>
      <c r="C232" s="489">
        <v>57032.15</v>
      </c>
      <c r="D232" s="489">
        <v>35430.339999999997</v>
      </c>
      <c r="E232" s="489">
        <v>1301.96</v>
      </c>
      <c r="F232" s="489">
        <v>21601.81</v>
      </c>
      <c r="G232" s="489">
        <v>3131.04</v>
      </c>
      <c r="H232" s="489">
        <v>18470.77</v>
      </c>
      <c r="I232" s="489">
        <v>157538.19888169543</v>
      </c>
      <c r="J232" s="489">
        <v>10989.82408578954</v>
      </c>
      <c r="K232" s="489">
        <v>9127.68</v>
      </c>
      <c r="L232" s="490">
        <v>146548.3747959059</v>
      </c>
      <c r="M232" s="490">
        <v>88023.824362438216</v>
      </c>
      <c r="N232" s="490">
        <v>58524.550433467703</v>
      </c>
      <c r="O232" s="490">
        <v>46420.16408578954</v>
      </c>
      <c r="P232" s="490">
        <v>10429.64</v>
      </c>
      <c r="Q232" s="490">
        <v>168150.18479590592</v>
      </c>
      <c r="R232" s="490">
        <v>91154.864362438209</v>
      </c>
      <c r="S232" s="491">
        <v>76995.320433467699</v>
      </c>
      <c r="T232" s="376"/>
      <c r="U232" s="377"/>
      <c r="V232" s="476"/>
      <c r="W232" s="476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6">
        <f t="shared" si="25"/>
        <v>136271.05971638602</v>
      </c>
      <c r="T233" s="457">
        <f t="shared" si="25"/>
        <v>0</v>
      </c>
      <c r="U233" s="417">
        <f t="shared" si="25"/>
        <v>0</v>
      </c>
      <c r="V233" s="476"/>
      <c r="W233" s="476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9">
        <v>41573.739898073574</v>
      </c>
      <c r="T234" s="411"/>
      <c r="U234" s="409"/>
      <c r="V234" s="476"/>
      <c r="W234" s="476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9">
        <v>33981.590920009206</v>
      </c>
      <c r="T235" s="411"/>
      <c r="U235" s="409"/>
      <c r="V235" s="476"/>
      <c r="W235" s="476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9">
        <v>55308.215678115172</v>
      </c>
      <c r="T236" s="411"/>
      <c r="U236" s="409"/>
      <c r="V236" s="476"/>
      <c r="W236" s="476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6">
        <f t="shared" si="26"/>
        <v>130863.54649619796</v>
      </c>
      <c r="T237" s="457"/>
      <c r="U237" s="417"/>
      <c r="V237" s="495"/>
      <c r="W237" s="495"/>
      <c r="Y237" s="408"/>
    </row>
    <row r="238" spans="1:25" s="158" customFormat="1" ht="18" customHeight="1" x14ac:dyDescent="0.3">
      <c r="A238" s="497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8">
        <v>45295.967125675284</v>
      </c>
      <c r="T238" s="411"/>
      <c r="U238" s="409"/>
      <c r="V238" s="476"/>
      <c r="W238" s="476"/>
      <c r="Y238" s="174"/>
    </row>
    <row r="239" spans="1:25" s="158" customFormat="1" ht="18" customHeight="1" x14ac:dyDescent="0.3">
      <c r="A239" s="497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8">
        <v>53584.726290728169</v>
      </c>
      <c r="T239" s="411"/>
      <c r="U239" s="409"/>
      <c r="V239" s="476"/>
      <c r="W239" s="476"/>
      <c r="Y239" s="174"/>
    </row>
    <row r="240" spans="1:25" s="158" customFormat="1" ht="18" customHeight="1" x14ac:dyDescent="0.3">
      <c r="A240" s="497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8">
        <v>67484.874701081397</v>
      </c>
      <c r="T240" s="411"/>
      <c r="U240" s="409"/>
      <c r="V240" s="476"/>
      <c r="W240" s="476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6">
        <f t="shared" si="27"/>
        <v>166365.56811748486</v>
      </c>
      <c r="T241" s="457"/>
      <c r="U241" s="417"/>
      <c r="V241" s="495"/>
      <c r="W241" s="495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9">
        <v>41541.773435027862</v>
      </c>
      <c r="T242" s="411"/>
      <c r="U242" s="409"/>
      <c r="V242" s="476"/>
      <c r="W242" s="476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9">
        <v>55207.501155259284</v>
      </c>
      <c r="T243" s="411"/>
      <c r="U243" s="409"/>
      <c r="V243" s="476"/>
      <c r="W243" s="476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9">
        <v>79561.705073447098</v>
      </c>
      <c r="T244" s="411"/>
      <c r="U244" s="409"/>
      <c r="V244" s="476"/>
      <c r="W244" s="476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6">
        <f t="shared" si="28"/>
        <v>176310.97966373427</v>
      </c>
      <c r="T245" s="457">
        <f t="shared" si="28"/>
        <v>0</v>
      </c>
      <c r="U245" s="417">
        <f t="shared" si="28"/>
        <v>0</v>
      </c>
      <c r="V245" s="495"/>
      <c r="W245" s="495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9">
        <v>67569.590255407064</v>
      </c>
      <c r="T246" s="411"/>
      <c r="U246" s="409"/>
      <c r="V246" s="476"/>
      <c r="W246" s="476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9">
        <v>67878.103083541238</v>
      </c>
      <c r="T247" s="411"/>
      <c r="U247" s="409"/>
      <c r="V247" s="476"/>
      <c r="W247" s="476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9">
        <v>71235.511705393132</v>
      </c>
      <c r="T248" s="411"/>
      <c r="U248" s="409"/>
      <c r="V248" s="476"/>
      <c r="W248" s="476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6">
        <f t="shared" si="29"/>
        <v>206683.20504434145</v>
      </c>
      <c r="T249" s="457"/>
      <c r="U249" s="417"/>
      <c r="V249" s="495"/>
      <c r="W249" s="495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9">
        <v>40657.01755169237</v>
      </c>
      <c r="T250" s="411"/>
      <c r="U250" s="409"/>
      <c r="V250" s="476"/>
      <c r="W250" s="476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9">
        <v>75336.700061751049</v>
      </c>
      <c r="T251" s="411"/>
      <c r="U251" s="409"/>
      <c r="V251" s="476"/>
      <c r="W251" s="476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9">
        <v>52006.314863747146</v>
      </c>
      <c r="T252" s="411"/>
      <c r="U252" s="409"/>
      <c r="V252" s="476"/>
      <c r="W252" s="476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6">
        <f t="shared" si="30"/>
        <v>168000.03247719054</v>
      </c>
      <c r="T253" s="457"/>
      <c r="U253" s="417"/>
      <c r="V253" s="495"/>
      <c r="W253" s="495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9">
        <v>46841.340020563686</v>
      </c>
      <c r="T254" s="411"/>
      <c r="U254" s="409"/>
      <c r="V254" s="476"/>
      <c r="W254" s="476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9">
        <v>60625.37948548339</v>
      </c>
      <c r="T255" s="411"/>
      <c r="U255" s="409"/>
      <c r="V255" s="476"/>
      <c r="W255" s="476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9">
        <v>92971.290158735646</v>
      </c>
      <c r="T256" s="411"/>
      <c r="U256" s="409"/>
      <c r="V256" s="476"/>
      <c r="W256" s="476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6">
        <f>SUM(S254:S256)</f>
        <v>200438.00966478273</v>
      </c>
      <c r="T257" s="457"/>
      <c r="U257" s="417"/>
      <c r="V257" s="495"/>
      <c r="W257" s="495"/>
      <c r="Y257" s="408"/>
    </row>
    <row r="258" spans="1:25" s="158" customFormat="1" ht="18" customHeight="1" x14ac:dyDescent="0.3">
      <c r="A258" s="430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9">
        <v>67414.402461240505</v>
      </c>
      <c r="T258" s="411"/>
      <c r="U258" s="409"/>
      <c r="V258" s="476"/>
      <c r="W258" s="476"/>
      <c r="Y258" s="174"/>
    </row>
    <row r="259" spans="1:25" s="158" customFormat="1" ht="18" customHeight="1" x14ac:dyDescent="0.3">
      <c r="A259" s="430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9">
        <v>49346.182600796681</v>
      </c>
      <c r="T259" s="411"/>
      <c r="U259" s="409"/>
      <c r="V259" s="476"/>
      <c r="W259" s="476"/>
      <c r="Y259" s="174"/>
    </row>
    <row r="260" spans="1:25" s="158" customFormat="1" ht="18" customHeight="1" x14ac:dyDescent="0.3">
      <c r="A260" s="430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9">
        <v>72471.150286951859</v>
      </c>
      <c r="T260" s="411"/>
      <c r="U260" s="409"/>
      <c r="V260" s="476"/>
      <c r="W260" s="476"/>
      <c r="Y260" s="174"/>
    </row>
    <row r="261" spans="1:25" s="158" customFormat="1" ht="18" customHeight="1" x14ac:dyDescent="0.3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6">
        <f t="shared" si="32"/>
        <v>189231.73534898905</v>
      </c>
      <c r="T261" s="411"/>
      <c r="U261" s="409"/>
      <c r="V261" s="476"/>
      <c r="W261" s="476"/>
      <c r="Y261" s="174"/>
    </row>
    <row r="262" spans="1:25" s="158" customFormat="1" ht="18" customHeight="1" x14ac:dyDescent="0.3">
      <c r="A262" s="497" t="s">
        <v>342</v>
      </c>
      <c r="B262" s="409">
        <v>194859.28741035308</v>
      </c>
      <c r="C262" s="409">
        <v>37897.11</v>
      </c>
      <c r="D262" s="409">
        <v>25166.58</v>
      </c>
      <c r="E262" s="409">
        <v>4843.8500000000004</v>
      </c>
      <c r="F262" s="409">
        <v>12730.53</v>
      </c>
      <c r="G262" s="409">
        <v>2209.71</v>
      </c>
      <c r="H262" s="409">
        <v>10520.82</v>
      </c>
      <c r="I262" s="409">
        <v>156962.17741035309</v>
      </c>
      <c r="J262" s="409">
        <v>12676.146982009423</v>
      </c>
      <c r="K262" s="409">
        <v>7584.56</v>
      </c>
      <c r="L262" s="409">
        <v>144286.03042834369</v>
      </c>
      <c r="M262" s="409">
        <v>85156.987445185878</v>
      </c>
      <c r="N262" s="409">
        <v>59129.0429831578</v>
      </c>
      <c r="O262" s="409">
        <v>37842.726982009422</v>
      </c>
      <c r="P262" s="409">
        <v>12428.41</v>
      </c>
      <c r="Q262" s="409">
        <v>157016.56042834368</v>
      </c>
      <c r="R262" s="409">
        <v>87366.69744518587</v>
      </c>
      <c r="S262" s="528">
        <v>69649.8629831578</v>
      </c>
      <c r="T262" s="411"/>
      <c r="U262" s="409"/>
      <c r="V262" s="476"/>
      <c r="W262" s="476"/>
      <c r="Y262" s="174"/>
    </row>
    <row r="263" spans="1:25" s="158" customFormat="1" ht="18" customHeight="1" x14ac:dyDescent="0.3">
      <c r="A263" s="497" t="s">
        <v>343</v>
      </c>
      <c r="B263" s="409">
        <v>205593.16009076097</v>
      </c>
      <c r="C263" s="409">
        <v>38301.760000000002</v>
      </c>
      <c r="D263" s="409">
        <v>26227.040000000001</v>
      </c>
      <c r="E263" s="409">
        <v>1944.8787170773808</v>
      </c>
      <c r="F263" s="409">
        <v>12074.72</v>
      </c>
      <c r="G263" s="409">
        <v>727.15</v>
      </c>
      <c r="H263" s="409">
        <v>11347.57</v>
      </c>
      <c r="I263" s="409">
        <v>167291.40009076093</v>
      </c>
      <c r="J263" s="409">
        <v>21533.747263826048</v>
      </c>
      <c r="K263" s="409">
        <v>14318.898717077382</v>
      </c>
      <c r="L263" s="409">
        <v>145757.65282693491</v>
      </c>
      <c r="M263" s="409">
        <v>74749.61910695085</v>
      </c>
      <c r="N263" s="409">
        <v>71008.033719984043</v>
      </c>
      <c r="O263" s="409">
        <v>47760.787263826045</v>
      </c>
      <c r="P263" s="409">
        <v>16263.777434154761</v>
      </c>
      <c r="Q263" s="409">
        <v>157832.37282693491</v>
      </c>
      <c r="R263" s="409">
        <v>75476.769106950858</v>
      </c>
      <c r="S263" s="528">
        <v>82355.603719984036</v>
      </c>
      <c r="T263" s="411"/>
      <c r="U263" s="409"/>
      <c r="V263" s="476"/>
      <c r="W263" s="476"/>
      <c r="Y263" s="174"/>
    </row>
    <row r="264" spans="1:25" s="158" customFormat="1" ht="18" customHeight="1" x14ac:dyDescent="0.3">
      <c r="A264" s="497" t="s">
        <v>346</v>
      </c>
      <c r="B264" s="409">
        <v>244668.96269848078</v>
      </c>
      <c r="C264" s="409">
        <v>48811.43</v>
      </c>
      <c r="D264" s="409">
        <v>26382.9</v>
      </c>
      <c r="E264" s="409">
        <v>1400.23</v>
      </c>
      <c r="F264" s="409">
        <v>22428.53</v>
      </c>
      <c r="G264" s="409">
        <v>7046.67</v>
      </c>
      <c r="H264" s="409">
        <v>15381.86</v>
      </c>
      <c r="I264" s="409">
        <v>195857.53269848076</v>
      </c>
      <c r="J264" s="409">
        <v>35919.6515336792</v>
      </c>
      <c r="K264" s="409">
        <v>26071.552020752049</v>
      </c>
      <c r="L264" s="409">
        <v>159937.88116480157</v>
      </c>
      <c r="M264" s="409">
        <v>75695.822211407911</v>
      </c>
      <c r="N264" s="409">
        <v>84242.058953393658</v>
      </c>
      <c r="O264" s="409">
        <v>62302.551533679201</v>
      </c>
      <c r="P264" s="409">
        <v>27471.782020752049</v>
      </c>
      <c r="Q264" s="409">
        <v>182366.41116480157</v>
      </c>
      <c r="R264" s="409">
        <v>82742.492211407924</v>
      </c>
      <c r="S264" s="528">
        <v>99623.918953393659</v>
      </c>
      <c r="T264" s="411"/>
      <c r="U264" s="409"/>
      <c r="V264" s="476"/>
      <c r="W264" s="476"/>
      <c r="Y264" s="174"/>
    </row>
    <row r="265" spans="1:25" s="158" customFormat="1" ht="18" customHeight="1" x14ac:dyDescent="0.3">
      <c r="A265" s="424" t="s">
        <v>347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6">
        <f t="shared" si="33"/>
        <v>251629.38565653551</v>
      </c>
      <c r="T265" s="411"/>
      <c r="U265" s="409"/>
      <c r="V265" s="476"/>
      <c r="W265" s="476"/>
      <c r="Y265" s="174"/>
    </row>
    <row r="266" spans="1:25" s="181" customFormat="1" ht="18" customHeight="1" x14ac:dyDescent="0.3">
      <c r="A266" s="362" t="s">
        <v>278</v>
      </c>
      <c r="B266" s="363">
        <f>(B265-B261)/B261*100</f>
        <v>23.547247309231185</v>
      </c>
      <c r="C266" s="363">
        <f t="shared" ref="C266:S266" si="34">(C265-C261)/C261*100</f>
        <v>-15.327988282900984</v>
      </c>
      <c r="D266" s="363">
        <f t="shared" si="34"/>
        <v>-30.002951923249991</v>
      </c>
      <c r="E266" s="363">
        <f t="shared" si="34"/>
        <v>2.0021615129322603</v>
      </c>
      <c r="F266" s="363">
        <f t="shared" si="34"/>
        <v>29.313235490589879</v>
      </c>
      <c r="G266" s="363">
        <f t="shared" si="34"/>
        <v>67.846557083797776</v>
      </c>
      <c r="H266" s="363">
        <f t="shared" si="34"/>
        <v>21.817916630012537</v>
      </c>
      <c r="I266" s="363">
        <f t="shared" si="34"/>
        <v>38.872160148600912</v>
      </c>
      <c r="J266" s="363">
        <f t="shared" si="34"/>
        <v>58.854955582523651</v>
      </c>
      <c r="K266" s="363">
        <f t="shared" si="34"/>
        <v>77.222014062117822</v>
      </c>
      <c r="L266" s="363">
        <f t="shared" si="34"/>
        <v>36.201952032094191</v>
      </c>
      <c r="M266" s="363">
        <f t="shared" si="34"/>
        <v>37.197433060149251</v>
      </c>
      <c r="N266" s="363">
        <f t="shared" si="34"/>
        <v>35.124449776741514</v>
      </c>
      <c r="O266" s="363">
        <f t="shared" si="34"/>
        <v>-4.7370836148880313</v>
      </c>
      <c r="P266" s="363">
        <f t="shared" si="34"/>
        <v>60.01681821116108</v>
      </c>
      <c r="Q266" s="363">
        <f t="shared" si="34"/>
        <v>35.516156593463769</v>
      </c>
      <c r="R266" s="363">
        <f t="shared" si="34"/>
        <v>38.223481945377117</v>
      </c>
      <c r="S266" s="507">
        <f t="shared" si="34"/>
        <v>32.97419969883493</v>
      </c>
      <c r="T266" s="503" t="e">
        <f t="shared" ref="T266:U266" si="35">(T257-T253)/T253*100</f>
        <v>#DIV/0!</v>
      </c>
      <c r="U266" s="363" t="e">
        <f t="shared" si="35"/>
        <v>#DIV/0!</v>
      </c>
    </row>
    <row r="267" spans="1:25" s="182" customFormat="1" ht="18" customHeight="1" x14ac:dyDescent="0.3">
      <c r="A267" s="298" t="s">
        <v>340</v>
      </c>
      <c r="B267" s="418">
        <f>(B265-B249)/B249*100</f>
        <v>17.141208984276084</v>
      </c>
      <c r="C267" s="418">
        <f t="shared" ref="C267:S267" si="36">(C265-C249)/C249*100</f>
        <v>-5.8459925519019116</v>
      </c>
      <c r="D267" s="418">
        <f t="shared" si="36"/>
        <v>-15.114821672031248</v>
      </c>
      <c r="E267" s="418">
        <f t="shared" si="36"/>
        <v>210.41727319775023</v>
      </c>
      <c r="F267" s="418">
        <f t="shared" si="36"/>
        <v>14.793911232984319</v>
      </c>
      <c r="G267" s="418">
        <f t="shared" si="36"/>
        <v>55.626205170013755</v>
      </c>
      <c r="H267" s="418">
        <f t="shared" si="36"/>
        <v>7.2520004883172504</v>
      </c>
      <c r="I267" s="418">
        <f t="shared" si="36"/>
        <v>24.443679356040036</v>
      </c>
      <c r="J267" s="418">
        <f t="shared" si="36"/>
        <v>102.85592514712174</v>
      </c>
      <c r="K267" s="418">
        <f t="shared" si="36"/>
        <v>236.87528175889173</v>
      </c>
      <c r="L267" s="418">
        <f t="shared" si="36"/>
        <v>17.372853167322184</v>
      </c>
      <c r="M267" s="418">
        <f t="shared" si="36"/>
        <v>11.434830002370777</v>
      </c>
      <c r="N267" s="418">
        <f t="shared" si="36"/>
        <v>24.674053412883517</v>
      </c>
      <c r="O267" s="418">
        <f t="shared" si="36"/>
        <v>17.20282741460624</v>
      </c>
      <c r="P267" s="418">
        <f t="shared" si="36"/>
        <v>232.74016865720446</v>
      </c>
      <c r="Q267" s="418">
        <f t="shared" si="36"/>
        <v>17.122891923277287</v>
      </c>
      <c r="R267" s="418">
        <f t="shared" si="36"/>
        <v>12.736193892290315</v>
      </c>
      <c r="S267" s="508">
        <f t="shared" si="36"/>
        <v>21.746411665404253</v>
      </c>
      <c r="T267" s="504" t="e">
        <f t="shared" ref="T267:U267" si="37">(T257-T241)/T241*100</f>
        <v>#DIV/0!</v>
      </c>
      <c r="U267" s="418" t="e">
        <f t="shared" si="37"/>
        <v>#DIV/0!</v>
      </c>
    </row>
    <row r="268" spans="1:25" s="181" customFormat="1" ht="18" customHeight="1" thickBot="1" x14ac:dyDescent="0.35">
      <c r="A268" s="299" t="s">
        <v>341</v>
      </c>
      <c r="B268" s="422">
        <f>(B265-B233)/B233*100</f>
        <v>39.076950331326984</v>
      </c>
      <c r="C268" s="422">
        <f t="shared" ref="C268:S268" si="38">(C265-C233)/C233*100</f>
        <v>14.514528177184241</v>
      </c>
      <c r="D268" s="422">
        <f t="shared" si="38"/>
        <v>11.531029039516866</v>
      </c>
      <c r="E268" s="422">
        <f t="shared" si="38"/>
        <v>38.060678843807736</v>
      </c>
      <c r="F268" s="422">
        <f t="shared" si="38"/>
        <v>19.79108362057136</v>
      </c>
      <c r="G268" s="422">
        <f t="shared" si="38"/>
        <v>34.588282557028144</v>
      </c>
      <c r="H268" s="422">
        <f t="shared" si="38"/>
        <v>16.362304489211947</v>
      </c>
      <c r="I268" s="422">
        <f t="shared" si="38"/>
        <v>46.636618026791254</v>
      </c>
      <c r="J268" s="422">
        <f t="shared" si="38"/>
        <v>192.77016727973327</v>
      </c>
      <c r="K268" s="422">
        <f t="shared" si="38"/>
        <v>185.9846437924472</v>
      </c>
      <c r="L268" s="422">
        <f t="shared" si="38"/>
        <v>36.052923540590506</v>
      </c>
      <c r="M268" s="422">
        <f t="shared" si="38"/>
        <v>4.0273061090760365</v>
      </c>
      <c r="N268" s="422">
        <f t="shared" si="38"/>
        <v>105.62218104234961</v>
      </c>
      <c r="O268" s="422">
        <f t="shared" si="38"/>
        <v>57.869008066168668</v>
      </c>
      <c r="P268" s="422">
        <f t="shared" si="38"/>
        <v>147.3442733229993</v>
      </c>
      <c r="Q268" s="422">
        <f t="shared" si="38"/>
        <v>34.320730014309135</v>
      </c>
      <c r="R268" s="422">
        <f t="shared" si="38"/>
        <v>4.9965106404612047</v>
      </c>
      <c r="S268" s="509">
        <f t="shared" si="38"/>
        <v>84.653576614314787</v>
      </c>
      <c r="T268" s="505" t="e">
        <f t="shared" ref="T268:U268" si="39">(T257-T225)/T225*100</f>
        <v>#DIV/0!</v>
      </c>
      <c r="U268" s="422" t="e">
        <f t="shared" si="39"/>
        <v>#DIV/0!</v>
      </c>
    </row>
    <row r="269" spans="1:25" s="181" customFormat="1" ht="5.25" customHeight="1" x14ac:dyDescent="0.3">
      <c r="A269" s="184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</row>
    <row r="270" spans="1:25" s="186" customFormat="1" ht="22.5" hidden="1" customHeight="1" x14ac:dyDescent="0.3">
      <c r="A270" s="542" t="s">
        <v>279</v>
      </c>
      <c r="B270" s="542"/>
      <c r="C270" s="542"/>
      <c r="D270" s="542"/>
      <c r="E270" s="542"/>
      <c r="F270" s="542"/>
      <c r="G270" s="542"/>
      <c r="H270" s="542"/>
      <c r="I270" s="542"/>
      <c r="J270" s="542"/>
      <c r="K270" s="542"/>
      <c r="L270" s="542"/>
      <c r="M270" s="542"/>
      <c r="N270" s="542"/>
      <c r="O270" s="542"/>
      <c r="P270" s="542"/>
      <c r="Q270" s="542"/>
      <c r="R270" s="542"/>
      <c r="S270" s="542"/>
      <c r="U270" s="187"/>
    </row>
    <row r="271" spans="1:25" s="188" customFormat="1" ht="11.25" hidden="1" customHeight="1" x14ac:dyDescent="0.3">
      <c r="A271" s="5" t="s">
        <v>229</v>
      </c>
      <c r="B271" s="6" t="s">
        <v>0</v>
      </c>
      <c r="C271" s="302" t="s">
        <v>1</v>
      </c>
      <c r="D271" s="302"/>
      <c r="E271" s="302"/>
      <c r="F271" s="302"/>
      <c r="G271" s="302"/>
      <c r="H271" s="303"/>
      <c r="I271" s="313" t="s">
        <v>2</v>
      </c>
      <c r="J271" s="313"/>
      <c r="K271" s="313"/>
      <c r="L271" s="313"/>
      <c r="M271" s="313"/>
      <c r="N271" s="341"/>
      <c r="O271" s="325" t="s">
        <v>3</v>
      </c>
      <c r="P271" s="325"/>
      <c r="Q271" s="326" t="s">
        <v>4</v>
      </c>
      <c r="R271" s="325"/>
      <c r="S271" s="327"/>
      <c r="U271" s="189"/>
    </row>
    <row r="272" spans="1:25" s="188" customFormat="1" ht="11.25" hidden="1" customHeight="1" x14ac:dyDescent="0.3">
      <c r="A272" s="7"/>
      <c r="B272" s="8"/>
      <c r="C272" s="336"/>
      <c r="D272" s="305" t="s">
        <v>3</v>
      </c>
      <c r="E272" s="306"/>
      <c r="F272" s="305" t="s">
        <v>4</v>
      </c>
      <c r="G272" s="302"/>
      <c r="H272" s="303"/>
      <c r="I272" s="315"/>
      <c r="J272" s="316" t="s">
        <v>3</v>
      </c>
      <c r="K272" s="317"/>
      <c r="L272" s="318" t="s">
        <v>4</v>
      </c>
      <c r="M272" s="313"/>
      <c r="N272" s="314"/>
      <c r="O272" s="343"/>
      <c r="P272" s="344"/>
      <c r="Q272" s="345"/>
      <c r="R272" s="343"/>
      <c r="S272" s="346"/>
      <c r="U272" s="189"/>
    </row>
    <row r="273" spans="1:21" s="190" customFormat="1" ht="11.25" hidden="1" customHeight="1" thickBot="1" x14ac:dyDescent="0.35">
      <c r="A273" s="7"/>
      <c r="B273" s="8"/>
      <c r="C273" s="336"/>
      <c r="D273" s="337"/>
      <c r="E273" s="338" t="s">
        <v>230</v>
      </c>
      <c r="F273" s="339"/>
      <c r="G273" s="340" t="s">
        <v>5</v>
      </c>
      <c r="H273" s="303" t="s">
        <v>6</v>
      </c>
      <c r="I273" s="315"/>
      <c r="J273" s="334"/>
      <c r="K273" s="318" t="s">
        <v>230</v>
      </c>
      <c r="L273" s="342"/>
      <c r="M273" s="335" t="s">
        <v>5</v>
      </c>
      <c r="N273" s="314" t="s">
        <v>6</v>
      </c>
      <c r="O273" s="346"/>
      <c r="P273" s="326" t="s">
        <v>230</v>
      </c>
      <c r="Q273" s="345"/>
      <c r="R273" s="347" t="s">
        <v>5</v>
      </c>
      <c r="S273" s="327" t="s">
        <v>6</v>
      </c>
      <c r="U273" s="191"/>
    </row>
    <row r="274" spans="1:21" ht="18" hidden="1" thickTop="1" x14ac:dyDescent="0.3">
      <c r="A274" s="192" t="s">
        <v>280</v>
      </c>
      <c r="B274" s="419">
        <f t="shared" ref="B274:U274" si="40">SUM(B210:B216)</f>
        <v>1061150.293088688</v>
      </c>
      <c r="C274" s="419">
        <f t="shared" si="40"/>
        <v>280748.66000000003</v>
      </c>
      <c r="D274" s="419">
        <f t="shared" si="40"/>
        <v>186312.42</v>
      </c>
      <c r="E274" s="419">
        <f t="shared" si="40"/>
        <v>9942.0400000000009</v>
      </c>
      <c r="F274" s="419">
        <f t="shared" si="40"/>
        <v>94435.239999999991</v>
      </c>
      <c r="G274" s="419">
        <f t="shared" si="40"/>
        <v>29574.58</v>
      </c>
      <c r="H274" s="419">
        <f t="shared" si="40"/>
        <v>64860.66</v>
      </c>
      <c r="I274" s="419">
        <f t="shared" si="40"/>
        <v>780403.63308868825</v>
      </c>
      <c r="J274" s="419">
        <f t="shared" si="40"/>
        <v>154474.88485034218</v>
      </c>
      <c r="K274" s="419">
        <f t="shared" si="40"/>
        <v>52092.65</v>
      </c>
      <c r="L274" s="419">
        <f t="shared" si="40"/>
        <v>625927.74823834596</v>
      </c>
      <c r="M274" s="419">
        <f t="shared" si="40"/>
        <v>361015.85719014099</v>
      </c>
      <c r="N274" s="419">
        <f t="shared" si="40"/>
        <v>264911.89104820491</v>
      </c>
      <c r="O274" s="419">
        <f t="shared" si="40"/>
        <v>340787.30485034222</v>
      </c>
      <c r="P274" s="419">
        <f t="shared" si="40"/>
        <v>62030.69</v>
      </c>
      <c r="Q274" s="419">
        <f t="shared" si="40"/>
        <v>720364.98823834595</v>
      </c>
      <c r="R274" s="419">
        <f t="shared" si="40"/>
        <v>390592.437190141</v>
      </c>
      <c r="S274" s="419">
        <f t="shared" si="40"/>
        <v>329771.55104820494</v>
      </c>
      <c r="T274" s="419">
        <f t="shared" si="40"/>
        <v>0</v>
      </c>
      <c r="U274" s="419">
        <f t="shared" si="40"/>
        <v>0</v>
      </c>
    </row>
    <row r="275" spans="1:21" ht="17.25" hidden="1" x14ac:dyDescent="0.3">
      <c r="A275" s="348" t="s">
        <v>281</v>
      </c>
      <c r="B275" s="420">
        <f t="shared" ref="B275:U275" si="41">SUM(B193:B199)</f>
        <v>1052274.2690921908</v>
      </c>
      <c r="C275" s="420">
        <f t="shared" si="41"/>
        <v>245933.49</v>
      </c>
      <c r="D275" s="420">
        <f t="shared" si="41"/>
        <v>158633.23000000001</v>
      </c>
      <c r="E275" s="420">
        <f t="shared" si="41"/>
        <v>5262.47</v>
      </c>
      <c r="F275" s="420">
        <f t="shared" si="41"/>
        <v>87300.260000000009</v>
      </c>
      <c r="G275" s="420">
        <f t="shared" si="41"/>
        <v>26662.34</v>
      </c>
      <c r="H275" s="420">
        <f t="shared" si="41"/>
        <v>60635.92</v>
      </c>
      <c r="I275" s="420">
        <f t="shared" si="41"/>
        <v>806342.77909219079</v>
      </c>
      <c r="J275" s="420">
        <f t="shared" si="41"/>
        <v>174090.29120572755</v>
      </c>
      <c r="K275" s="420">
        <f t="shared" si="41"/>
        <v>44673.759999999995</v>
      </c>
      <c r="L275" s="420">
        <f t="shared" si="41"/>
        <v>632251.48788646329</v>
      </c>
      <c r="M275" s="420">
        <f t="shared" si="41"/>
        <v>340418.18621114391</v>
      </c>
      <c r="N275" s="420">
        <f t="shared" si="41"/>
        <v>291834.30167531938</v>
      </c>
      <c r="O275" s="420">
        <f t="shared" si="41"/>
        <v>332724.52120572753</v>
      </c>
      <c r="P275" s="420">
        <f t="shared" si="41"/>
        <v>49935.229999999996</v>
      </c>
      <c r="Q275" s="420">
        <f t="shared" si="41"/>
        <v>719549.7478864633</v>
      </c>
      <c r="R275" s="420">
        <f t="shared" si="41"/>
        <v>367080.52621114394</v>
      </c>
      <c r="S275" s="420">
        <f t="shared" si="41"/>
        <v>352469.22167531936</v>
      </c>
      <c r="T275" s="420">
        <f t="shared" si="41"/>
        <v>122942.35924653233</v>
      </c>
      <c r="U275" s="420">
        <f t="shared" si="41"/>
        <v>20218.484750144282</v>
      </c>
    </row>
    <row r="276" spans="1:21" ht="17.25" hidden="1" x14ac:dyDescent="0.3">
      <c r="A276" s="348" t="s">
        <v>282</v>
      </c>
      <c r="B276" s="421">
        <f t="shared" ref="B276:U276" si="42">SUM(B176:B182)</f>
        <v>1122510.7960463047</v>
      </c>
      <c r="C276" s="421">
        <f t="shared" si="42"/>
        <v>318825.40000000002</v>
      </c>
      <c r="D276" s="421">
        <f t="shared" si="42"/>
        <v>191649.98</v>
      </c>
      <c r="E276" s="421">
        <f t="shared" si="42"/>
        <v>10302.5</v>
      </c>
      <c r="F276" s="421">
        <f t="shared" si="42"/>
        <v>127174.42</v>
      </c>
      <c r="G276" s="421">
        <f t="shared" si="42"/>
        <v>53222.8</v>
      </c>
      <c r="H276" s="421">
        <f t="shared" si="42"/>
        <v>73953.62</v>
      </c>
      <c r="I276" s="421">
        <f t="shared" si="42"/>
        <v>803685.39604630473</v>
      </c>
      <c r="J276" s="421">
        <f t="shared" si="42"/>
        <v>152011.54181520833</v>
      </c>
      <c r="K276" s="421">
        <f t="shared" si="42"/>
        <v>34506.800000000003</v>
      </c>
      <c r="L276" s="421">
        <f t="shared" si="42"/>
        <v>651673.85423109634</v>
      </c>
      <c r="M276" s="421">
        <f t="shared" si="42"/>
        <v>392306.2608890906</v>
      </c>
      <c r="N276" s="421">
        <f t="shared" si="42"/>
        <v>259367.5933420058</v>
      </c>
      <c r="O276" s="421">
        <f t="shared" si="42"/>
        <v>343661.60074604378</v>
      </c>
      <c r="P276" s="421">
        <f t="shared" si="42"/>
        <v>44809.63</v>
      </c>
      <c r="Q276" s="421">
        <f t="shared" si="42"/>
        <v>778849.90867400949</v>
      </c>
      <c r="R276" s="421">
        <f t="shared" si="42"/>
        <v>445528.87573741359</v>
      </c>
      <c r="S276" s="421">
        <f t="shared" si="42"/>
        <v>333321.03293659585</v>
      </c>
      <c r="T276" s="421">
        <f t="shared" si="42"/>
        <v>32261.136029994068</v>
      </c>
      <c r="U276" s="421">
        <f t="shared" si="42"/>
        <v>0</v>
      </c>
    </row>
    <row r="277" spans="1:21" ht="17.25" hidden="1" x14ac:dyDescent="0.3">
      <c r="A277" s="348" t="s">
        <v>193</v>
      </c>
      <c r="B277" s="421">
        <f t="shared" ref="B277:S277" si="43">SUM(B124:B130)</f>
        <v>458926</v>
      </c>
      <c r="C277" s="421">
        <f t="shared" si="43"/>
        <v>172692</v>
      </c>
      <c r="D277" s="421">
        <f t="shared" si="43"/>
        <v>107762</v>
      </c>
      <c r="E277" s="421">
        <f t="shared" si="43"/>
        <v>10668</v>
      </c>
      <c r="F277" s="421">
        <f t="shared" si="43"/>
        <v>64930</v>
      </c>
      <c r="G277" s="421">
        <f t="shared" si="43"/>
        <v>14677</v>
      </c>
      <c r="H277" s="421">
        <f t="shared" si="43"/>
        <v>50253</v>
      </c>
      <c r="I277" s="421">
        <f t="shared" si="43"/>
        <v>286233</v>
      </c>
      <c r="J277" s="421">
        <f t="shared" si="43"/>
        <v>48335</v>
      </c>
      <c r="K277" s="421">
        <f t="shared" si="43"/>
        <v>24478</v>
      </c>
      <c r="L277" s="421">
        <f t="shared" si="43"/>
        <v>237898</v>
      </c>
      <c r="M277" s="421">
        <f t="shared" si="43"/>
        <v>123239</v>
      </c>
      <c r="N277" s="421">
        <f t="shared" si="43"/>
        <v>114657</v>
      </c>
      <c r="O277" s="421">
        <f t="shared" si="43"/>
        <v>156098</v>
      </c>
      <c r="P277" s="421">
        <f t="shared" si="43"/>
        <v>35148</v>
      </c>
      <c r="Q277" s="421">
        <f t="shared" si="43"/>
        <v>302828</v>
      </c>
      <c r="R277" s="421">
        <f t="shared" si="43"/>
        <v>137917</v>
      </c>
      <c r="S277" s="421">
        <f t="shared" si="43"/>
        <v>164911</v>
      </c>
      <c r="T277" s="127"/>
      <c r="U277" s="89"/>
    </row>
    <row r="278" spans="1:21" ht="17.25" hidden="1" x14ac:dyDescent="0.3">
      <c r="A278" s="349" t="s">
        <v>161</v>
      </c>
      <c r="B278" s="196">
        <f>100*(B274/B275-1)</f>
        <v>0.8435086039074946</v>
      </c>
      <c r="C278" s="196">
        <f t="shared" ref="C278:U278" si="44">100*(C274/C275-1)</f>
        <v>14.156335519818807</v>
      </c>
      <c r="D278" s="196">
        <f t="shared" si="44"/>
        <v>17.448544671252051</v>
      </c>
      <c r="E278" s="196">
        <f t="shared" si="44"/>
        <v>88.923452295214986</v>
      </c>
      <c r="F278" s="196">
        <f t="shared" si="44"/>
        <v>8.1729195308238189</v>
      </c>
      <c r="G278" s="196">
        <f t="shared" si="44"/>
        <v>10.922672203565043</v>
      </c>
      <c r="H278" s="196">
        <f t="shared" si="44"/>
        <v>6.9673883071288634</v>
      </c>
      <c r="I278" s="196">
        <f t="shared" si="44"/>
        <v>-3.2168882361302664</v>
      </c>
      <c r="J278" s="196">
        <f t="shared" si="44"/>
        <v>-11.267375233582255</v>
      </c>
      <c r="K278" s="196">
        <f t="shared" si="44"/>
        <v>16.606817962043063</v>
      </c>
      <c r="L278" s="196">
        <f t="shared" si="44"/>
        <v>-1.0001937155192486</v>
      </c>
      <c r="M278" s="196">
        <f t="shared" si="44"/>
        <v>6.0506964120363937</v>
      </c>
      <c r="N278" s="196">
        <f t="shared" si="44"/>
        <v>-9.2252385934628816</v>
      </c>
      <c r="O278" s="196">
        <f t="shared" si="44"/>
        <v>2.4232610254864229</v>
      </c>
      <c r="P278" s="196">
        <f t="shared" si="44"/>
        <v>24.222297564264771</v>
      </c>
      <c r="Q278" s="196">
        <f t="shared" si="44"/>
        <v>0.1132986779965206</v>
      </c>
      <c r="R278" s="196">
        <f t="shared" si="44"/>
        <v>6.4051098601381806</v>
      </c>
      <c r="S278" s="196">
        <f t="shared" si="44"/>
        <v>-6.4396177683913152</v>
      </c>
      <c r="T278" s="128">
        <f t="shared" si="44"/>
        <v>-100</v>
      </c>
      <c r="U278" s="103">
        <f t="shared" si="44"/>
        <v>-100</v>
      </c>
    </row>
    <row r="279" spans="1:21" ht="17.25" hidden="1" x14ac:dyDescent="0.3">
      <c r="A279" s="348" t="s">
        <v>162</v>
      </c>
      <c r="B279" s="197">
        <f>100*(B274/B276-1)</f>
        <v>-5.4663619426859817</v>
      </c>
      <c r="C279" s="197">
        <f t="shared" ref="C279:U279" si="45">100*(C274/C276-1)</f>
        <v>-11.942818859476056</v>
      </c>
      <c r="D279" s="197">
        <f t="shared" si="45"/>
        <v>-2.7850563824739272</v>
      </c>
      <c r="E279" s="197">
        <f t="shared" si="45"/>
        <v>-3.498762436301861</v>
      </c>
      <c r="F279" s="197">
        <f t="shared" si="45"/>
        <v>-25.743526095892566</v>
      </c>
      <c r="G279" s="197">
        <f t="shared" si="45"/>
        <v>-44.432498853874655</v>
      </c>
      <c r="H279" s="197">
        <f t="shared" si="45"/>
        <v>-12.295490065259806</v>
      </c>
      <c r="I279" s="197">
        <f t="shared" si="45"/>
        <v>-2.8968752041719448</v>
      </c>
      <c r="J279" s="197">
        <f t="shared" si="45"/>
        <v>1.6204973686329671</v>
      </c>
      <c r="K279" s="197">
        <f t="shared" si="45"/>
        <v>50.963433294307194</v>
      </c>
      <c r="L279" s="197">
        <f t="shared" si="45"/>
        <v>-3.9507655287364551</v>
      </c>
      <c r="M279" s="197">
        <f t="shared" si="45"/>
        <v>-7.9760143587909171</v>
      </c>
      <c r="N279" s="197">
        <f t="shared" si="45"/>
        <v>2.1376216028994532</v>
      </c>
      <c r="O279" s="197">
        <f t="shared" si="45"/>
        <v>-0.8363738891577821</v>
      </c>
      <c r="P279" s="197">
        <f t="shared" si="45"/>
        <v>38.431604992051938</v>
      </c>
      <c r="Q279" s="197">
        <f t="shared" si="45"/>
        <v>-7.5091387678575927</v>
      </c>
      <c r="R279" s="197">
        <f t="shared" si="45"/>
        <v>-12.330612343890168</v>
      </c>
      <c r="S279" s="197">
        <f t="shared" si="45"/>
        <v>-1.0648838619992218</v>
      </c>
      <c r="T279" s="129">
        <f t="shared" si="45"/>
        <v>-100</v>
      </c>
      <c r="U279" s="102" t="e">
        <f t="shared" si="45"/>
        <v>#DIV/0!</v>
      </c>
    </row>
    <row r="280" spans="1:21" hidden="1" x14ac:dyDescent="0.3">
      <c r="A280" t="s">
        <v>194</v>
      </c>
      <c r="B280" s="102">
        <f t="shared" ref="B280:S280" si="46">100*(B274/B277-1)</f>
        <v>131.22470574530274</v>
      </c>
      <c r="C280" s="102">
        <f t="shared" si="46"/>
        <v>62.57189678734396</v>
      </c>
      <c r="D280" s="102">
        <f t="shared" si="46"/>
        <v>72.89250385107924</v>
      </c>
      <c r="E280" s="102">
        <f t="shared" si="46"/>
        <v>-6.8050243719534942</v>
      </c>
      <c r="F280" s="102">
        <f t="shared" si="46"/>
        <v>45.441614045895577</v>
      </c>
      <c r="G280" s="102">
        <f t="shared" si="46"/>
        <v>101.50289568712951</v>
      </c>
      <c r="H280" s="102">
        <f t="shared" si="46"/>
        <v>29.068234732254794</v>
      </c>
      <c r="I280" s="102">
        <f t="shared" si="46"/>
        <v>172.64628225560585</v>
      </c>
      <c r="J280" s="102">
        <f t="shared" si="46"/>
        <v>219.59218961485917</v>
      </c>
      <c r="K280" s="102">
        <f t="shared" si="46"/>
        <v>112.81415965356646</v>
      </c>
      <c r="L280" s="102">
        <f t="shared" si="46"/>
        <v>163.10761260638844</v>
      </c>
      <c r="M280" s="102">
        <f t="shared" si="46"/>
        <v>192.93961910607922</v>
      </c>
      <c r="N280" s="102">
        <f t="shared" si="46"/>
        <v>131.04728978449191</v>
      </c>
      <c r="O280" s="102">
        <f t="shared" si="46"/>
        <v>118.31625315528846</v>
      </c>
      <c r="P280" s="102">
        <f t="shared" si="46"/>
        <v>76.484266530101294</v>
      </c>
      <c r="Q280" s="102">
        <f t="shared" si="46"/>
        <v>137.87925430883075</v>
      </c>
      <c r="R280" s="102">
        <f t="shared" si="46"/>
        <v>183.20833341077676</v>
      </c>
      <c r="S280" s="102">
        <f t="shared" si="46"/>
        <v>99.969408376763795</v>
      </c>
      <c r="T280" s="122"/>
      <c r="U280" s="121" t="s">
        <v>171</v>
      </c>
    </row>
    <row r="281" spans="1:21" s="118" customFormat="1" hidden="1" x14ac:dyDescent="0.3">
      <c r="A281" s="118" t="s">
        <v>170</v>
      </c>
      <c r="T281" s="130"/>
      <c r="U281" s="119"/>
    </row>
    <row r="282" spans="1:21" hidden="1" x14ac:dyDescent="0.3">
      <c r="A282" s="118" t="s">
        <v>181</v>
      </c>
      <c r="B282" s="131" t="e">
        <f>B274/#REF!-1</f>
        <v>#REF!</v>
      </c>
      <c r="C282" s="131" t="e">
        <f>C274/#REF!-1</f>
        <v>#REF!</v>
      </c>
      <c r="D282" s="131" t="e">
        <f>D274/#REF!-1</f>
        <v>#REF!</v>
      </c>
      <c r="E282" s="131" t="e">
        <f>E274/#REF!-1</f>
        <v>#REF!</v>
      </c>
      <c r="F282" s="131" t="e">
        <f>F274/#REF!-1</f>
        <v>#REF!</v>
      </c>
      <c r="G282" s="131" t="e">
        <f>G274/#REF!-1</f>
        <v>#REF!</v>
      </c>
      <c r="H282" s="131" t="e">
        <f>H274/#REF!-1</f>
        <v>#REF!</v>
      </c>
      <c r="I282" s="131" t="e">
        <f>I274/#REF!-1</f>
        <v>#REF!</v>
      </c>
      <c r="J282" s="131" t="e">
        <f>J274/#REF!-1</f>
        <v>#REF!</v>
      </c>
      <c r="K282" s="131" t="e">
        <f>K274/#REF!-1</f>
        <v>#REF!</v>
      </c>
      <c r="L282" s="131" t="e">
        <f>L274/#REF!-1</f>
        <v>#REF!</v>
      </c>
      <c r="M282" s="131" t="e">
        <f>M274/#REF!-1</f>
        <v>#REF!</v>
      </c>
      <c r="N282" s="131" t="e">
        <f>N274/#REF!-1</f>
        <v>#REF!</v>
      </c>
      <c r="O282" s="131" t="e">
        <f>O274/#REF!-1</f>
        <v>#REF!</v>
      </c>
      <c r="P282" s="131" t="e">
        <f>P274/#REF!-1</f>
        <v>#REF!</v>
      </c>
      <c r="Q282" s="131" t="e">
        <f>Q274/#REF!-1</f>
        <v>#REF!</v>
      </c>
      <c r="R282" s="131" t="e">
        <f>R274/#REF!-1</f>
        <v>#REF!</v>
      </c>
      <c r="S282" s="131" t="e">
        <f>S274/#REF!-1</f>
        <v>#REF!</v>
      </c>
      <c r="T282" s="122"/>
      <c r="U282" s="104"/>
    </row>
    <row r="283" spans="1:21" hidden="1" x14ac:dyDescent="0.3">
      <c r="A283" s="118" t="s">
        <v>182</v>
      </c>
      <c r="B283" s="131" t="e">
        <f>B274/#REF!-1</f>
        <v>#REF!</v>
      </c>
      <c r="C283" s="131" t="e">
        <f>C274/#REF!-1</f>
        <v>#REF!</v>
      </c>
      <c r="D283" s="131" t="e">
        <f>D274/#REF!-1</f>
        <v>#REF!</v>
      </c>
      <c r="E283" s="131" t="e">
        <f>E274/#REF!-1</f>
        <v>#REF!</v>
      </c>
      <c r="F283" s="131" t="e">
        <f>F274/#REF!-1</f>
        <v>#REF!</v>
      </c>
      <c r="G283" s="131" t="e">
        <f>G274/#REF!-1</f>
        <v>#REF!</v>
      </c>
      <c r="H283" s="131" t="e">
        <f>H274/#REF!-1</f>
        <v>#REF!</v>
      </c>
      <c r="I283" s="131" t="e">
        <f>I274/#REF!-1</f>
        <v>#REF!</v>
      </c>
      <c r="J283" s="131" t="e">
        <f>J274/#REF!-1</f>
        <v>#REF!</v>
      </c>
      <c r="K283" s="131" t="e">
        <f>K274/#REF!-1</f>
        <v>#REF!</v>
      </c>
      <c r="L283" s="131" t="e">
        <f>L274/#REF!-1</f>
        <v>#REF!</v>
      </c>
      <c r="M283" s="131" t="e">
        <f>M274/#REF!-1</f>
        <v>#REF!</v>
      </c>
      <c r="N283" s="131" t="e">
        <f>N274/#REF!-1</f>
        <v>#REF!</v>
      </c>
      <c r="O283" s="131" t="e">
        <f>O274/#REF!-1</f>
        <v>#REF!</v>
      </c>
      <c r="P283" s="131" t="e">
        <f>P274/#REF!-1</f>
        <v>#REF!</v>
      </c>
      <c r="Q283" s="131" t="e">
        <f>Q274/#REF!-1</f>
        <v>#REF!</v>
      </c>
      <c r="R283" s="131" t="e">
        <f>R274/#REF!-1</f>
        <v>#REF!</v>
      </c>
      <c r="S283" s="131" t="e">
        <f>S274/#REF!-1</f>
        <v>#REF!</v>
      </c>
      <c r="T283" s="122"/>
      <c r="U283" s="104"/>
    </row>
    <row r="284" spans="1:21" hidden="1" x14ac:dyDescent="0.3">
      <c r="A284" s="118" t="s">
        <v>183</v>
      </c>
      <c r="B284" s="131" t="e">
        <f>B274/#REF!-1</f>
        <v>#REF!</v>
      </c>
      <c r="C284" s="131" t="e">
        <f>C274/#REF!-1</f>
        <v>#REF!</v>
      </c>
      <c r="D284" s="131" t="e">
        <f>D274/#REF!-1</f>
        <v>#REF!</v>
      </c>
      <c r="E284" s="131" t="e">
        <f>E274/#REF!-1</f>
        <v>#REF!</v>
      </c>
      <c r="F284" s="131" t="e">
        <f>F274/#REF!-1</f>
        <v>#REF!</v>
      </c>
      <c r="G284" s="131" t="e">
        <f>G274/#REF!-1</f>
        <v>#REF!</v>
      </c>
      <c r="H284" s="131" t="e">
        <f>H274/#REF!-1</f>
        <v>#REF!</v>
      </c>
      <c r="I284" s="131" t="e">
        <f>I274/#REF!-1</f>
        <v>#REF!</v>
      </c>
      <c r="J284" s="131" t="e">
        <f>J274/#REF!-1</f>
        <v>#REF!</v>
      </c>
      <c r="K284" s="131" t="e">
        <f>K274/#REF!-1</f>
        <v>#REF!</v>
      </c>
      <c r="L284" s="131" t="e">
        <f>L274/#REF!-1</f>
        <v>#REF!</v>
      </c>
      <c r="M284" s="131" t="e">
        <f>M274/#REF!-1</f>
        <v>#REF!</v>
      </c>
      <c r="N284" s="131" t="e">
        <f>N274/#REF!-1</f>
        <v>#REF!</v>
      </c>
      <c r="O284" s="131" t="e">
        <f>O274/#REF!-1</f>
        <v>#REF!</v>
      </c>
      <c r="P284" s="131" t="e">
        <f>P274/#REF!-1</f>
        <v>#REF!</v>
      </c>
      <c r="Q284" s="131" t="e">
        <f>Q274/#REF!-1</f>
        <v>#REF!</v>
      </c>
      <c r="R284" s="131" t="e">
        <f>R274/#REF!-1</f>
        <v>#REF!</v>
      </c>
      <c r="S284" s="131" t="e">
        <f>S274/#REF!-1</f>
        <v>#REF!</v>
      </c>
      <c r="T284" s="122"/>
      <c r="U284" s="104"/>
    </row>
    <row r="285" spans="1:21" hidden="1" x14ac:dyDescent="0.3">
      <c r="A285" s="118" t="s">
        <v>184</v>
      </c>
      <c r="B285" s="131" t="e">
        <f>B274/#REF!-1</f>
        <v>#REF!</v>
      </c>
      <c r="C285" s="131" t="e">
        <f>C274/#REF!-1</f>
        <v>#REF!</v>
      </c>
      <c r="D285" s="131" t="e">
        <f>D274/#REF!-1</f>
        <v>#REF!</v>
      </c>
      <c r="E285" s="131" t="e">
        <f>E274/#REF!-1</f>
        <v>#REF!</v>
      </c>
      <c r="F285" s="131" t="e">
        <f>F274/#REF!-1</f>
        <v>#REF!</v>
      </c>
      <c r="G285" s="131" t="e">
        <f>G274/#REF!-1</f>
        <v>#REF!</v>
      </c>
      <c r="H285" s="131" t="e">
        <f>H274/#REF!-1</f>
        <v>#REF!</v>
      </c>
      <c r="I285" s="131" t="e">
        <f>I274/#REF!-1</f>
        <v>#REF!</v>
      </c>
      <c r="J285" s="131" t="e">
        <f>J274/#REF!-1</f>
        <v>#REF!</v>
      </c>
      <c r="K285" s="131" t="e">
        <f>K274/#REF!-1</f>
        <v>#REF!</v>
      </c>
      <c r="L285" s="131" t="e">
        <f>L274/#REF!-1</f>
        <v>#REF!</v>
      </c>
      <c r="M285" s="131" t="e">
        <f>M274/#REF!-1</f>
        <v>#REF!</v>
      </c>
      <c r="N285" s="131" t="e">
        <f>N274/#REF!-1</f>
        <v>#REF!</v>
      </c>
      <c r="O285" s="131" t="e">
        <f>O274/#REF!-1</f>
        <v>#REF!</v>
      </c>
      <c r="P285" s="131" t="e">
        <f>P274/#REF!-1</f>
        <v>#REF!</v>
      </c>
      <c r="Q285" s="131" t="e">
        <f>Q274/#REF!-1</f>
        <v>#REF!</v>
      </c>
      <c r="R285" s="131" t="e">
        <f>R274/#REF!-1</f>
        <v>#REF!</v>
      </c>
      <c r="S285" s="131" t="e">
        <f>S274/#REF!-1</f>
        <v>#REF!</v>
      </c>
      <c r="T285" s="122"/>
      <c r="U285" s="104"/>
    </row>
    <row r="286" spans="1:21" hidden="1" x14ac:dyDescent="0.3">
      <c r="A286" s="118" t="s">
        <v>185</v>
      </c>
      <c r="B286" s="131" t="e">
        <f>B274/#REF!-1</f>
        <v>#REF!</v>
      </c>
      <c r="C286" s="131" t="e">
        <f>C274/#REF!-1</f>
        <v>#REF!</v>
      </c>
      <c r="D286" s="131" t="e">
        <f>D274/#REF!-1</f>
        <v>#REF!</v>
      </c>
      <c r="E286" s="131" t="e">
        <f>E274/#REF!-1</f>
        <v>#REF!</v>
      </c>
      <c r="F286" s="131" t="e">
        <f>F274/#REF!-1</f>
        <v>#REF!</v>
      </c>
      <c r="G286" s="131" t="e">
        <f>G274/#REF!-1</f>
        <v>#REF!</v>
      </c>
      <c r="H286" s="131" t="e">
        <f>H274/#REF!-1</f>
        <v>#REF!</v>
      </c>
      <c r="I286" s="131" t="e">
        <f>I274/#REF!-1</f>
        <v>#REF!</v>
      </c>
      <c r="J286" s="131" t="e">
        <f>J274/#REF!-1</f>
        <v>#REF!</v>
      </c>
      <c r="K286" s="131" t="e">
        <f>K274/#REF!-1</f>
        <v>#REF!</v>
      </c>
      <c r="L286" s="131" t="e">
        <f>L274/#REF!-1</f>
        <v>#REF!</v>
      </c>
      <c r="M286" s="131" t="e">
        <f>M274/#REF!-1</f>
        <v>#REF!</v>
      </c>
      <c r="N286" s="131" t="e">
        <f>N274/#REF!-1</f>
        <v>#REF!</v>
      </c>
      <c r="O286" s="131" t="e">
        <f>O274/#REF!-1</f>
        <v>#REF!</v>
      </c>
      <c r="P286" s="131" t="e">
        <f>P274/#REF!-1</f>
        <v>#REF!</v>
      </c>
      <c r="Q286" s="131" t="e">
        <f>Q274/#REF!-1</f>
        <v>#REF!</v>
      </c>
      <c r="R286" s="131" t="e">
        <f>R274/#REF!-1</f>
        <v>#REF!</v>
      </c>
      <c r="S286" s="131" t="e">
        <f>S274/#REF!-1</f>
        <v>#REF!</v>
      </c>
      <c r="T286" s="122"/>
      <c r="U286" s="104"/>
    </row>
    <row r="287" spans="1:21" hidden="1" x14ac:dyDescent="0.3">
      <c r="A287" s="118" t="s">
        <v>186</v>
      </c>
      <c r="B287" s="131" t="e">
        <f>B274/#REF!-1</f>
        <v>#REF!</v>
      </c>
      <c r="C287" s="131" t="e">
        <f>C274/#REF!-1</f>
        <v>#REF!</v>
      </c>
      <c r="D287" s="131" t="e">
        <f>D274/#REF!-1</f>
        <v>#REF!</v>
      </c>
      <c r="E287" s="131" t="e">
        <f>E274/#REF!-1</f>
        <v>#REF!</v>
      </c>
      <c r="F287" s="131" t="e">
        <f>F274/#REF!-1</f>
        <v>#REF!</v>
      </c>
      <c r="G287" s="131" t="e">
        <f>G274/#REF!-1</f>
        <v>#REF!</v>
      </c>
      <c r="H287" s="131" t="e">
        <f>H274/#REF!-1</f>
        <v>#REF!</v>
      </c>
      <c r="I287" s="131" t="e">
        <f>I274/#REF!-1</f>
        <v>#REF!</v>
      </c>
      <c r="J287" s="131" t="e">
        <f>J274/#REF!-1</f>
        <v>#REF!</v>
      </c>
      <c r="K287" s="131" t="e">
        <f>K274/#REF!-1</f>
        <v>#REF!</v>
      </c>
      <c r="L287" s="131" t="e">
        <f>L274/#REF!-1</f>
        <v>#REF!</v>
      </c>
      <c r="M287" s="131" t="e">
        <f>M274/#REF!-1</f>
        <v>#REF!</v>
      </c>
      <c r="N287" s="131" t="e">
        <f>N274/#REF!-1</f>
        <v>#REF!</v>
      </c>
      <c r="O287" s="131" t="e">
        <f>O274/#REF!-1</f>
        <v>#REF!</v>
      </c>
      <c r="P287" s="131" t="e">
        <f>P274/#REF!-1</f>
        <v>#REF!</v>
      </c>
      <c r="Q287" s="131" t="e">
        <f>Q274/#REF!-1</f>
        <v>#REF!</v>
      </c>
      <c r="R287" s="131" t="e">
        <f>R274/#REF!-1</f>
        <v>#REF!</v>
      </c>
      <c r="S287" s="131" t="e">
        <f>S274/#REF!-1</f>
        <v>#REF!</v>
      </c>
      <c r="T287" s="122"/>
      <c r="U287" s="104"/>
    </row>
    <row r="288" spans="1:21" hidden="1" x14ac:dyDescent="0.3">
      <c r="A288" s="118" t="s">
        <v>187</v>
      </c>
      <c r="B288" s="131" t="e">
        <f>B274/#REF!-1</f>
        <v>#REF!</v>
      </c>
      <c r="C288" s="131" t="e">
        <f>C274/#REF!-1</f>
        <v>#REF!</v>
      </c>
      <c r="D288" s="131" t="e">
        <f>D274/#REF!-1</f>
        <v>#REF!</v>
      </c>
      <c r="E288" s="131" t="e">
        <f>E274/#REF!-1</f>
        <v>#REF!</v>
      </c>
      <c r="F288" s="131" t="e">
        <f>F274/#REF!-1</f>
        <v>#REF!</v>
      </c>
      <c r="G288" s="131" t="e">
        <f>G274/#REF!-1</f>
        <v>#REF!</v>
      </c>
      <c r="H288" s="131" t="e">
        <f>H274/#REF!-1</f>
        <v>#REF!</v>
      </c>
      <c r="I288" s="131" t="e">
        <f>I274/#REF!-1</f>
        <v>#REF!</v>
      </c>
      <c r="J288" s="131" t="e">
        <f>J274/#REF!-1</f>
        <v>#REF!</v>
      </c>
      <c r="K288" s="131" t="e">
        <f>K274/#REF!-1</f>
        <v>#REF!</v>
      </c>
      <c r="L288" s="131" t="e">
        <f>L274/#REF!-1</f>
        <v>#REF!</v>
      </c>
      <c r="M288" s="131" t="e">
        <f>M274/#REF!-1</f>
        <v>#REF!</v>
      </c>
      <c r="N288" s="131" t="e">
        <f>N274/#REF!-1</f>
        <v>#REF!</v>
      </c>
      <c r="O288" s="131" t="e">
        <f>O274/#REF!-1</f>
        <v>#REF!</v>
      </c>
      <c r="P288" s="131" t="e">
        <f>P274/#REF!-1</f>
        <v>#REF!</v>
      </c>
      <c r="Q288" s="131" t="e">
        <f>Q274/#REF!-1</f>
        <v>#REF!</v>
      </c>
      <c r="R288" s="131" t="e">
        <f>R274/#REF!-1</f>
        <v>#REF!</v>
      </c>
      <c r="S288" s="131" t="e">
        <f>S274/#REF!-1</f>
        <v>#REF!</v>
      </c>
      <c r="T288" s="122"/>
      <c r="U288" s="104"/>
    </row>
    <row r="289" spans="1:21" hidden="1" x14ac:dyDescent="0.3">
      <c r="A289" s="118" t="s">
        <v>188</v>
      </c>
      <c r="B289" s="131" t="e">
        <f>B274/#REF!-1</f>
        <v>#REF!</v>
      </c>
      <c r="C289" s="131" t="e">
        <f>C274/#REF!-1</f>
        <v>#REF!</v>
      </c>
      <c r="D289" s="131" t="e">
        <f>D274/#REF!-1</f>
        <v>#REF!</v>
      </c>
      <c r="E289" s="131" t="e">
        <f>E274/#REF!-1</f>
        <v>#REF!</v>
      </c>
      <c r="F289" s="131" t="e">
        <f>F274/#REF!-1</f>
        <v>#REF!</v>
      </c>
      <c r="G289" s="131" t="e">
        <f>G274/#REF!-1</f>
        <v>#REF!</v>
      </c>
      <c r="H289" s="131" t="e">
        <f>H274/#REF!-1</f>
        <v>#REF!</v>
      </c>
      <c r="I289" s="131" t="e">
        <f>I274/#REF!-1</f>
        <v>#REF!</v>
      </c>
      <c r="J289" s="131" t="e">
        <f>J274/#REF!-1</f>
        <v>#REF!</v>
      </c>
      <c r="K289" s="131" t="e">
        <f>K274/#REF!-1</f>
        <v>#REF!</v>
      </c>
      <c r="L289" s="131" t="e">
        <f>L274/#REF!-1</f>
        <v>#REF!</v>
      </c>
      <c r="M289" s="131" t="e">
        <f>M274/#REF!-1</f>
        <v>#REF!</v>
      </c>
      <c r="N289" s="131" t="e">
        <f>N274/#REF!-1</f>
        <v>#REF!</v>
      </c>
      <c r="O289" s="131" t="e">
        <f>O274/#REF!-1</f>
        <v>#REF!</v>
      </c>
      <c r="P289" s="131" t="e">
        <f>P274/#REF!-1</f>
        <v>#REF!</v>
      </c>
      <c r="Q289" s="131" t="e">
        <f>Q274/#REF!-1</f>
        <v>#REF!</v>
      </c>
      <c r="R289" s="131" t="e">
        <f>R274/#REF!-1</f>
        <v>#REF!</v>
      </c>
      <c r="S289" s="131" t="e">
        <f>S274/#REF!-1</f>
        <v>#REF!</v>
      </c>
      <c r="T289" s="122"/>
      <c r="U289" s="104"/>
    </row>
    <row r="290" spans="1:21" hidden="1" x14ac:dyDescent="0.3">
      <c r="A290" s="118" t="s">
        <v>189</v>
      </c>
      <c r="B290" s="131" t="e">
        <f>B274/#REF!-1</f>
        <v>#REF!</v>
      </c>
      <c r="C290" s="131" t="e">
        <f>C274/#REF!-1</f>
        <v>#REF!</v>
      </c>
      <c r="D290" s="131" t="e">
        <f>D274/#REF!-1</f>
        <v>#REF!</v>
      </c>
      <c r="E290" s="131" t="e">
        <f>E274/#REF!-1</f>
        <v>#REF!</v>
      </c>
      <c r="F290" s="131" t="e">
        <f>F274/#REF!-1</f>
        <v>#REF!</v>
      </c>
      <c r="G290" s="131" t="e">
        <f>G274/#REF!-1</f>
        <v>#REF!</v>
      </c>
      <c r="H290" s="131" t="e">
        <f>H274/#REF!-1</f>
        <v>#REF!</v>
      </c>
      <c r="I290" s="131" t="e">
        <f>I274/#REF!-1</f>
        <v>#REF!</v>
      </c>
      <c r="J290" s="131" t="e">
        <f>J274/#REF!-1</f>
        <v>#REF!</v>
      </c>
      <c r="K290" s="131" t="e">
        <f>K274/#REF!-1</f>
        <v>#REF!</v>
      </c>
      <c r="L290" s="131" t="e">
        <f>L274/#REF!-1</f>
        <v>#REF!</v>
      </c>
      <c r="M290" s="131" t="e">
        <f>M274/#REF!-1</f>
        <v>#REF!</v>
      </c>
      <c r="N290" s="131" t="e">
        <f>N274/#REF!-1</f>
        <v>#REF!</v>
      </c>
      <c r="O290" s="131" t="e">
        <f>O274/#REF!-1</f>
        <v>#REF!</v>
      </c>
      <c r="P290" s="131" t="e">
        <f>P274/#REF!-1</f>
        <v>#REF!</v>
      </c>
      <c r="Q290" s="131" t="e">
        <f>Q274/#REF!-1</f>
        <v>#REF!</v>
      </c>
      <c r="R290" s="131" t="e">
        <f>R274/#REF!-1</f>
        <v>#REF!</v>
      </c>
      <c r="S290" s="131" t="e">
        <f>S274/#REF!-1</f>
        <v>#REF!</v>
      </c>
      <c r="T290" s="122"/>
      <c r="U290" s="104"/>
    </row>
    <row r="291" spans="1:21" hidden="1" x14ac:dyDescent="0.3">
      <c r="F291" s="141"/>
      <c r="T291" s="122"/>
      <c r="U291" s="104"/>
    </row>
    <row r="292" spans="1:21" hidden="1" x14ac:dyDescent="0.3">
      <c r="A292" s="133" t="s">
        <v>190</v>
      </c>
      <c r="B292" s="137">
        <f t="shared" ref="B292:S292" si="47">AVERAGE(B275:B277)</f>
        <v>877903.68837949855</v>
      </c>
      <c r="C292" s="137">
        <f t="shared" si="47"/>
        <v>245816.96333333335</v>
      </c>
      <c r="D292" s="139">
        <f t="shared" si="47"/>
        <v>152681.73666666666</v>
      </c>
      <c r="E292" s="142">
        <f t="shared" si="47"/>
        <v>8744.3233333333337</v>
      </c>
      <c r="F292" s="139">
        <f t="shared" si="47"/>
        <v>93134.893333333326</v>
      </c>
      <c r="G292" s="142">
        <f t="shared" si="47"/>
        <v>31520.713333333333</v>
      </c>
      <c r="H292" s="142">
        <f t="shared" si="47"/>
        <v>61614.179999999993</v>
      </c>
      <c r="I292" s="137">
        <f t="shared" si="47"/>
        <v>632087.05837949843</v>
      </c>
      <c r="J292" s="139">
        <f t="shared" si="47"/>
        <v>124812.27767364529</v>
      </c>
      <c r="K292" s="142">
        <f t="shared" si="47"/>
        <v>34552.853333333333</v>
      </c>
      <c r="L292" s="139">
        <f t="shared" si="47"/>
        <v>507274.44737251988</v>
      </c>
      <c r="M292" s="142">
        <f t="shared" si="47"/>
        <v>285321.14903341146</v>
      </c>
      <c r="N292" s="142">
        <f t="shared" si="47"/>
        <v>221952.96500577507</v>
      </c>
      <c r="O292" s="137">
        <f t="shared" si="47"/>
        <v>277494.70731725713</v>
      </c>
      <c r="P292" s="134">
        <f t="shared" si="47"/>
        <v>43297.619999999995</v>
      </c>
      <c r="Q292" s="137">
        <f t="shared" si="47"/>
        <v>600409.21885349089</v>
      </c>
      <c r="R292" s="134">
        <f t="shared" si="47"/>
        <v>316842.13398285251</v>
      </c>
      <c r="S292" s="134">
        <f t="shared" si="47"/>
        <v>283567.08487063838</v>
      </c>
      <c r="T292" s="122"/>
      <c r="U292" s="104"/>
    </row>
    <row r="293" spans="1:21" hidden="1" x14ac:dyDescent="0.3">
      <c r="A293" s="135" t="s">
        <v>191</v>
      </c>
      <c r="B293" s="138">
        <f t="shared" ref="B293:S293" si="48">B274/B292-1</f>
        <v>0.20873201369895145</v>
      </c>
      <c r="C293" s="138">
        <f t="shared" si="48"/>
        <v>0.14210450000270525</v>
      </c>
      <c r="D293" s="140">
        <f t="shared" si="48"/>
        <v>0.22026657586922482</v>
      </c>
      <c r="E293" s="143">
        <f t="shared" si="48"/>
        <v>0.13697076617706649</v>
      </c>
      <c r="F293" s="140">
        <f t="shared" si="48"/>
        <v>1.3961970858898942E-2</v>
      </c>
      <c r="G293" s="143">
        <f t="shared" si="48"/>
        <v>-6.1741411520509049E-2</v>
      </c>
      <c r="H293" s="143">
        <f t="shared" si="48"/>
        <v>5.2690468330504725E-2</v>
      </c>
      <c r="I293" s="138">
        <f t="shared" si="48"/>
        <v>0.23464580193974194</v>
      </c>
      <c r="J293" s="140">
        <f t="shared" si="48"/>
        <v>0.23765776676440131</v>
      </c>
      <c r="K293" s="143">
        <f t="shared" si="48"/>
        <v>0.5076222359253304</v>
      </c>
      <c r="L293" s="140">
        <f t="shared" si="48"/>
        <v>0.23390356340715179</v>
      </c>
      <c r="M293" s="143">
        <f t="shared" si="48"/>
        <v>0.26529652082631139</v>
      </c>
      <c r="N293" s="143">
        <f t="shared" si="48"/>
        <v>0.19354968311106857</v>
      </c>
      <c r="O293" s="138">
        <f t="shared" si="48"/>
        <v>0.22808578277034752</v>
      </c>
      <c r="P293" s="136">
        <f t="shared" si="48"/>
        <v>0.43265819229786784</v>
      </c>
      <c r="Q293" s="138">
        <f t="shared" si="48"/>
        <v>0.19979001923707318</v>
      </c>
      <c r="R293" s="136">
        <f t="shared" si="48"/>
        <v>0.23276671659861958</v>
      </c>
      <c r="S293" s="136">
        <f t="shared" si="48"/>
        <v>0.16294015999298628</v>
      </c>
      <c r="T293" s="122"/>
      <c r="U293" s="104"/>
    </row>
    <row r="294" spans="1:21" hidden="1" x14ac:dyDescent="0.3">
      <c r="T294" s="122"/>
      <c r="U294" s="104"/>
    </row>
    <row r="295" spans="1:21" hidden="1" x14ac:dyDescent="0.3">
      <c r="T295" s="122"/>
      <c r="U295" s="104"/>
    </row>
    <row r="296" spans="1:21" hidden="1" x14ac:dyDescent="0.3">
      <c r="T296" s="122"/>
      <c r="U296" s="104"/>
    </row>
    <row r="297" spans="1:21" hidden="1" x14ac:dyDescent="0.3">
      <c r="T297" s="122"/>
      <c r="U297" s="104"/>
    </row>
    <row r="298" spans="1:21" x14ac:dyDescent="0.3">
      <c r="T298" s="122"/>
      <c r="U298" s="104"/>
    </row>
    <row r="299" spans="1:21" x14ac:dyDescent="0.3">
      <c r="D299" s="144"/>
      <c r="E299" s="144"/>
      <c r="F299" s="144"/>
      <c r="G299" s="144"/>
      <c r="H299" s="144"/>
      <c r="T299" s="122"/>
      <c r="U299" s="104"/>
    </row>
    <row r="300" spans="1:21" x14ac:dyDescent="0.3">
      <c r="B300" s="412"/>
      <c r="C300" s="412"/>
      <c r="D300" s="412"/>
      <c r="E300" s="412"/>
      <c r="F300" s="412"/>
      <c r="G300" s="412"/>
      <c r="H300" s="412"/>
      <c r="T300" s="122"/>
      <c r="U300" s="104"/>
    </row>
    <row r="301" spans="1:21" x14ac:dyDescent="0.3"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T301" s="122"/>
      <c r="U301" s="104"/>
    </row>
    <row r="302" spans="1:21" x14ac:dyDescent="0.3">
      <c r="B302" s="41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T302" s="122"/>
      <c r="U302" s="104"/>
    </row>
    <row r="303" spans="1:21" x14ac:dyDescent="0.3">
      <c r="B303" s="412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T303" s="122"/>
      <c r="U303" s="104"/>
    </row>
    <row r="304" spans="1:21" x14ac:dyDescent="0.3">
      <c r="B304" s="412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T304" s="122"/>
      <c r="U304" s="104"/>
    </row>
    <row r="305" spans="2:21" x14ac:dyDescent="0.3">
      <c r="B305" s="412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T305" s="122"/>
      <c r="U305" s="104"/>
    </row>
    <row r="306" spans="2:21" x14ac:dyDescent="0.3">
      <c r="B306" s="412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T306" s="122"/>
      <c r="U306" s="104"/>
    </row>
    <row r="307" spans="2:21" x14ac:dyDescent="0.3">
      <c r="B307" s="412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T307" s="122"/>
      <c r="U307" s="104"/>
    </row>
    <row r="308" spans="2:21" x14ac:dyDescent="0.3">
      <c r="B308" s="412"/>
      <c r="T308" s="122"/>
      <c r="U308" s="104"/>
    </row>
    <row r="309" spans="2:21" x14ac:dyDescent="0.3">
      <c r="B309" s="412"/>
      <c r="T309" s="122"/>
      <c r="U309" s="104"/>
    </row>
    <row r="310" spans="2:21" x14ac:dyDescent="0.3">
      <c r="T310" s="122"/>
      <c r="U310" s="104"/>
    </row>
    <row r="311" spans="2:21" x14ac:dyDescent="0.3">
      <c r="T311" s="122"/>
      <c r="U311" s="104"/>
    </row>
    <row r="312" spans="2:21" x14ac:dyDescent="0.3">
      <c r="T312" s="122"/>
      <c r="U312" s="104"/>
    </row>
    <row r="313" spans="2:21" x14ac:dyDescent="0.3">
      <c r="T313" s="122"/>
      <c r="U313" s="104"/>
    </row>
    <row r="314" spans="2:21" x14ac:dyDescent="0.3">
      <c r="T314" s="122"/>
      <c r="U314" s="104"/>
    </row>
    <row r="315" spans="2:21" x14ac:dyDescent="0.3">
      <c r="F315" s="145"/>
      <c r="G315" s="145"/>
      <c r="H315" s="146"/>
      <c r="I315" s="145"/>
      <c r="J315" s="146"/>
      <c r="K315" s="145"/>
      <c r="L315" s="145"/>
      <c r="M315" s="146"/>
      <c r="T315" s="122"/>
      <c r="U315" s="104"/>
    </row>
    <row r="316" spans="2:21" x14ac:dyDescent="0.3">
      <c r="F316" s="145"/>
      <c r="G316" s="145"/>
      <c r="H316" s="146"/>
      <c r="I316" s="145"/>
      <c r="J316" s="146"/>
      <c r="K316" s="145"/>
      <c r="L316" s="145"/>
      <c r="M316" s="146"/>
      <c r="T316" s="122"/>
      <c r="U316" s="104"/>
    </row>
    <row r="317" spans="2:21" x14ac:dyDescent="0.3">
      <c r="F317" s="145"/>
      <c r="G317" s="145"/>
      <c r="H317" s="146"/>
      <c r="I317" s="145"/>
      <c r="J317" s="146"/>
      <c r="K317" s="145"/>
      <c r="L317" s="145"/>
      <c r="M317" s="146"/>
      <c r="T317" s="122"/>
      <c r="U317" s="104"/>
    </row>
    <row r="318" spans="2:21" x14ac:dyDescent="0.3">
      <c r="F318" s="145"/>
      <c r="G318" s="145"/>
      <c r="H318" s="146"/>
      <c r="I318" s="145"/>
      <c r="J318" s="146"/>
      <c r="K318" s="145"/>
      <c r="L318" s="145"/>
      <c r="M318" s="146"/>
      <c r="T318" s="122"/>
      <c r="U318" s="104"/>
    </row>
    <row r="319" spans="2:21" x14ac:dyDescent="0.3">
      <c r="F319" s="145"/>
      <c r="G319" s="145"/>
      <c r="H319" s="146"/>
      <c r="I319" s="145"/>
      <c r="J319" s="146"/>
      <c r="K319" s="145"/>
      <c r="L319" s="145"/>
      <c r="M319" s="146"/>
      <c r="T319" s="122"/>
      <c r="U319" s="104"/>
    </row>
    <row r="320" spans="2:21" x14ac:dyDescent="0.3">
      <c r="F320" s="145"/>
      <c r="G320" s="145"/>
      <c r="H320" s="146"/>
      <c r="I320" s="145"/>
      <c r="J320" s="146"/>
      <c r="K320" s="145"/>
      <c r="L320" s="145"/>
      <c r="M320" s="146"/>
      <c r="T320" s="122"/>
      <c r="U320" s="104"/>
    </row>
    <row r="321" spans="6:21" x14ac:dyDescent="0.3">
      <c r="F321" s="145"/>
      <c r="G321" s="145"/>
      <c r="H321" s="146"/>
      <c r="I321" s="145"/>
      <c r="J321" s="146"/>
      <c r="K321" s="145"/>
      <c r="L321" s="145"/>
      <c r="M321" s="146"/>
      <c r="T321" s="122"/>
      <c r="U321" s="104"/>
    </row>
    <row r="322" spans="6:21" x14ac:dyDescent="0.3">
      <c r="T322" s="122"/>
      <c r="U322" s="104"/>
    </row>
    <row r="323" spans="6:21" x14ac:dyDescent="0.3">
      <c r="T323" s="122"/>
      <c r="U323" s="104"/>
    </row>
    <row r="324" spans="6:21" x14ac:dyDescent="0.3">
      <c r="T324" s="122"/>
      <c r="U324" s="104"/>
    </row>
    <row r="325" spans="6:21" x14ac:dyDescent="0.3">
      <c r="T325" s="122"/>
      <c r="U325" s="104"/>
    </row>
    <row r="326" spans="6:21" x14ac:dyDescent="0.3">
      <c r="F326" s="145"/>
      <c r="G326" s="145"/>
      <c r="H326" s="146"/>
      <c r="I326" s="145"/>
      <c r="T326" s="122"/>
      <c r="U326" s="104"/>
    </row>
    <row r="327" spans="6:21" x14ac:dyDescent="0.3">
      <c r="F327" s="145"/>
      <c r="G327" s="145"/>
      <c r="H327" s="146"/>
      <c r="I327" s="145"/>
      <c r="T327" s="122"/>
      <c r="U327" s="104"/>
    </row>
    <row r="328" spans="6:21" x14ac:dyDescent="0.3">
      <c r="F328" s="145"/>
      <c r="G328" s="145"/>
      <c r="H328" s="146"/>
      <c r="I328" s="145"/>
      <c r="T328" s="122"/>
      <c r="U328" s="104"/>
    </row>
    <row r="329" spans="6:21" x14ac:dyDescent="0.3">
      <c r="F329" s="145"/>
      <c r="G329" s="145"/>
      <c r="H329" s="146"/>
      <c r="I329" s="145"/>
      <c r="T329" s="122"/>
      <c r="U329" s="104"/>
    </row>
    <row r="330" spans="6:21" x14ac:dyDescent="0.3">
      <c r="F330" s="145"/>
      <c r="G330" s="145"/>
      <c r="H330" s="146"/>
      <c r="I330" s="145"/>
      <c r="T330" s="122"/>
      <c r="U330" s="104"/>
    </row>
    <row r="331" spans="6:21" x14ac:dyDescent="0.3">
      <c r="F331" s="145"/>
      <c r="G331" s="145"/>
      <c r="H331" s="146"/>
      <c r="I331" s="145"/>
      <c r="T331" s="122"/>
      <c r="U331" s="104"/>
    </row>
    <row r="332" spans="6:21" x14ac:dyDescent="0.3">
      <c r="F332" s="145"/>
      <c r="G332" s="145"/>
      <c r="H332" s="146"/>
      <c r="I332" s="145"/>
      <c r="J332" s="146"/>
      <c r="T332" s="122"/>
      <c r="U332" s="104"/>
    </row>
    <row r="333" spans="6:21" x14ac:dyDescent="0.3">
      <c r="F333" s="145"/>
      <c r="G333" s="145"/>
      <c r="H333" s="146"/>
      <c r="I333" s="145"/>
      <c r="J333" s="146"/>
      <c r="T333" s="122"/>
      <c r="U333" s="104"/>
    </row>
    <row r="334" spans="6:21" x14ac:dyDescent="0.3">
      <c r="F334" s="145"/>
      <c r="G334" s="145"/>
      <c r="H334" s="146"/>
      <c r="I334" s="145"/>
      <c r="J334" s="146"/>
      <c r="T334" s="122"/>
      <c r="U334" s="104"/>
    </row>
    <row r="335" spans="6:21" x14ac:dyDescent="0.3">
      <c r="F335" s="145"/>
      <c r="G335" s="145"/>
      <c r="H335" s="146"/>
      <c r="I335" s="145"/>
      <c r="J335" s="146"/>
      <c r="T335" s="122"/>
      <c r="U335" s="104"/>
    </row>
    <row r="336" spans="6:21" x14ac:dyDescent="0.3">
      <c r="T336" s="122"/>
      <c r="U336" s="104"/>
    </row>
    <row r="337" spans="20:21" x14ac:dyDescent="0.3">
      <c r="T337" s="122"/>
      <c r="U337" s="104"/>
    </row>
    <row r="338" spans="20:21" x14ac:dyDescent="0.3">
      <c r="T338" s="122"/>
      <c r="U338" s="104"/>
    </row>
    <row r="339" spans="20:21" x14ac:dyDescent="0.3">
      <c r="T339" s="122"/>
      <c r="U339" s="104"/>
    </row>
    <row r="340" spans="20:21" x14ac:dyDescent="0.3">
      <c r="T340" s="122"/>
      <c r="U340" s="104"/>
    </row>
    <row r="341" spans="20:21" x14ac:dyDescent="0.3">
      <c r="T341" s="122"/>
      <c r="U341" s="104"/>
    </row>
    <row r="342" spans="20:21" x14ac:dyDescent="0.3">
      <c r="T342" s="122"/>
      <c r="U342" s="104"/>
    </row>
    <row r="343" spans="20:21" x14ac:dyDescent="0.3">
      <c r="T343" s="122"/>
      <c r="U343" s="104"/>
    </row>
    <row r="344" spans="20:21" x14ac:dyDescent="0.3">
      <c r="T344" s="122"/>
      <c r="U344" s="104"/>
    </row>
    <row r="345" spans="20:21" x14ac:dyDescent="0.3">
      <c r="T345" s="122"/>
      <c r="U345" s="104"/>
    </row>
  </sheetData>
  <mergeCells count="3">
    <mergeCell ref="A1:U1"/>
    <mergeCell ref="U3:U5"/>
    <mergeCell ref="A270:S270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2022-08-04T07:00:14Z</cp:lastPrinted>
  <dcterms:created xsi:type="dcterms:W3CDTF">2015-03-05T07:20:42Z</dcterms:created>
  <dcterms:modified xsi:type="dcterms:W3CDTF">2022-08-31T07:43:51Z</dcterms:modified>
</cp:coreProperties>
</file>