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7865" yWindow="120" windowWidth="31275" windowHeight="11865"/>
  </bookViews>
  <sheets>
    <sheet name="수주통계" sheetId="3" r:id="rId1"/>
    <sheet name="Sheet1" sheetId="4" r:id="rId2"/>
    <sheet name="분기" sheetId="5" r:id="rId3"/>
  </sheets>
  <definedNames>
    <definedName name="_xlnm.Print_Area" localSheetId="0">수주통계!$A$1:$U$242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21" i="3" l="1"/>
  <c r="D221" i="3"/>
  <c r="E221" i="3"/>
  <c r="F221" i="3"/>
  <c r="G221" i="3"/>
  <c r="H221" i="3"/>
  <c r="I221" i="3"/>
  <c r="J221" i="3"/>
  <c r="K221" i="3"/>
  <c r="L221" i="3"/>
  <c r="M221" i="3"/>
  <c r="N221" i="3"/>
  <c r="O221" i="3"/>
  <c r="P221" i="3"/>
  <c r="Q221" i="3"/>
  <c r="R221" i="3"/>
  <c r="S221" i="3"/>
  <c r="C222" i="3"/>
  <c r="D222" i="3"/>
  <c r="E222" i="3"/>
  <c r="F222" i="3"/>
  <c r="G222" i="3"/>
  <c r="H222" i="3"/>
  <c r="I222" i="3"/>
  <c r="J222" i="3"/>
  <c r="K222" i="3"/>
  <c r="L222" i="3"/>
  <c r="M222" i="3"/>
  <c r="N222" i="3"/>
  <c r="O222" i="3"/>
  <c r="P222" i="3"/>
  <c r="Q222" i="3"/>
  <c r="R222" i="3"/>
  <c r="S222" i="3"/>
  <c r="C223" i="3"/>
  <c r="D223" i="3"/>
  <c r="E223" i="3"/>
  <c r="F223" i="3"/>
  <c r="G223" i="3"/>
  <c r="H223" i="3"/>
  <c r="I223" i="3"/>
  <c r="J223" i="3"/>
  <c r="K223" i="3"/>
  <c r="L223" i="3"/>
  <c r="M223" i="3"/>
  <c r="N223" i="3"/>
  <c r="O223" i="3"/>
  <c r="P223" i="3"/>
  <c r="Q223" i="3"/>
  <c r="R223" i="3"/>
  <c r="S223" i="3"/>
  <c r="B223" i="3"/>
  <c r="B222" i="3"/>
  <c r="B221" i="3"/>
  <c r="C213" i="3"/>
  <c r="D213" i="3"/>
  <c r="E213" i="3"/>
  <c r="F213" i="3"/>
  <c r="G213" i="3"/>
  <c r="H213" i="3"/>
  <c r="I213" i="3"/>
  <c r="J213" i="3"/>
  <c r="K213" i="3"/>
  <c r="L213" i="3"/>
  <c r="M213" i="3"/>
  <c r="N213" i="3"/>
  <c r="O213" i="3"/>
  <c r="P213" i="3"/>
  <c r="Q213" i="3"/>
  <c r="R213" i="3"/>
  <c r="S213" i="3"/>
  <c r="C214" i="3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C215" i="3"/>
  <c r="D215" i="3"/>
  <c r="E215" i="3"/>
  <c r="F215" i="3"/>
  <c r="G215" i="3"/>
  <c r="H215" i="3"/>
  <c r="I215" i="3"/>
  <c r="J215" i="3"/>
  <c r="K215" i="3"/>
  <c r="L215" i="3"/>
  <c r="M215" i="3"/>
  <c r="N215" i="3"/>
  <c r="O215" i="3"/>
  <c r="P215" i="3"/>
  <c r="Q215" i="3"/>
  <c r="R215" i="3"/>
  <c r="S215" i="3"/>
  <c r="B215" i="3"/>
  <c r="B214" i="3"/>
  <c r="B213" i="3"/>
  <c r="T213" i="3" l="1"/>
  <c r="U213" i="3"/>
  <c r="T214" i="3"/>
  <c r="U214" i="3"/>
  <c r="T215" i="3"/>
  <c r="U215" i="3"/>
  <c r="C222" i="5" l="1"/>
  <c r="D222" i="5"/>
  <c r="E222" i="5"/>
  <c r="F222" i="5"/>
  <c r="G222" i="5"/>
  <c r="H222" i="5"/>
  <c r="I222" i="5"/>
  <c r="J222" i="5"/>
  <c r="K222" i="5"/>
  <c r="L222" i="5"/>
  <c r="M222" i="5"/>
  <c r="N222" i="5"/>
  <c r="O222" i="5"/>
  <c r="P222" i="5"/>
  <c r="Q222" i="5"/>
  <c r="R222" i="5"/>
  <c r="S222" i="5"/>
  <c r="B222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T221" i="5"/>
  <c r="U221" i="5"/>
  <c r="B221" i="5"/>
  <c r="C220" i="5"/>
  <c r="D220" i="5"/>
  <c r="E220" i="5"/>
  <c r="F220" i="5"/>
  <c r="G220" i="5"/>
  <c r="H220" i="5"/>
  <c r="I220" i="5"/>
  <c r="J220" i="5"/>
  <c r="K220" i="5"/>
  <c r="L220" i="5"/>
  <c r="M220" i="5"/>
  <c r="N220" i="5"/>
  <c r="O220" i="5"/>
  <c r="P220" i="5"/>
  <c r="Q220" i="5"/>
  <c r="R220" i="5"/>
  <c r="S220" i="5"/>
  <c r="B220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Q191" i="5" s="1"/>
  <c r="R187" i="5"/>
  <c r="S187" i="5"/>
  <c r="B187" i="5"/>
  <c r="C203" i="5"/>
  <c r="D203" i="5"/>
  <c r="E203" i="5"/>
  <c r="F203" i="5"/>
  <c r="G203" i="5"/>
  <c r="H203" i="5"/>
  <c r="I203" i="5"/>
  <c r="J203" i="5"/>
  <c r="K203" i="5"/>
  <c r="L203" i="5"/>
  <c r="M203" i="5"/>
  <c r="N203" i="5"/>
  <c r="O203" i="5"/>
  <c r="P203" i="5"/>
  <c r="Q203" i="5"/>
  <c r="R203" i="5"/>
  <c r="S203" i="5"/>
  <c r="T203" i="5"/>
  <c r="U203" i="5"/>
  <c r="C219" i="5"/>
  <c r="D219" i="5"/>
  <c r="E219" i="5"/>
  <c r="F219" i="5"/>
  <c r="G219" i="5"/>
  <c r="H219" i="5"/>
  <c r="I219" i="5"/>
  <c r="J219" i="5"/>
  <c r="K219" i="5"/>
  <c r="L219" i="5"/>
  <c r="M219" i="5"/>
  <c r="N219" i="5"/>
  <c r="O219" i="5"/>
  <c r="P219" i="5"/>
  <c r="Q219" i="5"/>
  <c r="R219" i="5"/>
  <c r="S219" i="5"/>
  <c r="B219" i="5"/>
  <c r="S231" i="5"/>
  <c r="R231" i="5"/>
  <c r="Q231" i="5"/>
  <c r="P231" i="5"/>
  <c r="O231" i="5"/>
  <c r="N231" i="5"/>
  <c r="M231" i="5"/>
  <c r="L231" i="5"/>
  <c r="K231" i="5"/>
  <c r="J231" i="5"/>
  <c r="I231" i="5"/>
  <c r="H231" i="5"/>
  <c r="G231" i="5"/>
  <c r="F231" i="5"/>
  <c r="E231" i="5"/>
  <c r="D231" i="5"/>
  <c r="C231" i="5"/>
  <c r="B231" i="5"/>
  <c r="U230" i="5"/>
  <c r="T230" i="5"/>
  <c r="U229" i="5"/>
  <c r="S229" i="5"/>
  <c r="M229" i="5"/>
  <c r="U228" i="5"/>
  <c r="T228" i="5"/>
  <c r="U222" i="5"/>
  <c r="T222" i="5"/>
  <c r="U220" i="5"/>
  <c r="T220" i="5"/>
  <c r="S215" i="5"/>
  <c r="R215" i="5"/>
  <c r="Q215" i="5"/>
  <c r="P215" i="5"/>
  <c r="O215" i="5"/>
  <c r="N215" i="5"/>
  <c r="M215" i="5"/>
  <c r="L215" i="5"/>
  <c r="K215" i="5"/>
  <c r="J215" i="5"/>
  <c r="I215" i="5"/>
  <c r="H215" i="5"/>
  <c r="G215" i="5"/>
  <c r="F215" i="5"/>
  <c r="E215" i="5"/>
  <c r="D215" i="5"/>
  <c r="C215" i="5"/>
  <c r="B215" i="5"/>
  <c r="S211" i="5"/>
  <c r="S228" i="5" s="1"/>
  <c r="R211" i="5"/>
  <c r="R228" i="5" s="1"/>
  <c r="Q211" i="5"/>
  <c r="Q228" i="5" s="1"/>
  <c r="Q241" i="5" s="1"/>
  <c r="P211" i="5"/>
  <c r="P228" i="5" s="1"/>
  <c r="O211" i="5"/>
  <c r="O228" i="5" s="1"/>
  <c r="N211" i="5"/>
  <c r="N228" i="5" s="1"/>
  <c r="M211" i="5"/>
  <c r="M228" i="5" s="1"/>
  <c r="L211" i="5"/>
  <c r="L228" i="5" s="1"/>
  <c r="K211" i="5"/>
  <c r="K228" i="5" s="1"/>
  <c r="K240" i="5" s="1"/>
  <c r="J211" i="5"/>
  <c r="J228" i="5" s="1"/>
  <c r="I211" i="5"/>
  <c r="I228" i="5" s="1"/>
  <c r="H211" i="5"/>
  <c r="H228" i="5" s="1"/>
  <c r="G211" i="5"/>
  <c r="G228" i="5" s="1"/>
  <c r="F211" i="5"/>
  <c r="F228" i="5" s="1"/>
  <c r="E211" i="5"/>
  <c r="E228" i="5" s="1"/>
  <c r="E241" i="5" s="1"/>
  <c r="D211" i="5"/>
  <c r="D228" i="5" s="1"/>
  <c r="C211" i="5"/>
  <c r="C228" i="5" s="1"/>
  <c r="B211" i="5"/>
  <c r="B228" i="5" s="1"/>
  <c r="G207" i="5"/>
  <c r="B201" i="5"/>
  <c r="B203" i="5" s="1"/>
  <c r="B200" i="5"/>
  <c r="N199" i="5"/>
  <c r="M199" i="5"/>
  <c r="L199" i="5"/>
  <c r="K199" i="5"/>
  <c r="J199" i="5"/>
  <c r="I199" i="5"/>
  <c r="H199" i="5"/>
  <c r="G199" i="5"/>
  <c r="F199" i="5"/>
  <c r="E199" i="5"/>
  <c r="D199" i="5"/>
  <c r="C199" i="5"/>
  <c r="U198" i="5"/>
  <c r="S198" i="5"/>
  <c r="S199" i="5" s="1"/>
  <c r="R198" i="5"/>
  <c r="R199" i="5" s="1"/>
  <c r="Q198" i="5"/>
  <c r="Q199" i="5" s="1"/>
  <c r="P198" i="5"/>
  <c r="P199" i="5" s="1"/>
  <c r="O198" i="5"/>
  <c r="T198" i="5" s="1"/>
  <c r="T229" i="5" s="1"/>
  <c r="B198" i="5"/>
  <c r="B199" i="5" s="1"/>
  <c r="S195" i="5"/>
  <c r="R195" i="5"/>
  <c r="R229" i="5" s="1"/>
  <c r="Q195" i="5"/>
  <c r="Q229" i="5" s="1"/>
  <c r="P195" i="5"/>
  <c r="O195" i="5"/>
  <c r="N195" i="5"/>
  <c r="N229" i="5" s="1"/>
  <c r="M195" i="5"/>
  <c r="M207" i="5" s="1"/>
  <c r="L195" i="5"/>
  <c r="L229" i="5" s="1"/>
  <c r="K195" i="5"/>
  <c r="K229" i="5" s="1"/>
  <c r="J195" i="5"/>
  <c r="I195" i="5"/>
  <c r="H195" i="5"/>
  <c r="H229" i="5" s="1"/>
  <c r="G195" i="5"/>
  <c r="G229" i="5" s="1"/>
  <c r="F195" i="5"/>
  <c r="F229" i="5" s="1"/>
  <c r="E195" i="5"/>
  <c r="E229" i="5" s="1"/>
  <c r="D195" i="5"/>
  <c r="C195" i="5"/>
  <c r="B195" i="5"/>
  <c r="B229" i="5" s="1"/>
  <c r="K191" i="5"/>
  <c r="E191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30" i="5" s="1"/>
  <c r="R179" i="5"/>
  <c r="R230" i="5" s="1"/>
  <c r="Q179" i="5"/>
  <c r="Q230" i="5" s="1"/>
  <c r="P179" i="5"/>
  <c r="P230" i="5" s="1"/>
  <c r="O179" i="5"/>
  <c r="O230" i="5" s="1"/>
  <c r="N179" i="5"/>
  <c r="N191" i="5" s="1"/>
  <c r="M179" i="5"/>
  <c r="M230" i="5" s="1"/>
  <c r="L179" i="5"/>
  <c r="L230" i="5" s="1"/>
  <c r="K179" i="5"/>
  <c r="K230" i="5" s="1"/>
  <c r="J179" i="5"/>
  <c r="J230" i="5" s="1"/>
  <c r="I179" i="5"/>
  <c r="I230" i="5" s="1"/>
  <c r="H179" i="5"/>
  <c r="H191" i="5" s="1"/>
  <c r="G179" i="5"/>
  <c r="G230" i="5" s="1"/>
  <c r="F179" i="5"/>
  <c r="F230" i="5" s="1"/>
  <c r="E179" i="5"/>
  <c r="E230" i="5" s="1"/>
  <c r="D179" i="5"/>
  <c r="D230" i="5" s="1"/>
  <c r="C179" i="5"/>
  <c r="C230" i="5" s="1"/>
  <c r="B179" i="5"/>
  <c r="B191" i="5" s="1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R123" i="5" s="1"/>
  <c r="Q119" i="5"/>
  <c r="P119" i="5"/>
  <c r="P123" i="5" s="1"/>
  <c r="O119" i="5"/>
  <c r="U118" i="5"/>
  <c r="U117" i="5"/>
  <c r="U116" i="5"/>
  <c r="U115" i="5"/>
  <c r="U114" i="5"/>
  <c r="U113" i="5"/>
  <c r="U112" i="5"/>
  <c r="U111" i="5"/>
  <c r="U110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E246" i="5" l="1"/>
  <c r="K246" i="5"/>
  <c r="K247" i="5" s="1"/>
  <c r="Q207" i="5"/>
  <c r="E207" i="5"/>
  <c r="K207" i="5"/>
  <c r="T233" i="5"/>
  <c r="C207" i="5"/>
  <c r="I207" i="5"/>
  <c r="U233" i="5"/>
  <c r="B123" i="5"/>
  <c r="U123" i="5" s="1"/>
  <c r="Q246" i="5"/>
  <c r="Q247" i="5" s="1"/>
  <c r="D207" i="5"/>
  <c r="J207" i="5"/>
  <c r="P207" i="5"/>
  <c r="O123" i="5"/>
  <c r="S123" i="5"/>
  <c r="G244" i="5"/>
  <c r="G243" i="5"/>
  <c r="G242" i="5"/>
  <c r="G240" i="5"/>
  <c r="G238" i="5"/>
  <c r="G236" i="5"/>
  <c r="G233" i="5"/>
  <c r="G241" i="5"/>
  <c r="G239" i="5"/>
  <c r="G237" i="5"/>
  <c r="G234" i="5"/>
  <c r="G232" i="5"/>
  <c r="M244" i="5"/>
  <c r="M243" i="5"/>
  <c r="M242" i="5"/>
  <c r="M241" i="5"/>
  <c r="M239" i="5"/>
  <c r="M237" i="5"/>
  <c r="M234" i="5"/>
  <c r="M232" i="5"/>
  <c r="M240" i="5"/>
  <c r="M238" i="5"/>
  <c r="M236" i="5"/>
  <c r="M233" i="5"/>
  <c r="S244" i="5"/>
  <c r="S243" i="5"/>
  <c r="S242" i="5"/>
  <c r="S241" i="5"/>
  <c r="S240" i="5"/>
  <c r="S238" i="5"/>
  <c r="S236" i="5"/>
  <c r="S233" i="5"/>
  <c r="S239" i="5"/>
  <c r="S237" i="5"/>
  <c r="S234" i="5"/>
  <c r="S232" i="5"/>
  <c r="C244" i="5"/>
  <c r="C243" i="5"/>
  <c r="C240" i="5"/>
  <c r="C238" i="5"/>
  <c r="C236" i="5"/>
  <c r="C242" i="5"/>
  <c r="C233" i="5"/>
  <c r="C241" i="5"/>
  <c r="C239" i="5"/>
  <c r="C237" i="5"/>
  <c r="C234" i="5"/>
  <c r="I244" i="5"/>
  <c r="I243" i="5"/>
  <c r="I233" i="5"/>
  <c r="I242" i="5"/>
  <c r="I241" i="5"/>
  <c r="I239" i="5"/>
  <c r="I237" i="5"/>
  <c r="I234" i="5"/>
  <c r="I240" i="5"/>
  <c r="I238" i="5"/>
  <c r="I236" i="5"/>
  <c r="O244" i="5"/>
  <c r="O243" i="5"/>
  <c r="O242" i="5"/>
  <c r="O240" i="5"/>
  <c r="O238" i="5"/>
  <c r="O236" i="5"/>
  <c r="O233" i="5"/>
  <c r="O241" i="5"/>
  <c r="O239" i="5"/>
  <c r="O237" i="5"/>
  <c r="O234" i="5"/>
  <c r="S207" i="5"/>
  <c r="U121" i="5"/>
  <c r="M191" i="5"/>
  <c r="F246" i="5"/>
  <c r="R246" i="5"/>
  <c r="M246" i="5"/>
  <c r="M247" i="5" s="1"/>
  <c r="K233" i="5"/>
  <c r="G191" i="5"/>
  <c r="S191" i="5"/>
  <c r="D244" i="5"/>
  <c r="D243" i="5"/>
  <c r="D242" i="5"/>
  <c r="D241" i="5"/>
  <c r="D240" i="5"/>
  <c r="D239" i="5"/>
  <c r="D238" i="5"/>
  <c r="D237" i="5"/>
  <c r="D236" i="5"/>
  <c r="D234" i="5"/>
  <c r="D233" i="5"/>
  <c r="J244" i="5"/>
  <c r="J243" i="5"/>
  <c r="J242" i="5"/>
  <c r="J241" i="5"/>
  <c r="J240" i="5"/>
  <c r="J239" i="5"/>
  <c r="J238" i="5"/>
  <c r="J237" i="5"/>
  <c r="J236" i="5"/>
  <c r="J234" i="5"/>
  <c r="J233" i="5"/>
  <c r="P244" i="5"/>
  <c r="P243" i="5"/>
  <c r="P242" i="5"/>
  <c r="P241" i="5"/>
  <c r="P240" i="5"/>
  <c r="P239" i="5"/>
  <c r="P238" i="5"/>
  <c r="P237" i="5"/>
  <c r="P236" i="5"/>
  <c r="P234" i="5"/>
  <c r="P233" i="5"/>
  <c r="C229" i="5"/>
  <c r="C246" i="5" s="1"/>
  <c r="C247" i="5" s="1"/>
  <c r="O229" i="5"/>
  <c r="O246" i="5" s="1"/>
  <c r="O247" i="5" s="1"/>
  <c r="U232" i="5"/>
  <c r="E234" i="5"/>
  <c r="Q234" i="5"/>
  <c r="K236" i="5"/>
  <c r="E237" i="5"/>
  <c r="Q237" i="5"/>
  <c r="K238" i="5"/>
  <c r="E239" i="5"/>
  <c r="Q239" i="5"/>
  <c r="F247" i="5"/>
  <c r="F244" i="5"/>
  <c r="F243" i="5"/>
  <c r="F242" i="5"/>
  <c r="F241" i="5"/>
  <c r="F240" i="5"/>
  <c r="F239" i="5"/>
  <c r="F238" i="5"/>
  <c r="F237" i="5"/>
  <c r="F236" i="5"/>
  <c r="F234" i="5"/>
  <c r="F233" i="5"/>
  <c r="F232" i="5"/>
  <c r="R247" i="5"/>
  <c r="R244" i="5"/>
  <c r="R243" i="5"/>
  <c r="R242" i="5"/>
  <c r="R241" i="5"/>
  <c r="R240" i="5"/>
  <c r="R239" i="5"/>
  <c r="R238" i="5"/>
  <c r="R237" i="5"/>
  <c r="R236" i="5"/>
  <c r="R234" i="5"/>
  <c r="R233" i="5"/>
  <c r="R232" i="5"/>
  <c r="L246" i="5"/>
  <c r="L247" i="5" s="1"/>
  <c r="K244" i="5"/>
  <c r="K243" i="5"/>
  <c r="K242" i="5"/>
  <c r="I191" i="5"/>
  <c r="K232" i="5"/>
  <c r="O199" i="5"/>
  <c r="O207" i="5" s="1"/>
  <c r="L244" i="5"/>
  <c r="L243" i="5"/>
  <c r="L242" i="5"/>
  <c r="L241" i="5"/>
  <c r="L240" i="5"/>
  <c r="L239" i="5"/>
  <c r="L238" i="5"/>
  <c r="L237" i="5"/>
  <c r="L236" i="5"/>
  <c r="L234" i="5"/>
  <c r="L233" i="5"/>
  <c r="L232" i="5"/>
  <c r="E247" i="5"/>
  <c r="E244" i="5"/>
  <c r="E243" i="5"/>
  <c r="Q244" i="5"/>
  <c r="Q243" i="5"/>
  <c r="Q242" i="5"/>
  <c r="G246" i="5"/>
  <c r="G247" i="5" s="1"/>
  <c r="S246" i="5"/>
  <c r="S247" i="5" s="1"/>
  <c r="E233" i="5"/>
  <c r="Q233" i="5"/>
  <c r="E242" i="5"/>
  <c r="I229" i="5"/>
  <c r="I246" i="5" s="1"/>
  <c r="I247" i="5" s="1"/>
  <c r="K234" i="5"/>
  <c r="E236" i="5"/>
  <c r="Q236" i="5"/>
  <c r="K237" i="5"/>
  <c r="E238" i="5"/>
  <c r="Q238" i="5"/>
  <c r="K239" i="5"/>
  <c r="E240" i="5"/>
  <c r="Q240" i="5"/>
  <c r="K241" i="5"/>
  <c r="Q123" i="5"/>
  <c r="C191" i="5"/>
  <c r="O191" i="5"/>
  <c r="B232" i="5"/>
  <c r="B244" i="5"/>
  <c r="B243" i="5"/>
  <c r="B242" i="5"/>
  <c r="B241" i="5"/>
  <c r="B240" i="5"/>
  <c r="B239" i="5"/>
  <c r="B238" i="5"/>
  <c r="B237" i="5"/>
  <c r="B236" i="5"/>
  <c r="B234" i="5"/>
  <c r="H232" i="5"/>
  <c r="H244" i="5"/>
  <c r="H243" i="5"/>
  <c r="H242" i="5"/>
  <c r="H241" i="5"/>
  <c r="H240" i="5"/>
  <c r="H239" i="5"/>
  <c r="H238" i="5"/>
  <c r="H237" i="5"/>
  <c r="H236" i="5"/>
  <c r="H234" i="5"/>
  <c r="N232" i="5"/>
  <c r="N244" i="5"/>
  <c r="N243" i="5"/>
  <c r="N242" i="5"/>
  <c r="N241" i="5"/>
  <c r="N240" i="5"/>
  <c r="N239" i="5"/>
  <c r="N238" i="5"/>
  <c r="N237" i="5"/>
  <c r="N236" i="5"/>
  <c r="N234" i="5"/>
  <c r="E232" i="5"/>
  <c r="Q232" i="5"/>
  <c r="D191" i="5"/>
  <c r="J191" i="5"/>
  <c r="P191" i="5"/>
  <c r="F207" i="5"/>
  <c r="L207" i="5"/>
  <c r="R207" i="5"/>
  <c r="D229" i="5"/>
  <c r="D246" i="5" s="1"/>
  <c r="D247" i="5" s="1"/>
  <c r="J229" i="5"/>
  <c r="J246" i="5" s="1"/>
  <c r="J247" i="5" s="1"/>
  <c r="P229" i="5"/>
  <c r="P246" i="5" s="1"/>
  <c r="P247" i="5" s="1"/>
  <c r="B230" i="5"/>
  <c r="B233" i="5" s="1"/>
  <c r="H230" i="5"/>
  <c r="H233" i="5" s="1"/>
  <c r="N230" i="5"/>
  <c r="N233" i="5" s="1"/>
  <c r="F191" i="5"/>
  <c r="L191" i="5"/>
  <c r="R191" i="5"/>
  <c r="B207" i="5"/>
  <c r="H207" i="5"/>
  <c r="N207" i="5"/>
  <c r="T232" i="5"/>
  <c r="N246" i="5" l="1"/>
  <c r="N247" i="5" s="1"/>
  <c r="O232" i="5"/>
  <c r="B246" i="5"/>
  <c r="B247" i="5" s="1"/>
  <c r="H246" i="5"/>
  <c r="H247" i="5" s="1"/>
  <c r="I232" i="5"/>
  <c r="D232" i="5"/>
  <c r="P232" i="5"/>
  <c r="C232" i="5"/>
  <c r="J232" i="5"/>
  <c r="T221" i="3"/>
  <c r="U221" i="3"/>
  <c r="T222" i="3"/>
  <c r="U222" i="3"/>
  <c r="T223" i="3"/>
  <c r="U223" i="3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C8" i="4" l="1"/>
  <c r="D8" i="4"/>
  <c r="E8" i="4"/>
  <c r="F8" i="4"/>
  <c r="G8" i="4"/>
  <c r="H8" i="4"/>
  <c r="I8" i="4"/>
  <c r="J8" i="4"/>
  <c r="K8" i="4"/>
  <c r="L8" i="4"/>
  <c r="M8" i="4"/>
  <c r="N8" i="4"/>
  <c r="B8" i="4"/>
  <c r="C7" i="4"/>
  <c r="D7" i="4"/>
  <c r="E7" i="4"/>
  <c r="F7" i="4"/>
  <c r="G7" i="4"/>
  <c r="H7" i="4"/>
  <c r="I7" i="4"/>
  <c r="J7" i="4"/>
  <c r="K7" i="4"/>
  <c r="L7" i="4"/>
  <c r="M7" i="4"/>
  <c r="N7" i="4"/>
  <c r="B7" i="4"/>
  <c r="B196" i="3" l="1"/>
  <c r="B195" i="3" l="1"/>
  <c r="S194" i="3" l="1"/>
  <c r="S201" i="3" s="1"/>
  <c r="R194" i="3"/>
  <c r="R201" i="3" s="1"/>
  <c r="Q194" i="3"/>
  <c r="Q201" i="3" s="1"/>
  <c r="P194" i="3"/>
  <c r="P201" i="3" s="1"/>
  <c r="O194" i="3"/>
  <c r="O201" i="3" s="1"/>
  <c r="U194" i="3" l="1"/>
  <c r="B194" i="3"/>
  <c r="B201" i="3" s="1"/>
  <c r="B225" i="3" l="1"/>
  <c r="T194" i="3"/>
  <c r="B226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C225" i="3" l="1"/>
  <c r="C175" i="3" l="1"/>
  <c r="C224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24" i="3" l="1"/>
  <c r="S227" i="3" s="1"/>
  <c r="R224" i="3"/>
  <c r="R227" i="3" s="1"/>
  <c r="Q224" i="3"/>
  <c r="Q227" i="3" s="1"/>
  <c r="P224" i="3"/>
  <c r="P227" i="3" s="1"/>
  <c r="O224" i="3"/>
  <c r="O227" i="3" s="1"/>
  <c r="N224" i="3"/>
  <c r="N227" i="3" s="1"/>
  <c r="M224" i="3"/>
  <c r="M227" i="3" s="1"/>
  <c r="L224" i="3"/>
  <c r="L227" i="3" s="1"/>
  <c r="K224" i="3"/>
  <c r="K227" i="3" s="1"/>
  <c r="J224" i="3"/>
  <c r="J227" i="3" s="1"/>
  <c r="I224" i="3"/>
  <c r="I227" i="3" s="1"/>
  <c r="H224" i="3"/>
  <c r="H227" i="3" s="1"/>
  <c r="G224" i="3"/>
  <c r="G227" i="3" s="1"/>
  <c r="F224" i="3"/>
  <c r="F227" i="3" s="1"/>
  <c r="E224" i="3"/>
  <c r="E227" i="3" s="1"/>
  <c r="D224" i="3"/>
  <c r="D227" i="3" s="1"/>
  <c r="C227" i="3"/>
  <c r="B224" i="3"/>
  <c r="B227" i="3" s="1"/>
  <c r="S237" i="3" l="1"/>
  <c r="R237" i="3"/>
  <c r="Q237" i="3"/>
  <c r="P237" i="3"/>
  <c r="O237" i="3"/>
  <c r="N237" i="3"/>
  <c r="M237" i="3"/>
  <c r="L237" i="3"/>
  <c r="K237" i="3"/>
  <c r="J237" i="3"/>
  <c r="I237" i="3"/>
  <c r="H237" i="3"/>
  <c r="G237" i="3"/>
  <c r="F237" i="3"/>
  <c r="E237" i="3"/>
  <c r="D237" i="3"/>
  <c r="C237" i="3"/>
  <c r="B237" i="3"/>
  <c r="B239" i="3" l="1"/>
  <c r="B240" i="3" s="1"/>
  <c r="D239" i="3"/>
  <c r="D240" i="3" s="1"/>
  <c r="F239" i="3"/>
  <c r="F240" i="3" s="1"/>
  <c r="H239" i="3"/>
  <c r="H240" i="3" s="1"/>
  <c r="J239" i="3"/>
  <c r="J240" i="3" s="1"/>
  <c r="L239" i="3"/>
  <c r="L240" i="3" s="1"/>
  <c r="N239" i="3"/>
  <c r="N240" i="3" s="1"/>
  <c r="P239" i="3"/>
  <c r="P240" i="3" s="1"/>
  <c r="R239" i="3"/>
  <c r="R240" i="3" s="1"/>
  <c r="E233" i="3"/>
  <c r="E236" i="3"/>
  <c r="E235" i="3"/>
  <c r="E234" i="3"/>
  <c r="E232" i="3"/>
  <c r="E231" i="3"/>
  <c r="E230" i="3"/>
  <c r="E229" i="3"/>
  <c r="G233" i="3"/>
  <c r="G236" i="3"/>
  <c r="G235" i="3"/>
  <c r="G234" i="3"/>
  <c r="G232" i="3"/>
  <c r="G231" i="3"/>
  <c r="G230" i="3"/>
  <c r="G229" i="3"/>
  <c r="K233" i="3"/>
  <c r="K236" i="3"/>
  <c r="K235" i="3"/>
  <c r="K234" i="3"/>
  <c r="K232" i="3"/>
  <c r="K231" i="3"/>
  <c r="K230" i="3"/>
  <c r="K229" i="3"/>
  <c r="M233" i="3"/>
  <c r="M236" i="3"/>
  <c r="M235" i="3"/>
  <c r="M234" i="3"/>
  <c r="M232" i="3"/>
  <c r="M231" i="3"/>
  <c r="M230" i="3"/>
  <c r="M229" i="3"/>
  <c r="Q233" i="3"/>
  <c r="Q236" i="3"/>
  <c r="Q235" i="3"/>
  <c r="Q234" i="3"/>
  <c r="Q232" i="3"/>
  <c r="Q231" i="3"/>
  <c r="Q230" i="3"/>
  <c r="Q229" i="3"/>
  <c r="S233" i="3"/>
  <c r="S236" i="3"/>
  <c r="S235" i="3"/>
  <c r="S234" i="3"/>
  <c r="S232" i="3"/>
  <c r="S231" i="3"/>
  <c r="S230" i="3"/>
  <c r="S229" i="3"/>
  <c r="B233" i="3"/>
  <c r="B236" i="3"/>
  <c r="B235" i="3"/>
  <c r="B234" i="3"/>
  <c r="B232" i="3"/>
  <c r="B231" i="3"/>
  <c r="B230" i="3"/>
  <c r="B229" i="3"/>
  <c r="D233" i="3"/>
  <c r="D236" i="3"/>
  <c r="D235" i="3"/>
  <c r="D234" i="3"/>
  <c r="D232" i="3"/>
  <c r="D231" i="3"/>
  <c r="D230" i="3"/>
  <c r="D229" i="3"/>
  <c r="F233" i="3"/>
  <c r="F236" i="3"/>
  <c r="F235" i="3"/>
  <c r="F234" i="3"/>
  <c r="F232" i="3"/>
  <c r="F231" i="3"/>
  <c r="F230" i="3"/>
  <c r="F229" i="3"/>
  <c r="H233" i="3"/>
  <c r="H236" i="3"/>
  <c r="H235" i="3"/>
  <c r="H234" i="3"/>
  <c r="H232" i="3"/>
  <c r="H231" i="3"/>
  <c r="H230" i="3"/>
  <c r="H229" i="3"/>
  <c r="J233" i="3"/>
  <c r="J236" i="3"/>
  <c r="J235" i="3"/>
  <c r="J234" i="3"/>
  <c r="J232" i="3"/>
  <c r="J231" i="3"/>
  <c r="J230" i="3"/>
  <c r="J229" i="3"/>
  <c r="L233" i="3"/>
  <c r="L236" i="3"/>
  <c r="L235" i="3"/>
  <c r="L234" i="3"/>
  <c r="L232" i="3"/>
  <c r="L231" i="3"/>
  <c r="L230" i="3"/>
  <c r="L229" i="3"/>
  <c r="N233" i="3"/>
  <c r="N236" i="3"/>
  <c r="N235" i="3"/>
  <c r="N234" i="3"/>
  <c r="N232" i="3"/>
  <c r="N231" i="3"/>
  <c r="N230" i="3"/>
  <c r="N229" i="3"/>
  <c r="P233" i="3"/>
  <c r="P236" i="3"/>
  <c r="P235" i="3"/>
  <c r="P234" i="3"/>
  <c r="P232" i="3"/>
  <c r="P231" i="3"/>
  <c r="P230" i="3"/>
  <c r="P229" i="3"/>
  <c r="R233" i="3"/>
  <c r="R236" i="3"/>
  <c r="R235" i="3"/>
  <c r="R234" i="3"/>
  <c r="R232" i="3"/>
  <c r="R231" i="3"/>
  <c r="R230" i="3"/>
  <c r="R229" i="3"/>
  <c r="C239" i="3"/>
  <c r="C240" i="3" s="1"/>
  <c r="E239" i="3"/>
  <c r="E240" i="3" s="1"/>
  <c r="G239" i="3"/>
  <c r="G240" i="3" s="1"/>
  <c r="I239" i="3"/>
  <c r="I240" i="3" s="1"/>
  <c r="K239" i="3"/>
  <c r="K240" i="3" s="1"/>
  <c r="M239" i="3"/>
  <c r="M240" i="3" s="1"/>
  <c r="O239" i="3"/>
  <c r="O240" i="3" s="1"/>
  <c r="Q239" i="3"/>
  <c r="Q240" i="3" s="1"/>
  <c r="S239" i="3"/>
  <c r="S240" i="3" s="1"/>
  <c r="C233" i="3"/>
  <c r="C236" i="3"/>
  <c r="C235" i="3"/>
  <c r="C234" i="3"/>
  <c r="C232" i="3"/>
  <c r="C231" i="3"/>
  <c r="C230" i="3"/>
  <c r="C229" i="3"/>
  <c r="I233" i="3"/>
  <c r="I236" i="3"/>
  <c r="I235" i="3"/>
  <c r="I234" i="3"/>
  <c r="I232" i="3"/>
  <c r="I231" i="3"/>
  <c r="I230" i="3"/>
  <c r="I229" i="3"/>
  <c r="O233" i="3"/>
  <c r="O236" i="3"/>
  <c r="O235" i="3"/>
  <c r="O234" i="3"/>
  <c r="O232" i="3"/>
  <c r="O231" i="3"/>
  <c r="O230" i="3"/>
  <c r="O229" i="3"/>
  <c r="C226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S225" i="3"/>
  <c r="R226" i="3"/>
  <c r="Q225" i="3"/>
  <c r="P226" i="3"/>
  <c r="O225" i="3"/>
  <c r="N226" i="3"/>
  <c r="M225" i="3"/>
  <c r="L226" i="3"/>
  <c r="K225" i="3"/>
  <c r="J226" i="3"/>
  <c r="I225" i="3"/>
  <c r="H226" i="3"/>
  <c r="G225" i="3"/>
  <c r="F226" i="3"/>
  <c r="E225" i="3"/>
  <c r="D226" i="3"/>
  <c r="T225" i="3" l="1"/>
  <c r="D225" i="3"/>
  <c r="F225" i="3"/>
  <c r="H225" i="3"/>
  <c r="J225" i="3"/>
  <c r="L225" i="3"/>
  <c r="N225" i="3"/>
  <c r="P225" i="3"/>
  <c r="R225" i="3"/>
  <c r="E226" i="3"/>
  <c r="G226" i="3"/>
  <c r="I226" i="3"/>
  <c r="K226" i="3"/>
  <c r="M226" i="3"/>
  <c r="O226" i="3"/>
  <c r="Q226" i="3"/>
  <c r="S226" i="3"/>
  <c r="T226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26" i="3" l="1"/>
  <c r="U225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<sst xmlns="http://schemas.openxmlformats.org/spreadsheetml/2006/main" count="636" uniqueCount="301">
  <si>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</si>
  <si>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</si>
  <si>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</si>
  <si>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</si>
  <si>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</si>
  <si>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</si>
  <si>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</si>
  <si>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</si>
  <si>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</si>
  <si>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</si>
  <si>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</si>
  <si>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</si>
  <si>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</si>
  <si>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</si>
  <si>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</si>
  <si>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</si>
  <si>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</si>
  <si>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</si>
  <si>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</si>
  <si>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</si>
  <si>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</si>
  <si>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</si>
  <si>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</si>
  <si>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</si>
  <si>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</si>
  <si>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</si>
  <si>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</si>
  <si>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</si>
  <si>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</si>
  <si>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</si>
  <si>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</si>
  <si>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</si>
  <si>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</si>
  <si>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</si>
  <si>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</si>
  <si>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</si>
  <si>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</si>
  <si>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</si>
  <si>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</si>
  <si>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</si>
  <si>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</si>
  <si>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</si>
  <si>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</si>
  <si>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</si>
  <si>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</si>
  <si>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</si>
  <si>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</si>
  <si>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</si>
  <si>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</si>
  <si>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</si>
  <si>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</si>
  <si>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</si>
  <si>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</si>
  <si>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</si>
  <si>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</si>
  <si>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</si>
  <si>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</si>
  <si>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</si>
  <si>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</si>
  <si>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</si>
  <si>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</si>
  <si>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</si>
  <si>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</si>
  <si>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</si>
  <si>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</si>
  <si>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</si>
  <si>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</si>
  <si>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</si>
  <si>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</si>
  <si>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</si>
  <si>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</si>
  <si>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</si>
  <si>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</si>
  <si>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</si>
  <si>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</si>
  <si>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</si>
  <si>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</si>
  <si>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</si>
  <si>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</si>
  <si>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</si>
  <si>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</si>
  <si>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</si>
  <si>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</si>
  <si>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</si>
  <si>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</si>
  <si>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</si>
  <si>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</si>
  <si>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</si>
  <si>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</si>
  <si>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</si>
  <si>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</si>
  <si>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</si>
  <si>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</si>
  <si>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</si>
  <si>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</si>
  <si>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</si>
  <si>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</si>
  <si>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</si>
  <si>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</si>
  <si>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</si>
  <si>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</si>
  <si>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</si>
  <si>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</si>
  <si>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</si>
  <si>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</si>
  <si>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</si>
  <si>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</si>
  <si>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</si>
  <si>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</si>
  <si>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</si>
  <si>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</si>
  <si>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</si>
  <si>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</si>
  <si>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</si>
  <si>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</si>
  <si>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</si>
  <si>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</si>
  <si>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</si>
  <si>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</si>
  <si>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</si>
  <si>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</si>
  <si>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</si>
  <si>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</si>
  <si>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</si>
  <si>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</si>
  <si>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</si>
  <si>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</si>
  <si>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</si>
  <si>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</si>
  <si>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</si>
  <si>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</si>
  <si>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</si>
  <si>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</si>
  <si>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</si>
  <si>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</si>
  <si>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</si>
  <si>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</si>
  <si>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</si>
  <si>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</si>
  <si>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</si>
  <si>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</si>
  <si>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</si>
  <si>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</si>
  <si>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</si>
  <si>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</si>
  <si>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</si>
  <si>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</si>
  <si>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</si>
  <si>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</si>
  <si>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</si>
  <si>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</si>
  <si>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</si>
  <si>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</si>
  <si>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</si>
  <si>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</si>
  <si>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</si>
  <si>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</si>
  <si>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</si>
  <si>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</si>
  <si>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</si>
  <si>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</si>
  <si>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</si>
  <si>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</si>
  <si>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</si>
  <si>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</si>
  <si>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</si>
  <si>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</si>
  <si>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</si>
  <si>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</si>
  <si>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</si>
  <si>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</si>
  <si>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</si>
  <si>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</si>
  <si>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</si>
  <si>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</si>
  <si>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</si>
  <si>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</si>
  <si>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</si>
  <si>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</si>
  <si>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</si>
  <si>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</si>
  <si>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</si>
  <si>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</si>
  <si>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</si>
  <si>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</si>
  <si>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</si>
  <si>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</si>
  <si>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</si>
  <si>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</si>
  <si>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</si>
  <si>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</si>
  <si>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</si>
  <si>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</si>
  <si>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</si>
  <si>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</si>
  <si>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</si>
  <si>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</si>
  <si>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</si>
  <si>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</si>
  <si>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</si>
  <si>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</si>
  <si>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</si>
  <si>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</si>
  <si>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</si>
  <si>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</si>
  <si>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</si>
  <si>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</si>
  <si>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</si>
  <si>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</si>
  <si>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</si>
  <si>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</si>
  <si>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</si>
  <si>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</si>
  <si>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</si>
  <si>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</si>
  <si>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</si>
  <si>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2017년 계</t>
  </si>
  <si>
    <t>2016년 계</t>
  </si>
  <si>
    <t>2015년 계</t>
  </si>
  <si>
    <t>전년비</t>
    <phoneticPr fontId="12" type="noConversion"/>
  </si>
  <si>
    <t>15년비</t>
    <phoneticPr fontId="12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</si>
  <si>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</si>
  <si>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</si>
  <si>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</si>
  <si>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</si>
  <si>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17년대비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</si>
  <si>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</si>
  <si>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</si>
  <si>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</si>
  <si>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</si>
  <si>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</si>
  <si>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</si>
  <si>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</si>
  <si>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</si>
  <si>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2019년 9월 건설수주액분석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</si>
  <si>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</si>
  <si>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</si>
  <si>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</si>
  <si>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</si>
  <si>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</si>
  <si>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</si>
  <si>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</si>
  <si>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</si>
  <si>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</si>
  <si>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</si>
  <si>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</si>
  <si>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</si>
  <si>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</si>
  <si>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</si>
  <si>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</si>
  <si>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</si>
  <si>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</si>
  <si>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</si>
  <si>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</si>
  <si>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</si>
  <si>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</si>
  <si>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</si>
  <si>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</si>
  <si>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</si>
  <si>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</si>
  <si>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</si>
  <si>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</si>
  <si>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</si>
  <si>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</si>
  <si>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</si>
  <si>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</si>
  <si>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</si>
  <si>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</si>
  <si>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</si>
  <si>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</si>
  <si>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</si>
  <si>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</si>
  <si>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</si>
  <si>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</si>
  <si>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</si>
  <si>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</si>
  <si>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</si>
  <si>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</si>
  <si>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</si>
  <si>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</si>
  <si>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</si>
  <si>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</si>
  <si>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</si>
  <si>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</si>
  <si>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</si>
  <si>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</si>
  <si>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</si>
  <si>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</si>
  <si>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</si>
  <si>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</si>
  <si>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</si>
  <si>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</si>
  <si>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</si>
  <si>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18년동분기대비</t>
    <phoneticPr fontId="13" type="noConversion"/>
  </si>
  <si>
    <t>2019. 10</t>
    <phoneticPr fontId="13" type="noConversion"/>
  </si>
  <si>
    <t>2019년 11월 건설수주액분석</t>
    <phoneticPr fontId="13" type="noConversion"/>
  </si>
  <si>
    <t>2019. 11</t>
  </si>
  <si>
    <t>19.11월누적</t>
    <phoneticPr fontId="12" type="noConversion"/>
  </si>
  <si>
    <t>18.11월 누적</t>
    <phoneticPr fontId="12" type="noConversion"/>
  </si>
  <si>
    <t>17.11월 누적</t>
    <phoneticPr fontId="12" type="noConversion"/>
  </si>
  <si>
    <t>연도별 11월 누계수주액 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</si>
</sst>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487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179" fontId="7" fillId="0" borderId="59" xfId="25" applyNumberFormat="1" applyFont="1" applyFill="1" applyBorder="1" applyAlignment="1">
      <alignment vertical="center" shrinkToFi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176" fontId="0" fillId="0" borderId="0" xfId="0" applyNumberFormat="1">
      <alignment vertical="center"/>
    </xf>
    <xf numFmtId="180" fontId="0" fillId="0" borderId="0" xfId="0" applyNumberFormat="1">
      <alignment vertical="center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8" fontId="17" fillId="11" borderId="6" xfId="5" applyNumberFormat="1" applyFont="1" applyFill="1" applyBorder="1" applyAlignment="1"/>
    <xf numFmtId="176" fontId="14" fillId="11" borderId="10" xfId="0" applyNumberFormat="1" applyFont="1" applyFill="1" applyBorder="1" applyAlignment="1">
      <alignment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0" borderId="79" xfId="25" applyNumberFormat="1" applyFont="1" applyFill="1" applyBorder="1" applyAlignment="1">
      <alignment vertical="center" shrinkToFit="1"/>
    </xf>
    <xf numFmtId="14" fontId="17" fillId="11" borderId="56" xfId="5" applyNumberFormat="1" applyFont="1" applyFill="1" applyBorder="1" applyAlignment="1">
      <alignment horizontal="center" vertical="center"/>
    </xf>
    <xf numFmtId="178" fontId="17" fillId="11" borderId="80" xfId="5" applyNumberFormat="1" applyFont="1" applyFill="1" applyBorder="1" applyAlignment="1"/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80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80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78" fontId="7" fillId="11" borderId="40" xfId="5" applyNumberFormat="1" applyFont="1" applyFill="1" applyBorder="1" applyAlignment="1"/>
    <xf numFmtId="49" fontId="7" fillId="0" borderId="47" xfId="5" applyNumberFormat="1" applyFont="1" applyFill="1" applyBorder="1" applyAlignment="1">
      <alignment horizontal="center" vertical="center"/>
    </xf>
    <xf numFmtId="49" fontId="35" fillId="11" borderId="47" xfId="5" applyNumberFormat="1" applyFont="1" applyFill="1" applyBorder="1" applyAlignment="1">
      <alignment horizontal="center" vertical="center"/>
    </xf>
    <xf numFmtId="176" fontId="35" fillId="11" borderId="1" xfId="0" applyNumberFormat="1" applyFont="1" applyFill="1" applyBorder="1" applyAlignment="1">
      <alignment vertical="center"/>
    </xf>
    <xf numFmtId="176" fontId="35" fillId="11" borderId="40" xfId="0" applyNumberFormat="1" applyFont="1" applyFill="1" applyBorder="1" applyAlignment="1">
      <alignment vertical="center"/>
    </xf>
    <xf numFmtId="0" fontId="4" fillId="11" borderId="10" xfId="0" applyFont="1" applyFill="1" applyBorder="1" applyAlignment="1">
      <alignment vertical="center"/>
    </xf>
    <xf numFmtId="177" fontId="31" fillId="11" borderId="1" xfId="0" applyNumberFormat="1" applyFont="1" applyFill="1" applyBorder="1" applyAlignment="1">
      <alignment vertical="center"/>
    </xf>
    <xf numFmtId="0" fontId="5" fillId="11" borderId="0" xfId="0" applyFont="1" applyFill="1" applyAlignment="1">
      <alignment vertical="center"/>
    </xf>
    <xf numFmtId="41" fontId="5" fillId="11" borderId="0" xfId="0" applyNumberFormat="1" applyFont="1" applyFill="1" applyAlignment="1">
      <alignment vertical="center"/>
    </xf>
    <xf numFmtId="178" fontId="7" fillId="11" borderId="6" xfId="5" applyNumberFormat="1" applyFont="1" applyFill="1" applyBorder="1" applyAlignment="1"/>
    <xf numFmtId="176" fontId="14" fillId="11" borderId="67" xfId="0" applyNumberFormat="1" applyFont="1" applyFill="1" applyBorder="1" applyAlignment="1">
      <alignment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2"/>
  <sheetViews>
    <sheetView tabSelected="1" zoomScaleNormal="100" zoomScaleSheetLayoutView="70" workbookViewId="0">
      <pane ySplit="5" topLeftCell="A194" activePane="bottomLeft" state="frozen"/>
      <selection pane="bottomLeft" activeCell="L208" sqref="L208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485" t="s">
        <v>295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8"/>
      <c r="S2" s="117" t="s">
        <v>168</v>
      </c>
      <c r="U2" s="117" t="s">
        <v>168</v>
      </c>
    </row>
    <row r="3" spans="1:21">
      <c r="A3" s="369" t="s">
        <v>65</v>
      </c>
      <c r="B3" s="370" t="s">
        <v>0</v>
      </c>
      <c r="C3" s="371" t="s">
        <v>1</v>
      </c>
      <c r="D3" s="371"/>
      <c r="E3" s="371"/>
      <c r="F3" s="371"/>
      <c r="G3" s="371"/>
      <c r="H3" s="372"/>
      <c r="I3" s="373" t="s">
        <v>2</v>
      </c>
      <c r="J3" s="373"/>
      <c r="K3" s="373"/>
      <c r="L3" s="373"/>
      <c r="M3" s="373"/>
      <c r="N3" s="374"/>
      <c r="O3" s="375" t="s">
        <v>3</v>
      </c>
      <c r="P3" s="375"/>
      <c r="Q3" s="376" t="s">
        <v>4</v>
      </c>
      <c r="R3" s="375"/>
      <c r="S3" s="377"/>
      <c r="U3" s="482" t="s">
        <v>172</v>
      </c>
    </row>
    <row r="4" spans="1:21">
      <c r="A4" s="302"/>
      <c r="B4" s="303"/>
      <c r="C4" s="306"/>
      <c r="D4" s="307" t="s">
        <v>3</v>
      </c>
      <c r="E4" s="308"/>
      <c r="F4" s="307" t="s">
        <v>4</v>
      </c>
      <c r="G4" s="304"/>
      <c r="H4" s="305"/>
      <c r="I4" s="317"/>
      <c r="J4" s="318" t="s">
        <v>3</v>
      </c>
      <c r="K4" s="319"/>
      <c r="L4" s="320" t="s">
        <v>4</v>
      </c>
      <c r="M4" s="315"/>
      <c r="N4" s="316"/>
      <c r="O4" s="328"/>
      <c r="P4" s="330"/>
      <c r="Q4" s="328"/>
      <c r="R4" s="327"/>
      <c r="S4" s="378"/>
      <c r="U4" s="483"/>
    </row>
    <row r="5" spans="1:21" ht="19.5" customHeight="1" thickBot="1">
      <c r="A5" s="200"/>
      <c r="B5" s="9"/>
      <c r="C5" s="309"/>
      <c r="D5" s="310"/>
      <c r="E5" s="311" t="s">
        <v>66</v>
      </c>
      <c r="F5" s="312"/>
      <c r="G5" s="313" t="s">
        <v>5</v>
      </c>
      <c r="H5" s="314" t="s">
        <v>6</v>
      </c>
      <c r="I5" s="321"/>
      <c r="J5" s="322"/>
      <c r="K5" s="323" t="s">
        <v>66</v>
      </c>
      <c r="L5" s="324"/>
      <c r="M5" s="325" t="s">
        <v>5</v>
      </c>
      <c r="N5" s="326" t="s">
        <v>6</v>
      </c>
      <c r="O5" s="331"/>
      <c r="P5" s="332" t="s">
        <v>66</v>
      </c>
      <c r="Q5" s="333"/>
      <c r="R5" s="334" t="s">
        <v>5</v>
      </c>
      <c r="S5" s="335" t="s">
        <v>6</v>
      </c>
      <c r="U5" s="484"/>
    </row>
    <row r="6" spans="1:21" ht="17.25" hidden="1" thickTop="1">
      <c r="A6" s="201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2">
        <v>253496</v>
      </c>
      <c r="T6" s="123"/>
      <c r="U6" s="120"/>
    </row>
    <row r="7" spans="1:21" hidden="1">
      <c r="A7" s="203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4">
        <v>14522</v>
      </c>
      <c r="U7" s="111"/>
    </row>
    <row r="8" spans="1:21" hidden="1">
      <c r="A8" s="205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4">
        <v>22341</v>
      </c>
      <c r="U8" s="111"/>
    </row>
    <row r="9" spans="1:21" hidden="1">
      <c r="A9" s="206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4">
        <v>28848</v>
      </c>
      <c r="U9" s="111"/>
    </row>
    <row r="10" spans="1:21" hidden="1">
      <c r="A10" s="206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4">
        <v>18396</v>
      </c>
      <c r="U10" s="111"/>
    </row>
    <row r="11" spans="1:21" hidden="1">
      <c r="A11" s="206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4">
        <v>18989</v>
      </c>
      <c r="U11" s="111"/>
    </row>
    <row r="12" spans="1:21" hidden="1">
      <c r="A12" s="206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4">
        <v>22367</v>
      </c>
      <c r="U12" s="111"/>
    </row>
    <row r="13" spans="1:21" hidden="1">
      <c r="A13" s="207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4">
        <v>28599</v>
      </c>
      <c r="U13" s="111"/>
    </row>
    <row r="14" spans="1:21" hidden="1">
      <c r="A14" s="208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4">
        <v>17131</v>
      </c>
      <c r="U14" s="111"/>
    </row>
    <row r="15" spans="1:21" hidden="1">
      <c r="A15" s="205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4">
        <v>14383</v>
      </c>
      <c r="U15" s="111"/>
    </row>
    <row r="16" spans="1:21" hidden="1">
      <c r="A16" s="206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4">
        <v>25785</v>
      </c>
      <c r="U16" s="111"/>
    </row>
    <row r="17" spans="1:21" hidden="1">
      <c r="A17" s="208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4">
        <v>19814</v>
      </c>
      <c r="U17" s="111"/>
    </row>
    <row r="18" spans="1:21" hidden="1">
      <c r="A18" s="209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4">
        <v>35628</v>
      </c>
      <c r="U18" s="111"/>
    </row>
    <row r="19" spans="1:21" hidden="1">
      <c r="A19" s="210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1">
        <v>266803</v>
      </c>
      <c r="U19" s="111"/>
    </row>
    <row r="20" spans="1:21" hidden="1">
      <c r="A20" s="205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4">
        <v>16146</v>
      </c>
      <c r="U20" s="111"/>
    </row>
    <row r="21" spans="1:21" hidden="1">
      <c r="A21" s="205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4">
        <v>16820</v>
      </c>
      <c r="U21" s="111"/>
    </row>
    <row r="22" spans="1:21" hidden="1">
      <c r="A22" s="206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4">
        <v>21519</v>
      </c>
      <c r="U22" s="111"/>
    </row>
    <row r="23" spans="1:21" hidden="1">
      <c r="A23" s="206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4">
        <v>20693</v>
      </c>
      <c r="U23" s="111"/>
    </row>
    <row r="24" spans="1:21" hidden="1">
      <c r="A24" s="208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4">
        <v>25200</v>
      </c>
      <c r="U24" s="111"/>
    </row>
    <row r="25" spans="1:21" hidden="1">
      <c r="A25" s="205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4">
        <v>31234</v>
      </c>
      <c r="U25" s="111"/>
    </row>
    <row r="26" spans="1:21" hidden="1">
      <c r="A26" s="206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4">
        <v>17983</v>
      </c>
      <c r="U26" s="111"/>
    </row>
    <row r="27" spans="1:21" hidden="1">
      <c r="A27" s="206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4">
        <v>19275</v>
      </c>
      <c r="U27" s="111"/>
    </row>
    <row r="28" spans="1:21" hidden="1">
      <c r="A28" s="206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4">
        <v>16548</v>
      </c>
      <c r="U28" s="111"/>
    </row>
    <row r="29" spans="1:21" hidden="1">
      <c r="A29" s="206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4">
        <v>17959</v>
      </c>
      <c r="U29" s="111"/>
    </row>
    <row r="30" spans="1:21" hidden="1">
      <c r="A30" s="206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4">
        <v>23832</v>
      </c>
      <c r="U30" s="111"/>
    </row>
    <row r="31" spans="1:21" hidden="1">
      <c r="A31" s="208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4">
        <v>32580</v>
      </c>
      <c r="U31" s="111"/>
    </row>
    <row r="32" spans="1:21" hidden="1">
      <c r="A32" s="212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3">
        <v>259789</v>
      </c>
      <c r="U32" s="111"/>
    </row>
    <row r="33" spans="1:21" hidden="1">
      <c r="A33" s="214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5">
        <v>24591</v>
      </c>
      <c r="U33" s="111"/>
    </row>
    <row r="34" spans="1:21" hidden="1">
      <c r="A34" s="216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7">
        <v>12890</v>
      </c>
      <c r="U34" s="111"/>
    </row>
    <row r="35" spans="1:21" hidden="1">
      <c r="A35" s="216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7">
        <v>14984.27</v>
      </c>
      <c r="U35" s="111"/>
    </row>
    <row r="36" spans="1:21" hidden="1">
      <c r="A36" s="216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8">
        <v>16643.02</v>
      </c>
      <c r="U36" s="111"/>
    </row>
    <row r="37" spans="1:21" hidden="1">
      <c r="A37" s="216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8">
        <v>28324.15184617952</v>
      </c>
      <c r="U37" s="111"/>
    </row>
    <row r="38" spans="1:21" hidden="1">
      <c r="A38" s="216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8">
        <v>25647.960331849859</v>
      </c>
      <c r="U38" s="111"/>
    </row>
    <row r="39" spans="1:21" hidden="1">
      <c r="A39" s="219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20">
        <v>20364.669999999998</v>
      </c>
      <c r="U39" s="111"/>
    </row>
    <row r="40" spans="1:21" hidden="1">
      <c r="A40" s="216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8">
        <v>24775</v>
      </c>
      <c r="U40" s="111"/>
    </row>
    <row r="41" spans="1:21" hidden="1">
      <c r="A41" s="221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8">
        <v>22465.98</v>
      </c>
      <c r="U41" s="111"/>
    </row>
    <row r="42" spans="1:21" hidden="1">
      <c r="A42" s="221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8">
        <v>16126.14381794881</v>
      </c>
      <c r="U42" s="111"/>
    </row>
    <row r="43" spans="1:21" hidden="1">
      <c r="A43" s="221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2">
        <v>20338.076050387677</v>
      </c>
      <c r="U43" s="111"/>
    </row>
    <row r="44" spans="1:21" hidden="1">
      <c r="A44" s="221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3">
        <v>29446.64780664241</v>
      </c>
      <c r="U44" s="111"/>
    </row>
    <row r="45" spans="1:21" hidden="1">
      <c r="A45" s="224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5">
        <v>256596.91985300829</v>
      </c>
      <c r="U45" s="111"/>
    </row>
    <row r="46" spans="1:21" hidden="1">
      <c r="A46" s="226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7">
        <v>19464.611224220174</v>
      </c>
      <c r="T46" s="122">
        <v>84.9</v>
      </c>
      <c r="U46" s="112">
        <f>B46/T46*100</f>
        <v>88436.966040175394</v>
      </c>
    </row>
    <row r="47" spans="1:21" hidden="1">
      <c r="A47" s="228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7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8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7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9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30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9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30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1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2">
        <v>22209.0052048535</v>
      </c>
      <c r="T51" s="122">
        <v>84.9</v>
      </c>
      <c r="U51" s="112">
        <f t="shared" si="0"/>
        <v>157955.57480177371</v>
      </c>
    </row>
    <row r="52" spans="1:21" hidden="1">
      <c r="A52" s="231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3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4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20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4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20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4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20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4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20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5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6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7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8">
        <v>335706.58928183961</v>
      </c>
      <c r="T58" s="199">
        <v>84.9</v>
      </c>
      <c r="U58" s="113">
        <f t="shared" si="0"/>
        <v>1506616.9687593284</v>
      </c>
    </row>
    <row r="59" spans="1:21" hidden="1">
      <c r="A59" s="239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40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4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1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4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1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4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1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4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1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4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1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4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1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4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1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4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1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4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1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4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1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4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1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2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3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4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5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4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1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6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7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4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1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4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1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4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1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4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1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4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8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4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8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4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8">
        <v>17962.48292715356</v>
      </c>
      <c r="T81" s="122">
        <v>96.1</v>
      </c>
      <c r="U81" s="112">
        <f t="shared" si="0"/>
        <v>119073.0646689615</v>
      </c>
    </row>
    <row r="82" spans="1:21" hidden="1">
      <c r="A82" s="234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8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9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50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2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3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4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8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4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8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4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8">
        <v>18846.83694872347</v>
      </c>
      <c r="T87" s="122">
        <v>100</v>
      </c>
      <c r="U87" s="112">
        <f t="shared" si="0"/>
        <v>73466.037792904099</v>
      </c>
    </row>
    <row r="88" spans="1:21" hidden="1">
      <c r="A88" s="234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8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4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8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4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8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4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1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5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8">
        <v>18727.72415619086</v>
      </c>
      <c r="T92" s="122">
        <v>100</v>
      </c>
      <c r="U92" s="112">
        <f t="shared" si="0"/>
        <v>48942.178610940784</v>
      </c>
    </row>
    <row r="93" spans="1:21" hidden="1">
      <c r="A93" s="235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8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5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6">
        <v>24939.72558905523</v>
      </c>
      <c r="T94" s="122">
        <v>100</v>
      </c>
      <c r="U94" s="112">
        <f t="shared" si="0"/>
        <v>55998.45100856114</v>
      </c>
    </row>
    <row r="95" spans="1:21" hidden="1">
      <c r="A95" s="251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2">
        <v>29991.101639385204</v>
      </c>
      <c r="T95" s="122">
        <v>100</v>
      </c>
      <c r="U95" s="112">
        <f t="shared" si="0"/>
        <v>88395.96790248758</v>
      </c>
    </row>
    <row r="96" spans="1:21" hidden="1">
      <c r="A96" s="235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6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2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3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4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5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4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6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4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6">
        <v>31753</v>
      </c>
      <c r="T100" s="122">
        <v>106.2</v>
      </c>
      <c r="U100" s="112">
        <f t="shared" si="0"/>
        <v>84656.308851224108</v>
      </c>
    </row>
    <row r="101" spans="1:21" hidden="1">
      <c r="A101" s="257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6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7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6">
        <v>38886.6</v>
      </c>
      <c r="T102" s="122">
        <v>106.2</v>
      </c>
      <c r="U102" s="112">
        <f t="shared" si="0"/>
        <v>79721.996233521641</v>
      </c>
    </row>
    <row r="103" spans="1:21" hidden="1">
      <c r="A103" s="257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6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8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6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8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6">
        <v>25777</v>
      </c>
      <c r="T105" s="122">
        <v>106.2</v>
      </c>
      <c r="U105" s="112">
        <f t="shared" si="0"/>
        <v>80498.352165725039</v>
      </c>
    </row>
    <row r="106" spans="1:21" hidden="1">
      <c r="A106" s="259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60">
        <v>25974.82</v>
      </c>
      <c r="T106" s="122">
        <v>106.2</v>
      </c>
      <c r="U106" s="112">
        <f t="shared" si="0"/>
        <v>81736.826741996236</v>
      </c>
    </row>
    <row r="107" spans="1:21" hidden="1">
      <c r="A107" s="261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60">
        <v>20762.3</v>
      </c>
      <c r="T107" s="122">
        <v>106.2</v>
      </c>
      <c r="U107" s="112">
        <f t="shared" si="0"/>
        <v>76230.932203389835</v>
      </c>
    </row>
    <row r="108" spans="1:21" hidden="1">
      <c r="A108" s="262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3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4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5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7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6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4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7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8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9">
        <v>21495</v>
      </c>
      <c r="T112" s="122">
        <v>108.4</v>
      </c>
      <c r="U112" s="112">
        <f t="shared" si="2"/>
        <v>84782.287822878221</v>
      </c>
    </row>
    <row r="113" spans="1:21" hidden="1">
      <c r="A113" s="268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9">
        <v>32561</v>
      </c>
      <c r="T113" s="122">
        <v>108.4</v>
      </c>
      <c r="U113" s="112">
        <f t="shared" si="2"/>
        <v>76996.309963099629</v>
      </c>
    </row>
    <row r="114" spans="1:21" hidden="1">
      <c r="A114" s="270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9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70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9">
        <v>37144</v>
      </c>
      <c r="T115" s="122">
        <v>108.4</v>
      </c>
      <c r="U115" s="112">
        <f t="shared" si="2"/>
        <v>78589.483394833936</v>
      </c>
    </row>
    <row r="116" spans="1:21" hidden="1">
      <c r="A116" s="270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9">
        <v>31084</v>
      </c>
      <c r="T116" s="122">
        <v>108.4</v>
      </c>
      <c r="U116" s="112">
        <f t="shared" si="2"/>
        <v>121154.05904059039</v>
      </c>
    </row>
    <row r="117" spans="1:21" hidden="1">
      <c r="A117" s="270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9">
        <v>26966</v>
      </c>
      <c r="T117" s="122">
        <v>108.4</v>
      </c>
      <c r="U117" s="112">
        <f t="shared" si="2"/>
        <v>69518.450184501839</v>
      </c>
    </row>
    <row r="118" spans="1:21" hidden="1">
      <c r="A118" s="271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9">
        <v>16029</v>
      </c>
      <c r="T118" s="122">
        <v>108.4</v>
      </c>
      <c r="U118" s="112">
        <f t="shared" si="2"/>
        <v>56147.601476014759</v>
      </c>
    </row>
    <row r="119" spans="1:21" hidden="1">
      <c r="A119" s="271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9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1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9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2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3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2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3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4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5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6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3">
        <v>15070</v>
      </c>
      <c r="T124" s="122">
        <v>108.5</v>
      </c>
      <c r="U124" s="112">
        <f t="shared" si="2"/>
        <v>40349.308755760372</v>
      </c>
    </row>
    <row r="125" spans="1:21" hidden="1">
      <c r="A125" s="276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3">
        <v>22292</v>
      </c>
      <c r="T125" s="122">
        <v>108.5</v>
      </c>
      <c r="U125" s="112">
        <f t="shared" si="2"/>
        <v>51704.147465437789</v>
      </c>
    </row>
    <row r="126" spans="1:21" hidden="1">
      <c r="A126" s="276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3">
        <v>28791</v>
      </c>
      <c r="T126" s="122">
        <v>108.5</v>
      </c>
      <c r="U126" s="112">
        <f t="shared" si="2"/>
        <v>60157.603686635943</v>
      </c>
    </row>
    <row r="127" spans="1:21" hidden="1">
      <c r="A127" s="276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3">
        <v>19600</v>
      </c>
      <c r="T127" s="122">
        <v>108.5</v>
      </c>
      <c r="U127" s="112">
        <f t="shared" si="2"/>
        <v>58942.857142857145</v>
      </c>
    </row>
    <row r="128" spans="1:21" hidden="1">
      <c r="A128" s="276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3">
        <v>25946</v>
      </c>
      <c r="T128" s="122">
        <v>108.5</v>
      </c>
      <c r="U128" s="112">
        <f t="shared" si="2"/>
        <v>68320.737327188937</v>
      </c>
    </row>
    <row r="129" spans="1:25" hidden="1">
      <c r="A129" s="277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8">
        <v>30151</v>
      </c>
      <c r="T129" s="122">
        <v>108.5</v>
      </c>
      <c r="U129" s="112">
        <f t="shared" si="2"/>
        <v>81367.741935483864</v>
      </c>
    </row>
    <row r="130" spans="1:25" hidden="1">
      <c r="A130" s="277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8">
        <v>23061</v>
      </c>
      <c r="T130" s="122">
        <v>108.5</v>
      </c>
      <c r="U130" s="112">
        <f t="shared" si="2"/>
        <v>62130.875576036866</v>
      </c>
    </row>
    <row r="131" spans="1:25" hidden="1">
      <c r="A131" s="279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80">
        <v>25401</v>
      </c>
      <c r="T131" s="122">
        <v>108.5</v>
      </c>
      <c r="U131" s="112">
        <f t="shared" si="2"/>
        <v>55003.686635944701</v>
      </c>
    </row>
    <row r="132" spans="1:25" hidden="1">
      <c r="A132" s="277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8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9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80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9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80">
        <v>27446</v>
      </c>
      <c r="T134" s="122">
        <v>108.5</v>
      </c>
      <c r="U134" s="112">
        <f t="shared" si="2"/>
        <v>76929.953917050691</v>
      </c>
    </row>
    <row r="135" spans="1:25" hidden="1">
      <c r="A135" s="277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8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4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5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7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8">
        <v>14755</v>
      </c>
      <c r="T137" s="125">
        <v>110.1</v>
      </c>
      <c r="U137" s="112">
        <f t="shared" si="2"/>
        <v>63058.128973660314</v>
      </c>
    </row>
    <row r="138" spans="1:25" hidden="1">
      <c r="A138" s="277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8">
        <v>24391</v>
      </c>
      <c r="T138" s="125">
        <v>110.1</v>
      </c>
      <c r="U138" s="112">
        <f t="shared" si="2"/>
        <v>70619.43687556767</v>
      </c>
    </row>
    <row r="139" spans="1:25" hidden="1">
      <c r="A139" s="277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8">
        <v>27920</v>
      </c>
      <c r="T139" s="125">
        <v>110.1</v>
      </c>
      <c r="U139" s="112">
        <f t="shared" si="2"/>
        <v>69449.591280653956</v>
      </c>
    </row>
    <row r="140" spans="1:25" hidden="1">
      <c r="A140" s="277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8">
        <v>22310</v>
      </c>
      <c r="T140" s="125">
        <v>110.1</v>
      </c>
      <c r="U140" s="112">
        <f t="shared" si="2"/>
        <v>82788.374205267944</v>
      </c>
    </row>
    <row r="141" spans="1:25" hidden="1">
      <c r="A141" s="277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8">
        <v>31943</v>
      </c>
      <c r="T141" s="125">
        <v>110.1</v>
      </c>
      <c r="U141" s="112">
        <f t="shared" si="2"/>
        <v>72074.477747502271</v>
      </c>
    </row>
    <row r="142" spans="1:25" hidden="1">
      <c r="A142" s="277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8">
        <v>33164</v>
      </c>
      <c r="T142" s="125">
        <v>110.1</v>
      </c>
      <c r="U142" s="112">
        <f t="shared" si="2"/>
        <v>93009.990917347881</v>
      </c>
    </row>
    <row r="143" spans="1:25" hidden="1">
      <c r="A143" s="277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8">
        <v>34234</v>
      </c>
      <c r="T143" s="125">
        <v>110.1</v>
      </c>
      <c r="U143" s="112">
        <f t="shared" si="2"/>
        <v>74327.883742052683</v>
      </c>
    </row>
    <row r="144" spans="1:25" hidden="1">
      <c r="A144" s="277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8">
        <v>25651</v>
      </c>
      <c r="T144" s="125">
        <v>110.1</v>
      </c>
      <c r="U144" s="112">
        <f t="shared" si="2"/>
        <v>85740.236148955504</v>
      </c>
    </row>
    <row r="145" spans="1:25" hidden="1">
      <c r="A145" s="277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8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9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80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9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80">
        <v>30775</v>
      </c>
      <c r="T147" s="125">
        <v>110.1</v>
      </c>
      <c r="U147" s="112">
        <f t="shared" si="2"/>
        <v>66726.61217075387</v>
      </c>
    </row>
    <row r="148" spans="1:25" hidden="1">
      <c r="A148" s="277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8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4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5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>
      <c r="A150" s="281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2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3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2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3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4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3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4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3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5">
        <v>59330</v>
      </c>
      <c r="T154" s="126">
        <v>108.6</v>
      </c>
      <c r="U154" s="112">
        <f t="shared" si="2"/>
        <v>142685.08287292818</v>
      </c>
    </row>
    <row r="155" spans="1:25" s="155" customFormat="1" ht="18" hidden="1" customHeight="1">
      <c r="A155" s="283" t="s">
        <v>160</v>
      </c>
      <c r="B155" s="152">
        <v>158650</v>
      </c>
      <c r="C155" s="152">
        <v>55954</v>
      </c>
      <c r="D155" s="152">
        <v>46704</v>
      </c>
      <c r="E155" s="152">
        <v>680</v>
      </c>
      <c r="F155" s="152">
        <v>9251</v>
      </c>
      <c r="G155" s="152">
        <v>1590</v>
      </c>
      <c r="H155" s="152">
        <v>7661</v>
      </c>
      <c r="I155" s="152">
        <v>102696</v>
      </c>
      <c r="J155" s="152">
        <v>11783</v>
      </c>
      <c r="K155" s="152">
        <v>6058</v>
      </c>
      <c r="L155" s="152">
        <v>90912</v>
      </c>
      <c r="M155" s="152">
        <v>55019</v>
      </c>
      <c r="N155" s="152">
        <v>35893</v>
      </c>
      <c r="O155" s="152">
        <v>58487</v>
      </c>
      <c r="P155" s="152">
        <v>6738</v>
      </c>
      <c r="Q155" s="152">
        <v>100163</v>
      </c>
      <c r="R155" s="152">
        <v>56609</v>
      </c>
      <c r="S155" s="286">
        <v>43554</v>
      </c>
      <c r="T155" s="153">
        <v>108.6</v>
      </c>
      <c r="U155" s="154">
        <f t="shared" si="2"/>
        <v>146086.5561694291</v>
      </c>
    </row>
    <row r="156" spans="1:25" s="157" customFormat="1" ht="18" hidden="1" customHeight="1">
      <c r="A156" s="287" t="s">
        <v>163</v>
      </c>
      <c r="B156" s="156">
        <v>103387.79528973253</v>
      </c>
      <c r="C156" s="156">
        <v>25940.240000000002</v>
      </c>
      <c r="D156" s="156">
        <v>15778.12</v>
      </c>
      <c r="E156" s="156">
        <v>357.02</v>
      </c>
      <c r="F156" s="156">
        <v>10162.120000000001</v>
      </c>
      <c r="G156" s="156">
        <v>4191.2</v>
      </c>
      <c r="H156" s="156">
        <v>5970.92</v>
      </c>
      <c r="I156" s="156">
        <v>77447.55528973254</v>
      </c>
      <c r="J156" s="156">
        <v>3849.6755890755535</v>
      </c>
      <c r="K156" s="156">
        <v>2667.76</v>
      </c>
      <c r="L156" s="156">
        <v>73597.879700656995</v>
      </c>
      <c r="M156" s="156">
        <v>48000.741787599669</v>
      </c>
      <c r="N156" s="156">
        <v>25597.137913057319</v>
      </c>
      <c r="O156" s="156">
        <v>19627.795589075555</v>
      </c>
      <c r="P156" s="156">
        <v>3024.78</v>
      </c>
      <c r="Q156" s="156">
        <v>83759.999700656976</v>
      </c>
      <c r="R156" s="156">
        <v>52191.941787599673</v>
      </c>
      <c r="S156" s="288">
        <v>31568.057913057321</v>
      </c>
      <c r="T156" s="153">
        <v>111.2</v>
      </c>
      <c r="U156" s="154">
        <f t="shared" si="2"/>
        <v>92974.63605191774</v>
      </c>
    </row>
    <row r="157" spans="1:25" s="159" customFormat="1" ht="18" hidden="1" customHeight="1">
      <c r="A157" s="287" t="s">
        <v>164</v>
      </c>
      <c r="B157" s="158">
        <v>97783</v>
      </c>
      <c r="C157" s="158">
        <v>25315</v>
      </c>
      <c r="D157" s="158">
        <v>9505</v>
      </c>
      <c r="E157" s="158">
        <v>205</v>
      </c>
      <c r="F157" s="158">
        <v>15810</v>
      </c>
      <c r="G157" s="158">
        <v>11022</v>
      </c>
      <c r="H157" s="158">
        <v>4787</v>
      </c>
      <c r="I157" s="158">
        <v>72468</v>
      </c>
      <c r="J157" s="158">
        <v>6665</v>
      </c>
      <c r="K157" s="158">
        <v>1837</v>
      </c>
      <c r="L157" s="158">
        <v>65803</v>
      </c>
      <c r="M157" s="158">
        <v>43878</v>
      </c>
      <c r="N157" s="158">
        <v>21926</v>
      </c>
      <c r="O157" s="158">
        <v>16170</v>
      </c>
      <c r="P157" s="158">
        <v>2043</v>
      </c>
      <c r="Q157" s="158">
        <v>81613</v>
      </c>
      <c r="R157" s="158">
        <v>54900</v>
      </c>
      <c r="S157" s="289">
        <v>26713</v>
      </c>
      <c r="T157" s="153">
        <v>111.2</v>
      </c>
      <c r="U157" s="154">
        <f t="shared" si="2"/>
        <v>87934.352517985608</v>
      </c>
    </row>
    <row r="158" spans="1:25" s="159" customFormat="1" ht="18" hidden="1" customHeight="1">
      <c r="A158" s="287" t="s">
        <v>165</v>
      </c>
      <c r="B158" s="160">
        <v>204073.735782295</v>
      </c>
      <c r="C158" s="160">
        <v>19194.32</v>
      </c>
      <c r="D158" s="160">
        <v>13913.42</v>
      </c>
      <c r="E158" s="160">
        <v>605.86</v>
      </c>
      <c r="F158" s="160">
        <v>5280.9</v>
      </c>
      <c r="G158" s="160">
        <v>817.5</v>
      </c>
      <c r="H158" s="160">
        <v>4463.3999999999996</v>
      </c>
      <c r="I158" s="160">
        <v>184879.41578229493</v>
      </c>
      <c r="J158" s="160">
        <v>47522.600996772424</v>
      </c>
      <c r="K158" s="160">
        <v>38676.213526305888</v>
      </c>
      <c r="L158" s="160">
        <v>137356.81478552253</v>
      </c>
      <c r="M158" s="160">
        <v>84651.826343210822</v>
      </c>
      <c r="N158" s="160">
        <v>52704.988442311704</v>
      </c>
      <c r="O158" s="160">
        <v>61436.020996772422</v>
      </c>
      <c r="P158" s="160">
        <v>39282.073526305889</v>
      </c>
      <c r="Q158" s="160">
        <v>142637.71478552252</v>
      </c>
      <c r="R158" s="160">
        <v>85469.326343210822</v>
      </c>
      <c r="S158" s="290">
        <v>57168.388442311705</v>
      </c>
      <c r="T158" s="161">
        <v>111.2</v>
      </c>
      <c r="U158" s="154">
        <f t="shared" si="2"/>
        <v>183519.54656681206</v>
      </c>
    </row>
    <row r="159" spans="1:25" s="157" customFormat="1" ht="18" hidden="1" customHeight="1">
      <c r="A159" s="287" t="s">
        <v>166</v>
      </c>
      <c r="B159" s="160">
        <v>119967</v>
      </c>
      <c r="C159" s="160">
        <v>27953</v>
      </c>
      <c r="D159" s="160">
        <v>18362</v>
      </c>
      <c r="E159" s="160">
        <v>3467</v>
      </c>
      <c r="F159" s="160">
        <v>9592</v>
      </c>
      <c r="G159" s="160">
        <v>2260</v>
      </c>
      <c r="H159" s="160">
        <v>7332</v>
      </c>
      <c r="I159" s="160">
        <v>92014</v>
      </c>
      <c r="J159" s="160">
        <v>6292</v>
      </c>
      <c r="K159" s="160">
        <v>1451</v>
      </c>
      <c r="L159" s="160">
        <v>85722</v>
      </c>
      <c r="M159" s="160">
        <v>63063</v>
      </c>
      <c r="N159" s="160">
        <v>22659</v>
      </c>
      <c r="O159" s="160">
        <v>24653</v>
      </c>
      <c r="P159" s="160">
        <v>4919</v>
      </c>
      <c r="Q159" s="160">
        <v>95314</v>
      </c>
      <c r="R159" s="160">
        <v>65323</v>
      </c>
      <c r="S159" s="290">
        <v>29990</v>
      </c>
      <c r="T159" s="161"/>
      <c r="U159" s="154" t="e">
        <f t="shared" si="2"/>
        <v>#DIV/0!</v>
      </c>
    </row>
    <row r="160" spans="1:25" s="157" customFormat="1" ht="18" hidden="1" customHeight="1">
      <c r="A160" s="291" t="s">
        <v>167</v>
      </c>
      <c r="B160" s="162">
        <v>152871.87538101626</v>
      </c>
      <c r="C160" s="162">
        <v>44040.480000000003</v>
      </c>
      <c r="D160" s="162">
        <v>30603.279999999999</v>
      </c>
      <c r="E160" s="162">
        <v>971.49</v>
      </c>
      <c r="F160" s="162">
        <v>13437.2</v>
      </c>
      <c r="G160" s="162">
        <v>6851</v>
      </c>
      <c r="H160" s="162">
        <v>6586</v>
      </c>
      <c r="I160" s="162">
        <v>108831.39538101625</v>
      </c>
      <c r="J160" s="162">
        <v>14022.121081180474</v>
      </c>
      <c r="K160" s="162">
        <v>2742.28</v>
      </c>
      <c r="L160" s="162">
        <v>94809.274299835772</v>
      </c>
      <c r="M160" s="162">
        <v>61476.546817519302</v>
      </c>
      <c r="N160" s="162">
        <v>33332.727482316477</v>
      </c>
      <c r="O160" s="162">
        <v>44625.401081180476</v>
      </c>
      <c r="P160" s="162">
        <v>3713.77</v>
      </c>
      <c r="Q160" s="162">
        <v>108246.47429983577</v>
      </c>
      <c r="R160" s="162">
        <v>68328</v>
      </c>
      <c r="S160" s="292">
        <v>39919</v>
      </c>
      <c r="T160" s="161"/>
      <c r="U160" s="163" t="e">
        <f t="shared" si="2"/>
        <v>#DIV/0!</v>
      </c>
      <c r="Y160" s="164"/>
    </row>
    <row r="161" spans="1:25" s="159" customFormat="1" ht="18" hidden="1" customHeight="1">
      <c r="A161" s="287" t="s">
        <v>169</v>
      </c>
      <c r="B161" s="160">
        <v>162655.79666666666</v>
      </c>
      <c r="C161" s="184">
        <v>70415.899999999994</v>
      </c>
      <c r="D161" s="184">
        <v>40728.94</v>
      </c>
      <c r="E161" s="184">
        <v>1824.28</v>
      </c>
      <c r="F161" s="184">
        <v>29686.959999999999</v>
      </c>
      <c r="G161" s="184">
        <v>13831.09</v>
      </c>
      <c r="H161" s="184">
        <v>15855.87</v>
      </c>
      <c r="I161" s="184">
        <v>92239.896666666667</v>
      </c>
      <c r="J161" s="184">
        <v>27609.826666666664</v>
      </c>
      <c r="K161" s="184">
        <v>225.79</v>
      </c>
      <c r="L161" s="184">
        <v>64630.07</v>
      </c>
      <c r="M161" s="184">
        <v>30106.016666666666</v>
      </c>
      <c r="N161" s="184">
        <v>34524.053333333337</v>
      </c>
      <c r="O161" s="160">
        <v>68338.766666666663</v>
      </c>
      <c r="P161" s="160">
        <v>2050.0700000000002</v>
      </c>
      <c r="Q161" s="160">
        <v>94317.03</v>
      </c>
      <c r="R161" s="160">
        <v>43937.106666666667</v>
      </c>
      <c r="S161" s="290">
        <v>50379.92333333334</v>
      </c>
      <c r="T161" s="161"/>
      <c r="U161" s="170" t="e">
        <f>B161/T161*100</f>
        <v>#DIV/0!</v>
      </c>
      <c r="Y161" s="175"/>
    </row>
    <row r="162" spans="1:25" s="167" customFormat="1" ht="18" hidden="1" customHeight="1">
      <c r="A162" s="274" t="s">
        <v>173</v>
      </c>
      <c r="B162" s="165">
        <f>SUM(B150:B161)</f>
        <v>1579836.0176477062</v>
      </c>
      <c r="C162" s="165">
        <f t="shared" ref="C162:S162" si="7">SUM(C150:C161)</f>
        <v>447328.93999999994</v>
      </c>
      <c r="D162" s="165">
        <f t="shared" si="7"/>
        <v>306618.76</v>
      </c>
      <c r="E162" s="165">
        <f t="shared" si="7"/>
        <v>13759.650000000001</v>
      </c>
      <c r="F162" s="165">
        <f t="shared" si="7"/>
        <v>140711.18</v>
      </c>
      <c r="G162" s="165">
        <f t="shared" si="7"/>
        <v>51613.789999999994</v>
      </c>
      <c r="H162" s="165">
        <f t="shared" si="7"/>
        <v>89095.19</v>
      </c>
      <c r="I162" s="165">
        <f t="shared" si="7"/>
        <v>1132507.2631197104</v>
      </c>
      <c r="J162" s="165">
        <f t="shared" si="7"/>
        <v>148285.22433369514</v>
      </c>
      <c r="K162" s="165">
        <f t="shared" si="7"/>
        <v>69984.04352630589</v>
      </c>
      <c r="L162" s="165">
        <f t="shared" si="7"/>
        <v>984221.03878601524</v>
      </c>
      <c r="M162" s="165">
        <f t="shared" si="7"/>
        <v>625215.13161499659</v>
      </c>
      <c r="N162" s="165">
        <f t="shared" si="7"/>
        <v>359006.90717101883</v>
      </c>
      <c r="O162" s="165">
        <f t="shared" si="7"/>
        <v>454903.98433369515</v>
      </c>
      <c r="P162" s="165">
        <f t="shared" si="7"/>
        <v>83744.693526305899</v>
      </c>
      <c r="Q162" s="165">
        <f t="shared" si="7"/>
        <v>1124931.2187860152</v>
      </c>
      <c r="R162" s="165">
        <f t="shared" si="7"/>
        <v>676829.37479747715</v>
      </c>
      <c r="S162" s="293">
        <f t="shared" si="7"/>
        <v>448103.3696887024</v>
      </c>
      <c r="T162" s="153">
        <v>110.16800000000001</v>
      </c>
      <c r="U162" s="166">
        <f>B162/T162*100</f>
        <v>1434024.415118461</v>
      </c>
      <c r="Y162" s="168"/>
    </row>
    <row r="163" spans="1:25" s="150" customFormat="1" ht="18" hidden="1" customHeight="1" thickTop="1">
      <c r="A163" s="287" t="s">
        <v>175</v>
      </c>
      <c r="B163" s="160">
        <v>78814.60647506715</v>
      </c>
      <c r="C163" s="169">
        <v>29437.54</v>
      </c>
      <c r="D163" s="169">
        <v>19304.73</v>
      </c>
      <c r="E163" s="169">
        <v>3106.93</v>
      </c>
      <c r="F163" s="169">
        <v>10132.81</v>
      </c>
      <c r="G163" s="169">
        <v>4609.59</v>
      </c>
      <c r="H163" s="169">
        <v>5523.22</v>
      </c>
      <c r="I163" s="169">
        <v>49377.066475067157</v>
      </c>
      <c r="J163" s="169">
        <v>4781.047842709002</v>
      </c>
      <c r="K163" s="169">
        <v>1748</v>
      </c>
      <c r="L163" s="169">
        <v>44596.018632358144</v>
      </c>
      <c r="M163" s="169">
        <v>24639.523583227863</v>
      </c>
      <c r="N163" s="169">
        <v>19956.495049130288</v>
      </c>
      <c r="O163" s="160">
        <v>24085.777842709002</v>
      </c>
      <c r="P163" s="160">
        <v>4854.93</v>
      </c>
      <c r="Q163" s="160">
        <v>54728.828632358141</v>
      </c>
      <c r="R163" s="160">
        <v>29249.113583227863</v>
      </c>
      <c r="S163" s="290">
        <v>25479.715049130289</v>
      </c>
      <c r="T163" s="149"/>
      <c r="U163" s="148"/>
      <c r="Y163" s="151"/>
    </row>
    <row r="164" spans="1:25" s="157" customFormat="1" ht="18" hidden="1" customHeight="1">
      <c r="A164" s="287" t="s">
        <v>176</v>
      </c>
      <c r="B164" s="160">
        <v>110447.21469007744</v>
      </c>
      <c r="C164" s="169">
        <v>30454.22</v>
      </c>
      <c r="D164" s="169">
        <v>15153.86</v>
      </c>
      <c r="E164" s="169">
        <v>269.04000000000002</v>
      </c>
      <c r="F164" s="169">
        <v>15300.36</v>
      </c>
      <c r="G164" s="169">
        <v>8684.23</v>
      </c>
      <c r="H164" s="169">
        <v>6616.13</v>
      </c>
      <c r="I164" s="169">
        <v>79992.994690077438</v>
      </c>
      <c r="J164" s="169">
        <v>7497.6628790194964</v>
      </c>
      <c r="K164" s="169">
        <v>6507.03</v>
      </c>
      <c r="L164" s="169">
        <v>72495.331811057942</v>
      </c>
      <c r="M164" s="169">
        <v>39013.060793636883</v>
      </c>
      <c r="N164" s="169">
        <v>33482.271017421066</v>
      </c>
      <c r="O164" s="171">
        <v>22651.522879019496</v>
      </c>
      <c r="P164" s="171">
        <v>6776.07</v>
      </c>
      <c r="Q164" s="171">
        <v>87795.691811057943</v>
      </c>
      <c r="R164" s="171">
        <v>47697.290793636879</v>
      </c>
      <c r="S164" s="294">
        <v>40098.401017421063</v>
      </c>
      <c r="T164" s="172"/>
      <c r="U164" s="170"/>
      <c r="Y164" s="164"/>
    </row>
    <row r="165" spans="1:25" s="159" customFormat="1" ht="18" hidden="1" customHeight="1">
      <c r="A165" s="287" t="s">
        <v>177</v>
      </c>
      <c r="B165" s="160">
        <v>132017.32222372183</v>
      </c>
      <c r="C165" s="160">
        <v>38756.1</v>
      </c>
      <c r="D165" s="160">
        <v>21588.17</v>
      </c>
      <c r="E165" s="160">
        <v>1043.79</v>
      </c>
      <c r="F165" s="160">
        <v>17167.93</v>
      </c>
      <c r="G165" s="160">
        <v>10141.959999999999</v>
      </c>
      <c r="H165" s="160">
        <v>7025.97</v>
      </c>
      <c r="I165" s="160">
        <v>93261.222223721838</v>
      </c>
      <c r="J165" s="160">
        <v>14298.15565411229</v>
      </c>
      <c r="K165" s="160">
        <v>6737.48</v>
      </c>
      <c r="L165" s="160">
        <v>78963.066569609553</v>
      </c>
      <c r="M165" s="160">
        <v>47198.682455490554</v>
      </c>
      <c r="N165" s="160">
        <v>31764.384114119002</v>
      </c>
      <c r="O165" s="171">
        <v>35886.32565411229</v>
      </c>
      <c r="P165" s="171">
        <v>7781.27</v>
      </c>
      <c r="Q165" s="171">
        <v>96130.996569609546</v>
      </c>
      <c r="R165" s="171">
        <v>57340.642455490561</v>
      </c>
      <c r="S165" s="294">
        <v>38790.354114119</v>
      </c>
      <c r="T165" s="173"/>
      <c r="U165" s="174"/>
      <c r="Y165" s="175"/>
    </row>
    <row r="166" spans="1:25" s="159" customFormat="1" ht="18" hidden="1" customHeight="1">
      <c r="A166" s="287" t="s">
        <v>178</v>
      </c>
      <c r="B166" s="133">
        <v>120303.25663763564</v>
      </c>
      <c r="C166" s="176">
        <v>20870.69311692</v>
      </c>
      <c r="D166" s="177">
        <v>15759.23569892</v>
      </c>
      <c r="E166" s="176">
        <v>1467.17</v>
      </c>
      <c r="F166" s="176">
        <v>5111.457418</v>
      </c>
      <c r="G166" s="176">
        <v>1800.81</v>
      </c>
      <c r="H166" s="176">
        <v>3310.647418</v>
      </c>
      <c r="I166" s="176">
        <v>99432.563520715645</v>
      </c>
      <c r="J166" s="176">
        <v>7165.0688986645964</v>
      </c>
      <c r="K166" s="176">
        <v>569.90951551680644</v>
      </c>
      <c r="L166" s="176">
        <v>92267.494622051046</v>
      </c>
      <c r="M166" s="176">
        <v>62016.068573918405</v>
      </c>
      <c r="N166" s="176">
        <v>30251.426048132646</v>
      </c>
      <c r="O166" s="178">
        <v>22924.304597584596</v>
      </c>
      <c r="P166" s="178">
        <v>2037.0795155168066</v>
      </c>
      <c r="Q166" s="178">
        <v>97378.952040051052</v>
      </c>
      <c r="R166" s="178">
        <v>63816.87857391841</v>
      </c>
      <c r="S166" s="295">
        <v>33562.07346613265</v>
      </c>
      <c r="T166" s="173"/>
      <c r="U166" s="174"/>
      <c r="Y166" s="175"/>
    </row>
    <row r="167" spans="1:25" s="157" customFormat="1" ht="18" hidden="1" customHeight="1">
      <c r="A167" s="287" t="s">
        <v>179</v>
      </c>
      <c r="B167" s="133">
        <v>109717.3168216382</v>
      </c>
      <c r="C167" s="176">
        <v>30351.01</v>
      </c>
      <c r="D167" s="177">
        <v>19066.310000000001</v>
      </c>
      <c r="E167" s="176">
        <v>603</v>
      </c>
      <c r="F167" s="176">
        <v>11284.7</v>
      </c>
      <c r="G167" s="176">
        <v>2436.46</v>
      </c>
      <c r="H167" s="176">
        <v>8848.24</v>
      </c>
      <c r="I167" s="176">
        <v>79366.306821638209</v>
      </c>
      <c r="J167" s="176">
        <v>5262.6004868198779</v>
      </c>
      <c r="K167" s="176">
        <v>2195.86</v>
      </c>
      <c r="L167" s="176">
        <v>74103.706334818329</v>
      </c>
      <c r="M167" s="176">
        <v>48265.997098407744</v>
      </c>
      <c r="N167" s="176">
        <v>25837.709236410592</v>
      </c>
      <c r="O167" s="178">
        <v>24328.910486819877</v>
      </c>
      <c r="P167" s="178">
        <v>2798.86</v>
      </c>
      <c r="Q167" s="178">
        <v>85388.406334818341</v>
      </c>
      <c r="R167" s="178">
        <v>50702.457098407744</v>
      </c>
      <c r="S167" s="295">
        <v>34685.949236410583</v>
      </c>
      <c r="T167" s="172"/>
      <c r="U167" s="170"/>
      <c r="Y167" s="164"/>
    </row>
    <row r="168" spans="1:25" s="356" customFormat="1" ht="18" hidden="1" customHeight="1">
      <c r="A168" s="283" t="s">
        <v>180</v>
      </c>
      <c r="B168" s="358">
        <v>139117.74935301309</v>
      </c>
      <c r="C168" s="359">
        <v>37212.53</v>
      </c>
      <c r="D168" s="360">
        <v>22850.61</v>
      </c>
      <c r="E168" s="359">
        <v>439.24</v>
      </c>
      <c r="F168" s="359">
        <v>14361.92</v>
      </c>
      <c r="G168" s="359">
        <v>3602.83</v>
      </c>
      <c r="H168" s="359">
        <v>10759.09</v>
      </c>
      <c r="I168" s="359">
        <v>101905.21935301309</v>
      </c>
      <c r="J168" s="359">
        <v>9941.6281920838192</v>
      </c>
      <c r="K168" s="359">
        <v>3375.37</v>
      </c>
      <c r="L168" s="359">
        <v>91963.591160929282</v>
      </c>
      <c r="M168" s="359">
        <v>58093.197029596668</v>
      </c>
      <c r="N168" s="359">
        <v>33870.394131332607</v>
      </c>
      <c r="O168" s="361">
        <v>32792.238192083816</v>
      </c>
      <c r="P168" s="361">
        <v>3814.61</v>
      </c>
      <c r="Q168" s="361">
        <v>106325.51116092928</v>
      </c>
      <c r="R168" s="361">
        <v>61696.027029596669</v>
      </c>
      <c r="S168" s="362">
        <v>44629.484131332611</v>
      </c>
      <c r="T168" s="363"/>
      <c r="U168" s="166"/>
      <c r="Y168" s="357"/>
    </row>
    <row r="169" spans="1:25" s="159" customFormat="1" ht="18" hidden="1" customHeight="1">
      <c r="A169" s="287" t="s">
        <v>192</v>
      </c>
      <c r="B169" s="133">
        <v>147473.12541402047</v>
      </c>
      <c r="C169" s="176">
        <v>45637.43</v>
      </c>
      <c r="D169" s="177">
        <v>24798.59</v>
      </c>
      <c r="E169" s="176">
        <v>4077.6</v>
      </c>
      <c r="F169" s="176">
        <v>20838.84</v>
      </c>
      <c r="G169" s="176">
        <v>10507.12</v>
      </c>
      <c r="H169" s="176">
        <v>10331.719999999999</v>
      </c>
      <c r="I169" s="176">
        <v>101835.69541402046</v>
      </c>
      <c r="J169" s="176">
        <v>9246.6027586500495</v>
      </c>
      <c r="K169" s="176">
        <v>1627.2963718911155</v>
      </c>
      <c r="L169" s="176">
        <v>92589.092655370405</v>
      </c>
      <c r="M169" s="176">
        <v>57396.053575016471</v>
      </c>
      <c r="N169" s="176">
        <v>35193.039080353941</v>
      </c>
      <c r="O169" s="178">
        <v>34045.192758650046</v>
      </c>
      <c r="P169" s="178">
        <v>5704.8963718911155</v>
      </c>
      <c r="Q169" s="178">
        <v>113427.9326553704</v>
      </c>
      <c r="R169" s="178">
        <v>67903.173575016466</v>
      </c>
      <c r="S169" s="295">
        <v>45524.759080353935</v>
      </c>
      <c r="T169" s="173"/>
      <c r="U169" s="174"/>
      <c r="Y169" s="175"/>
    </row>
    <row r="170" spans="1:25" s="159" customFormat="1" ht="18" hidden="1" customHeight="1">
      <c r="A170" s="287" t="s">
        <v>195</v>
      </c>
      <c r="B170" s="133">
        <v>153809.39476147969</v>
      </c>
      <c r="C170" s="176">
        <v>48283.37</v>
      </c>
      <c r="D170" s="177">
        <v>21054.27</v>
      </c>
      <c r="E170" s="176">
        <v>317.63</v>
      </c>
      <c r="F170" s="176">
        <v>27229.1</v>
      </c>
      <c r="G170" s="176">
        <v>13900.56</v>
      </c>
      <c r="H170" s="176">
        <v>13328.54</v>
      </c>
      <c r="I170" s="176">
        <v>105526.0247614797</v>
      </c>
      <c r="J170" s="176">
        <v>19227.33181339757</v>
      </c>
      <c r="K170" s="176">
        <v>6375.76</v>
      </c>
      <c r="L170" s="176">
        <v>86298.692948082127</v>
      </c>
      <c r="M170" s="176">
        <v>57097.830399849525</v>
      </c>
      <c r="N170" s="176">
        <v>29200.862548232599</v>
      </c>
      <c r="O170" s="178">
        <v>40281.601813397574</v>
      </c>
      <c r="P170" s="178">
        <v>6693.39</v>
      </c>
      <c r="Q170" s="178">
        <v>113527.79294808213</v>
      </c>
      <c r="R170" s="178">
        <v>70998.390399849523</v>
      </c>
      <c r="S170" s="295">
        <v>42529.402548232603</v>
      </c>
      <c r="T170" s="173"/>
      <c r="U170" s="174"/>
      <c r="Y170" s="175"/>
    </row>
    <row r="171" spans="1:25" s="159" customFormat="1" ht="18" hidden="1" customHeight="1">
      <c r="A171" s="287" t="s">
        <v>196</v>
      </c>
      <c r="B171" s="133">
        <v>132506.74182587379</v>
      </c>
      <c r="C171" s="176">
        <v>30405.59</v>
      </c>
      <c r="D171" s="177">
        <v>16204.34</v>
      </c>
      <c r="E171" s="176">
        <v>58.26</v>
      </c>
      <c r="F171" s="176">
        <v>14201.25</v>
      </c>
      <c r="G171" s="176">
        <v>2898.57</v>
      </c>
      <c r="H171" s="176">
        <v>11302.68</v>
      </c>
      <c r="I171" s="176">
        <v>102101.15182587378</v>
      </c>
      <c r="J171" s="176">
        <v>9434.5732353187577</v>
      </c>
      <c r="K171" s="176">
        <v>0</v>
      </c>
      <c r="L171" s="176">
        <v>92666.578590555029</v>
      </c>
      <c r="M171" s="176">
        <v>71603.624879877068</v>
      </c>
      <c r="N171" s="176">
        <v>21062.95371067795</v>
      </c>
      <c r="O171" s="178">
        <v>25638.91323531876</v>
      </c>
      <c r="P171" s="178">
        <v>58.26</v>
      </c>
      <c r="Q171" s="178">
        <v>106867.82859055503</v>
      </c>
      <c r="R171" s="178">
        <v>74502.194879877075</v>
      </c>
      <c r="S171" s="295">
        <v>32365.63371067795</v>
      </c>
      <c r="T171" s="179"/>
      <c r="U171" s="180"/>
      <c r="Y171" s="175"/>
    </row>
    <row r="172" spans="1:25" s="157" customFormat="1" ht="18" hidden="1" customHeight="1">
      <c r="A172" s="283" t="s">
        <v>197</v>
      </c>
      <c r="B172" s="358">
        <v>168155.86559022707</v>
      </c>
      <c r="C172" s="359">
        <v>38841.589999999997</v>
      </c>
      <c r="D172" s="360">
        <v>29453.17</v>
      </c>
      <c r="E172" s="359">
        <v>1361.1</v>
      </c>
      <c r="F172" s="359">
        <v>9388.42</v>
      </c>
      <c r="G172" s="359">
        <v>2528.4</v>
      </c>
      <c r="H172" s="359">
        <v>6860.02</v>
      </c>
      <c r="I172" s="359">
        <v>129314.27559022707</v>
      </c>
      <c r="J172" s="359">
        <v>7469.4033823992058</v>
      </c>
      <c r="K172" s="359">
        <v>2402.89</v>
      </c>
      <c r="L172" s="359">
        <v>121844.87220782787</v>
      </c>
      <c r="M172" s="359">
        <v>76098.300985062699</v>
      </c>
      <c r="N172" s="359">
        <v>45746.571222765167</v>
      </c>
      <c r="O172" s="361">
        <v>36922.573382399205</v>
      </c>
      <c r="P172" s="361">
        <v>3763.99</v>
      </c>
      <c r="Q172" s="361">
        <v>131233.29220782788</v>
      </c>
      <c r="R172" s="361">
        <v>78626.700985062693</v>
      </c>
      <c r="S172" s="362">
        <v>52606.591222765164</v>
      </c>
      <c r="T172" s="172"/>
      <c r="U172" s="170"/>
      <c r="Y172" s="164"/>
    </row>
    <row r="173" spans="1:25" s="157" customFormat="1" ht="18" hidden="1" customHeight="1">
      <c r="A173" s="287" t="s">
        <v>198</v>
      </c>
      <c r="B173" s="133">
        <v>134384.65064459771</v>
      </c>
      <c r="C173" s="176">
        <v>37522.17</v>
      </c>
      <c r="D173" s="177">
        <v>18722.22</v>
      </c>
      <c r="E173" s="176">
        <v>1104.23</v>
      </c>
      <c r="F173" s="176">
        <v>18799.95</v>
      </c>
      <c r="G173" s="176">
        <v>7858.32</v>
      </c>
      <c r="H173" s="176">
        <v>10941.63</v>
      </c>
      <c r="I173" s="176">
        <v>96862.48064459773</v>
      </c>
      <c r="J173" s="176">
        <v>5741.159643090813</v>
      </c>
      <c r="K173" s="176">
        <v>3723.32</v>
      </c>
      <c r="L173" s="176">
        <v>91121.32100150692</v>
      </c>
      <c r="M173" s="176">
        <v>63477.413315859689</v>
      </c>
      <c r="N173" s="176">
        <v>27643.90768564722</v>
      </c>
      <c r="O173" s="178">
        <v>24463.379643090815</v>
      </c>
      <c r="P173" s="178">
        <v>4827.55</v>
      </c>
      <c r="Q173" s="178">
        <v>109921.27100150692</v>
      </c>
      <c r="R173" s="178">
        <v>71335.733315859688</v>
      </c>
      <c r="S173" s="295">
        <v>38585.537685647221</v>
      </c>
      <c r="T173" s="172"/>
      <c r="U173" s="170"/>
      <c r="Y173" s="164"/>
    </row>
    <row r="174" spans="1:25" s="356" customFormat="1" ht="18" hidden="1" customHeight="1">
      <c r="A174" s="283" t="s">
        <v>199</v>
      </c>
      <c r="B174" s="397">
        <v>222009.90099150129</v>
      </c>
      <c r="C174" s="398">
        <v>86333.41</v>
      </c>
      <c r="D174" s="399">
        <v>48557.59</v>
      </c>
      <c r="E174" s="398">
        <v>2691.28</v>
      </c>
      <c r="F174" s="398">
        <v>37775.82</v>
      </c>
      <c r="G174" s="398">
        <v>20869.509999999998</v>
      </c>
      <c r="H174" s="398">
        <v>16906.310000000001</v>
      </c>
      <c r="I174" s="398">
        <v>135676.49099150128</v>
      </c>
      <c r="J174" s="398">
        <v>9380.3349945277114</v>
      </c>
      <c r="K174" s="398">
        <v>5183.4799999999996</v>
      </c>
      <c r="L174" s="398">
        <v>126296.15599697357</v>
      </c>
      <c r="M174" s="398">
        <v>64733.935477132967</v>
      </c>
      <c r="N174" s="398">
        <v>61562.220519840615</v>
      </c>
      <c r="O174" s="400">
        <v>57937.924994527719</v>
      </c>
      <c r="P174" s="400">
        <v>7874.76</v>
      </c>
      <c r="Q174" s="400">
        <v>164071.97599697358</v>
      </c>
      <c r="R174" s="400">
        <v>85603.445477132962</v>
      </c>
      <c r="S174" s="401">
        <v>78468.530519840613</v>
      </c>
      <c r="T174" s="363">
        <v>109.85471669665</v>
      </c>
      <c r="U174" s="166"/>
      <c r="Y174" s="357"/>
    </row>
    <row r="175" spans="1:25" s="157" customFormat="1" ht="18" hidden="1" customHeight="1">
      <c r="A175" s="296" t="s">
        <v>200</v>
      </c>
      <c r="B175" s="181">
        <f>SUM(B163:B174)</f>
        <v>1648757.1454288536</v>
      </c>
      <c r="C175" s="181">
        <f t="shared" ref="C175:S175" si="8">SUM(C163:C174)</f>
        <v>474105.65311692003</v>
      </c>
      <c r="D175" s="181">
        <f t="shared" si="8"/>
        <v>272513.09569891996</v>
      </c>
      <c r="E175" s="181">
        <f t="shared" si="8"/>
        <v>16539.27</v>
      </c>
      <c r="F175" s="181">
        <f t="shared" si="8"/>
        <v>201592.55741800001</v>
      </c>
      <c r="G175" s="181">
        <f t="shared" si="8"/>
        <v>89838.36</v>
      </c>
      <c r="H175" s="181">
        <f t="shared" si="8"/>
        <v>111754.19741800001</v>
      </c>
      <c r="I175" s="181">
        <f t="shared" si="8"/>
        <v>1174651.4923119335</v>
      </c>
      <c r="J175" s="181">
        <f t="shared" si="8"/>
        <v>109445.5697807932</v>
      </c>
      <c r="K175" s="181">
        <f t="shared" si="8"/>
        <v>40446.395887407925</v>
      </c>
      <c r="L175" s="181">
        <f t="shared" si="8"/>
        <v>1065205.92253114</v>
      </c>
      <c r="M175" s="181">
        <f t="shared" si="8"/>
        <v>669633.68816707656</v>
      </c>
      <c r="N175" s="181">
        <f t="shared" si="8"/>
        <v>395572.23436406365</v>
      </c>
      <c r="O175" s="181">
        <f t="shared" si="8"/>
        <v>381958.66547971324</v>
      </c>
      <c r="P175" s="181">
        <f t="shared" si="8"/>
        <v>56985.665887407929</v>
      </c>
      <c r="Q175" s="181">
        <f t="shared" si="8"/>
        <v>1266798.4799491405</v>
      </c>
      <c r="R175" s="181">
        <f t="shared" si="8"/>
        <v>759472.04816707643</v>
      </c>
      <c r="S175" s="297">
        <f t="shared" si="8"/>
        <v>507326.43178206362</v>
      </c>
      <c r="T175" s="173">
        <v>109.85471669665</v>
      </c>
      <c r="U175" s="166">
        <f>B175/T175*100</f>
        <v>1500852.3939683805</v>
      </c>
      <c r="Y175" s="164"/>
    </row>
    <row r="176" spans="1:25" s="157" customFormat="1" ht="18" customHeight="1" thickTop="1">
      <c r="A176" s="287" t="s">
        <v>201</v>
      </c>
      <c r="B176" s="160">
        <v>99647.191052631591</v>
      </c>
      <c r="C176" s="160">
        <v>30166.57</v>
      </c>
      <c r="D176" s="160">
        <v>18421.47</v>
      </c>
      <c r="E176" s="160">
        <v>3404.03</v>
      </c>
      <c r="F176" s="160">
        <v>11745.1</v>
      </c>
      <c r="G176" s="160">
        <v>5609.72</v>
      </c>
      <c r="H176" s="160">
        <v>6135.38</v>
      </c>
      <c r="I176" s="160">
        <v>69480.621052631584</v>
      </c>
      <c r="J176" s="160">
        <v>5560.2215789473685</v>
      </c>
      <c r="K176" s="160">
        <v>1869.08</v>
      </c>
      <c r="L176" s="160">
        <v>63920.399473684207</v>
      </c>
      <c r="M176" s="160">
        <v>41917.648421052632</v>
      </c>
      <c r="N176" s="160">
        <v>22002.751052631578</v>
      </c>
      <c r="O176" s="160">
        <v>23981.691578947371</v>
      </c>
      <c r="P176" s="160">
        <v>5273.11</v>
      </c>
      <c r="Q176" s="160">
        <v>75665.499473684205</v>
      </c>
      <c r="R176" s="160">
        <v>47527.368421052626</v>
      </c>
      <c r="S176" s="290">
        <v>28138.131052631579</v>
      </c>
      <c r="T176" s="172"/>
      <c r="U176" s="170"/>
      <c r="Y176" s="164"/>
    </row>
    <row r="177" spans="1:25" s="356" customFormat="1" ht="18" customHeight="1">
      <c r="A177" s="283" t="s">
        <v>202</v>
      </c>
      <c r="B177" s="352">
        <v>136392.20697052075</v>
      </c>
      <c r="C177" s="352">
        <v>39068.629999999997</v>
      </c>
      <c r="D177" s="352">
        <v>15501.02</v>
      </c>
      <c r="E177" s="352">
        <v>426.22</v>
      </c>
      <c r="F177" s="352">
        <v>23567.61</v>
      </c>
      <c r="G177" s="352">
        <v>12570.18</v>
      </c>
      <c r="H177" s="352">
        <v>10997.43</v>
      </c>
      <c r="I177" s="352">
        <v>97323.576970520779</v>
      </c>
      <c r="J177" s="352">
        <v>38640.049328656787</v>
      </c>
      <c r="K177" s="352">
        <v>3538.82</v>
      </c>
      <c r="L177" s="352">
        <v>58683.527641863991</v>
      </c>
      <c r="M177" s="352">
        <v>36122.482023492666</v>
      </c>
      <c r="N177" s="352">
        <v>22561.045618371318</v>
      </c>
      <c r="O177" s="352">
        <v>54141.069328656784</v>
      </c>
      <c r="P177" s="352">
        <v>3965.04</v>
      </c>
      <c r="Q177" s="352">
        <v>82251.137641863985</v>
      </c>
      <c r="R177" s="352">
        <v>48692.662023492667</v>
      </c>
      <c r="S177" s="353">
        <v>33558.475618371318</v>
      </c>
      <c r="T177" s="363"/>
      <c r="U177" s="166"/>
      <c r="Y177" s="357"/>
    </row>
    <row r="178" spans="1:25" s="157" customFormat="1" ht="18" customHeight="1">
      <c r="A178" s="418">
        <v>2017.3</v>
      </c>
      <c r="B178" s="419">
        <v>104599</v>
      </c>
      <c r="C178" s="419">
        <v>30221</v>
      </c>
      <c r="D178" s="419">
        <v>20586</v>
      </c>
      <c r="E178" s="419">
        <v>575</v>
      </c>
      <c r="F178" s="419">
        <v>9635</v>
      </c>
      <c r="G178" s="419">
        <v>3521</v>
      </c>
      <c r="H178" s="419">
        <v>6115</v>
      </c>
      <c r="I178" s="419">
        <v>74377</v>
      </c>
      <c r="J178" s="419">
        <v>12865</v>
      </c>
      <c r="K178" s="419">
        <v>2627</v>
      </c>
      <c r="L178" s="419">
        <v>61512</v>
      </c>
      <c r="M178" s="419">
        <v>34562</v>
      </c>
      <c r="N178" s="419">
        <v>26950</v>
      </c>
      <c r="O178" s="419">
        <v>33451</v>
      </c>
      <c r="P178" s="419">
        <v>3202</v>
      </c>
      <c r="Q178" s="419">
        <v>71148</v>
      </c>
      <c r="R178" s="419">
        <v>38083</v>
      </c>
      <c r="S178" s="420">
        <v>33065</v>
      </c>
      <c r="T178" s="172">
        <v>32261.136029994068</v>
      </c>
      <c r="U178" s="170"/>
      <c r="Y178" s="164"/>
    </row>
    <row r="179" spans="1:25" s="157" customFormat="1" ht="18" customHeight="1">
      <c r="A179" s="287">
        <v>2017.4</v>
      </c>
      <c r="B179" s="160">
        <v>158022</v>
      </c>
      <c r="C179" s="160">
        <v>31810</v>
      </c>
      <c r="D179" s="160">
        <v>23551</v>
      </c>
      <c r="E179" s="160">
        <v>243</v>
      </c>
      <c r="F179" s="160">
        <v>8259</v>
      </c>
      <c r="G179" s="160">
        <v>1201</v>
      </c>
      <c r="H179" s="160">
        <v>7058</v>
      </c>
      <c r="I179" s="160">
        <v>126212</v>
      </c>
      <c r="J179" s="160">
        <v>16683</v>
      </c>
      <c r="K179" s="160">
        <v>8385</v>
      </c>
      <c r="L179" s="160">
        <v>109529</v>
      </c>
      <c r="M179" s="160">
        <v>52806</v>
      </c>
      <c r="N179" s="160">
        <v>56722</v>
      </c>
      <c r="O179" s="160">
        <v>40234.078930835494</v>
      </c>
      <c r="P179" s="160">
        <v>8628.33</v>
      </c>
      <c r="Q179" s="160">
        <v>117787.63444291307</v>
      </c>
      <c r="R179" s="160">
        <v>54007.814848323018</v>
      </c>
      <c r="S179" s="290">
        <v>63779.819594590052</v>
      </c>
      <c r="T179" s="172"/>
      <c r="U179" s="170"/>
      <c r="Y179" s="164"/>
    </row>
    <row r="180" spans="1:25" s="356" customFormat="1" ht="18" customHeight="1">
      <c r="A180" s="283">
        <v>2017.5</v>
      </c>
      <c r="B180" s="352">
        <v>138305</v>
      </c>
      <c r="C180" s="352">
        <v>34179</v>
      </c>
      <c r="D180" s="352">
        <v>22469</v>
      </c>
      <c r="E180" s="352">
        <v>484</v>
      </c>
      <c r="F180" s="352">
        <v>11709</v>
      </c>
      <c r="G180" s="352">
        <v>1880</v>
      </c>
      <c r="H180" s="352">
        <v>9829</v>
      </c>
      <c r="I180" s="352">
        <v>104127</v>
      </c>
      <c r="J180" s="352">
        <v>17384</v>
      </c>
      <c r="K180" s="352">
        <v>8117</v>
      </c>
      <c r="L180" s="352">
        <v>86743</v>
      </c>
      <c r="M180" s="352">
        <v>59645</v>
      </c>
      <c r="N180" s="352">
        <v>27098</v>
      </c>
      <c r="O180" s="352">
        <v>39854</v>
      </c>
      <c r="P180" s="352">
        <v>8601</v>
      </c>
      <c r="Q180" s="352">
        <v>98452</v>
      </c>
      <c r="R180" s="352">
        <v>61525</v>
      </c>
      <c r="S180" s="353">
        <v>36927</v>
      </c>
      <c r="T180" s="363"/>
      <c r="U180" s="166"/>
      <c r="Y180" s="357"/>
    </row>
    <row r="181" spans="1:25" s="356" customFormat="1" ht="18" customHeight="1">
      <c r="A181" s="283">
        <v>2017.6</v>
      </c>
      <c r="B181" s="352">
        <v>144907</v>
      </c>
      <c r="C181" s="352">
        <v>53924</v>
      </c>
      <c r="D181" s="352">
        <v>36613</v>
      </c>
      <c r="E181" s="352">
        <v>765</v>
      </c>
      <c r="F181" s="352">
        <v>17311</v>
      </c>
      <c r="G181" s="352">
        <v>6740</v>
      </c>
      <c r="H181" s="352">
        <v>10571</v>
      </c>
      <c r="I181" s="352">
        <v>90984</v>
      </c>
      <c r="J181" s="352">
        <v>3814</v>
      </c>
      <c r="K181" s="352">
        <v>1935</v>
      </c>
      <c r="L181" s="352">
        <v>87170</v>
      </c>
      <c r="M181" s="352">
        <v>54651</v>
      </c>
      <c r="N181" s="352">
        <v>32520</v>
      </c>
      <c r="O181" s="352">
        <v>40426</v>
      </c>
      <c r="P181" s="352">
        <v>2700</v>
      </c>
      <c r="Q181" s="352">
        <v>104481</v>
      </c>
      <c r="R181" s="352">
        <v>61390</v>
      </c>
      <c r="S181" s="353">
        <v>43091</v>
      </c>
      <c r="T181" s="363"/>
      <c r="U181" s="166"/>
      <c r="Y181" s="357"/>
    </row>
    <row r="182" spans="1:25" s="157" customFormat="1" ht="18" customHeight="1">
      <c r="A182" s="287">
        <v>2017.7</v>
      </c>
      <c r="B182" s="160">
        <v>97985</v>
      </c>
      <c r="C182" s="160">
        <v>26446</v>
      </c>
      <c r="D182" s="160">
        <v>16471</v>
      </c>
      <c r="E182" s="160">
        <v>725</v>
      </c>
      <c r="F182" s="160">
        <v>9975</v>
      </c>
      <c r="G182" s="160">
        <v>1931</v>
      </c>
      <c r="H182" s="160">
        <v>8044</v>
      </c>
      <c r="I182" s="160">
        <v>71539</v>
      </c>
      <c r="J182" s="160">
        <v>3497</v>
      </c>
      <c r="K182" s="160">
        <v>1718</v>
      </c>
      <c r="L182" s="160">
        <v>68042</v>
      </c>
      <c r="M182" s="160">
        <v>43831</v>
      </c>
      <c r="N182" s="160">
        <v>24211</v>
      </c>
      <c r="O182" s="160">
        <v>19968</v>
      </c>
      <c r="P182" s="160">
        <v>2443</v>
      </c>
      <c r="Q182" s="160">
        <v>78017</v>
      </c>
      <c r="R182" s="160">
        <v>45762</v>
      </c>
      <c r="S182" s="290">
        <v>32255</v>
      </c>
      <c r="T182" s="172"/>
      <c r="U182" s="170"/>
      <c r="Y182" s="164"/>
    </row>
    <row r="183" spans="1:25" s="159" customFormat="1" ht="18" customHeight="1">
      <c r="A183" s="287">
        <v>2017.8</v>
      </c>
      <c r="B183" s="160">
        <v>144577</v>
      </c>
      <c r="C183" s="160">
        <v>40024</v>
      </c>
      <c r="D183" s="160">
        <v>25864</v>
      </c>
      <c r="E183" s="160">
        <v>1548</v>
      </c>
      <c r="F183" s="160">
        <v>14161</v>
      </c>
      <c r="G183" s="160">
        <v>8497</v>
      </c>
      <c r="H183" s="160">
        <v>5664</v>
      </c>
      <c r="I183" s="160">
        <v>104553</v>
      </c>
      <c r="J183" s="160">
        <v>9082</v>
      </c>
      <c r="K183" s="160">
        <v>7393</v>
      </c>
      <c r="L183" s="160">
        <v>95470</v>
      </c>
      <c r="M183" s="160">
        <v>64265</v>
      </c>
      <c r="N183" s="160">
        <v>31206</v>
      </c>
      <c r="O183" s="160">
        <v>34945.71395390822</v>
      </c>
      <c r="P183" s="160">
        <v>8941.2998115830596</v>
      </c>
      <c r="Q183" s="160">
        <v>109631.24924668217</v>
      </c>
      <c r="R183" s="160">
        <v>72761.670902756072</v>
      </c>
      <c r="S183" s="290">
        <v>36869.578343926107</v>
      </c>
      <c r="T183" s="179"/>
      <c r="U183" s="180"/>
      <c r="Y183" s="175"/>
    </row>
    <row r="184" spans="1:25" s="157" customFormat="1" ht="18" customHeight="1">
      <c r="A184" s="287">
        <v>2017.9</v>
      </c>
      <c r="B184" s="160">
        <v>130687</v>
      </c>
      <c r="C184" s="160">
        <v>30143</v>
      </c>
      <c r="D184" s="160">
        <v>16971</v>
      </c>
      <c r="E184" s="160">
        <v>1020</v>
      </c>
      <c r="F184" s="160">
        <v>13171</v>
      </c>
      <c r="G184" s="160">
        <v>6592</v>
      </c>
      <c r="H184" s="160">
        <v>6579</v>
      </c>
      <c r="I184" s="160">
        <v>100544</v>
      </c>
      <c r="J184" s="160">
        <v>5886</v>
      </c>
      <c r="K184" s="160">
        <v>2411</v>
      </c>
      <c r="L184" s="160">
        <v>94658</v>
      </c>
      <c r="M184" s="160">
        <v>57267</v>
      </c>
      <c r="N184" s="160">
        <v>37390</v>
      </c>
      <c r="O184" s="160">
        <v>22857</v>
      </c>
      <c r="P184" s="160">
        <v>3430</v>
      </c>
      <c r="Q184" s="160">
        <v>107829</v>
      </c>
      <c r="R184" s="160">
        <v>63859</v>
      </c>
      <c r="S184" s="290">
        <v>43970</v>
      </c>
      <c r="T184" s="172"/>
      <c r="U184" s="170"/>
      <c r="Y184" s="164"/>
    </row>
    <row r="185" spans="1:25" s="157" customFormat="1" ht="18" customHeight="1">
      <c r="A185" s="472" t="s">
        <v>203</v>
      </c>
      <c r="B185" s="160">
        <v>93467</v>
      </c>
      <c r="C185" s="160">
        <v>17077</v>
      </c>
      <c r="D185" s="160">
        <v>8826</v>
      </c>
      <c r="E185" s="160">
        <v>781</v>
      </c>
      <c r="F185" s="160">
        <v>8251</v>
      </c>
      <c r="G185" s="160">
        <v>1738</v>
      </c>
      <c r="H185" s="160">
        <v>6513</v>
      </c>
      <c r="I185" s="160">
        <v>76390</v>
      </c>
      <c r="J185" s="160">
        <v>11618</v>
      </c>
      <c r="K185" s="160">
        <v>6724</v>
      </c>
      <c r="L185" s="160">
        <v>64772</v>
      </c>
      <c r="M185" s="160">
        <v>26561</v>
      </c>
      <c r="N185" s="160">
        <v>38211</v>
      </c>
      <c r="O185" s="160">
        <v>20444</v>
      </c>
      <c r="P185" s="160">
        <v>7505</v>
      </c>
      <c r="Q185" s="160">
        <v>73023</v>
      </c>
      <c r="R185" s="160">
        <v>28298</v>
      </c>
      <c r="S185" s="290">
        <v>44724</v>
      </c>
      <c r="T185" s="172"/>
      <c r="U185" s="170"/>
      <c r="Y185" s="164"/>
    </row>
    <row r="186" spans="1:25" s="478" customFormat="1" ht="18" customHeight="1">
      <c r="A186" s="473" t="s">
        <v>204</v>
      </c>
      <c r="B186" s="474">
        <v>131559</v>
      </c>
      <c r="C186" s="474">
        <v>35993</v>
      </c>
      <c r="D186" s="474">
        <v>22922</v>
      </c>
      <c r="E186" s="474">
        <v>358</v>
      </c>
      <c r="F186" s="474">
        <v>13071</v>
      </c>
      <c r="G186" s="474">
        <v>2270</v>
      </c>
      <c r="H186" s="474">
        <v>10801</v>
      </c>
      <c r="I186" s="474">
        <v>95566</v>
      </c>
      <c r="J186" s="474">
        <v>9197</v>
      </c>
      <c r="K186" s="474">
        <v>5015</v>
      </c>
      <c r="L186" s="474">
        <v>86369</v>
      </c>
      <c r="M186" s="474">
        <v>52669</v>
      </c>
      <c r="N186" s="474">
        <v>33699</v>
      </c>
      <c r="O186" s="474">
        <v>32119</v>
      </c>
      <c r="P186" s="474">
        <v>5374</v>
      </c>
      <c r="Q186" s="474">
        <v>99440</v>
      </c>
      <c r="R186" s="474">
        <v>54939</v>
      </c>
      <c r="S186" s="475">
        <v>44501</v>
      </c>
      <c r="T186" s="476"/>
      <c r="U186" s="477"/>
      <c r="Y186" s="479"/>
    </row>
    <row r="187" spans="1:25" s="394" customFormat="1" ht="18" customHeight="1">
      <c r="A187" s="379" t="s">
        <v>205</v>
      </c>
      <c r="B187" s="352">
        <v>225135</v>
      </c>
      <c r="C187" s="352">
        <v>102985</v>
      </c>
      <c r="D187" s="352">
        <v>47100</v>
      </c>
      <c r="E187" s="352">
        <v>946</v>
      </c>
      <c r="F187" s="352">
        <v>55885</v>
      </c>
      <c r="G187" s="352">
        <v>34500</v>
      </c>
      <c r="H187" s="352">
        <v>21385</v>
      </c>
      <c r="I187" s="352">
        <v>122150</v>
      </c>
      <c r="J187" s="352">
        <v>11596</v>
      </c>
      <c r="K187" s="352">
        <v>8066</v>
      </c>
      <c r="L187" s="352">
        <v>110554</v>
      </c>
      <c r="M187" s="352">
        <v>73397</v>
      </c>
      <c r="N187" s="352">
        <v>37156</v>
      </c>
      <c r="O187" s="352">
        <v>58696</v>
      </c>
      <c r="P187" s="352">
        <v>9012</v>
      </c>
      <c r="Q187" s="352">
        <v>166439</v>
      </c>
      <c r="R187" s="352">
        <v>107897</v>
      </c>
      <c r="S187" s="353">
        <v>58541</v>
      </c>
      <c r="T187" s="392"/>
      <c r="U187" s="393"/>
      <c r="Y187" s="395"/>
    </row>
    <row r="188" spans="1:25" s="157" customFormat="1" ht="18" customHeight="1">
      <c r="A188" s="296" t="s">
        <v>206</v>
      </c>
      <c r="B188" s="181">
        <f>SUM(B176:B187)</f>
        <v>1605282.3980231523</v>
      </c>
      <c r="C188" s="181">
        <f t="shared" ref="C188:S188" si="9">SUM(C176:C187)</f>
        <v>472037.2</v>
      </c>
      <c r="D188" s="181">
        <f t="shared" si="9"/>
        <v>275295.49</v>
      </c>
      <c r="E188" s="181">
        <f t="shared" si="9"/>
        <v>11275.25</v>
      </c>
      <c r="F188" s="181">
        <f t="shared" si="9"/>
        <v>196740.71</v>
      </c>
      <c r="G188" s="181">
        <f t="shared" si="9"/>
        <v>87049.9</v>
      </c>
      <c r="H188" s="181">
        <f t="shared" si="9"/>
        <v>109691.81</v>
      </c>
      <c r="I188" s="181">
        <f t="shared" si="9"/>
        <v>1133246.1980231523</v>
      </c>
      <c r="J188" s="181">
        <f t="shared" si="9"/>
        <v>145822.27090760416</v>
      </c>
      <c r="K188" s="181">
        <f t="shared" si="9"/>
        <v>57798.9</v>
      </c>
      <c r="L188" s="181">
        <f t="shared" si="9"/>
        <v>987422.92711554817</v>
      </c>
      <c r="M188" s="181">
        <f t="shared" si="9"/>
        <v>597694.1304445453</v>
      </c>
      <c r="N188" s="181">
        <f t="shared" si="9"/>
        <v>389726.79667100287</v>
      </c>
      <c r="O188" s="181">
        <f t="shared" si="9"/>
        <v>421117.5537923479</v>
      </c>
      <c r="P188" s="181">
        <f t="shared" si="9"/>
        <v>69074.779811583052</v>
      </c>
      <c r="Q188" s="181">
        <f t="shared" si="9"/>
        <v>1184164.5208051433</v>
      </c>
      <c r="R188" s="181">
        <f t="shared" si="9"/>
        <v>684742.51619562437</v>
      </c>
      <c r="S188" s="297">
        <f t="shared" si="9"/>
        <v>499420.00460951903</v>
      </c>
      <c r="T188" s="173"/>
      <c r="U188" s="166"/>
      <c r="Y188" s="164"/>
    </row>
    <row r="189" spans="1:25" s="157" customFormat="1" ht="18" customHeight="1">
      <c r="A189" s="298" t="s">
        <v>207</v>
      </c>
      <c r="B189" s="160">
        <v>125445</v>
      </c>
      <c r="C189" s="160">
        <v>19455</v>
      </c>
      <c r="D189" s="160">
        <v>11863</v>
      </c>
      <c r="E189" s="160">
        <v>1400</v>
      </c>
      <c r="F189" s="160">
        <v>7592</v>
      </c>
      <c r="G189" s="160">
        <v>1850</v>
      </c>
      <c r="H189" s="160">
        <v>5741</v>
      </c>
      <c r="I189" s="160">
        <v>105990</v>
      </c>
      <c r="J189" s="160">
        <v>50155</v>
      </c>
      <c r="K189" s="160">
        <v>3991</v>
      </c>
      <c r="L189" s="160">
        <v>55835</v>
      </c>
      <c r="M189" s="160">
        <v>30761</v>
      </c>
      <c r="N189" s="160">
        <v>25074</v>
      </c>
      <c r="O189" s="160">
        <v>62018</v>
      </c>
      <c r="P189" s="160">
        <v>5391</v>
      </c>
      <c r="Q189" s="160">
        <v>63427</v>
      </c>
      <c r="R189" s="160">
        <v>32612</v>
      </c>
      <c r="S189" s="290">
        <v>30815</v>
      </c>
      <c r="T189" s="179"/>
      <c r="U189" s="170"/>
      <c r="Y189" s="164"/>
    </row>
    <row r="190" spans="1:25" s="157" customFormat="1" ht="18" customHeight="1">
      <c r="A190" s="298" t="s">
        <v>208</v>
      </c>
      <c r="B190" s="160">
        <v>95013</v>
      </c>
      <c r="C190" s="160">
        <v>30865</v>
      </c>
      <c r="D190" s="160">
        <v>24359</v>
      </c>
      <c r="E190" s="160">
        <v>89</v>
      </c>
      <c r="F190" s="160">
        <v>6506</v>
      </c>
      <c r="G190" s="160">
        <v>874</v>
      </c>
      <c r="H190" s="160">
        <v>5632</v>
      </c>
      <c r="I190" s="160">
        <v>64149</v>
      </c>
      <c r="J190" s="160">
        <v>9151</v>
      </c>
      <c r="K190" s="160">
        <v>4882</v>
      </c>
      <c r="L190" s="160">
        <v>54998</v>
      </c>
      <c r="M190" s="160">
        <v>23192</v>
      </c>
      <c r="N190" s="160">
        <v>31806</v>
      </c>
      <c r="O190" s="160">
        <v>33510</v>
      </c>
      <c r="P190" s="160">
        <v>4971</v>
      </c>
      <c r="Q190" s="160">
        <v>61503</v>
      </c>
      <c r="R190" s="160">
        <v>24065</v>
      </c>
      <c r="S190" s="290">
        <v>37438</v>
      </c>
      <c r="T190" s="179"/>
      <c r="U190" s="170"/>
      <c r="Y190" s="164"/>
    </row>
    <row r="191" spans="1:25" s="356" customFormat="1" ht="18" customHeight="1">
      <c r="A191" s="355" t="s">
        <v>209</v>
      </c>
      <c r="B191" s="352">
        <v>117597.29229790138</v>
      </c>
      <c r="C191" s="352">
        <v>23176.34</v>
      </c>
      <c r="D191" s="352">
        <v>14099.3</v>
      </c>
      <c r="E191" s="352">
        <v>146.86000000000001</v>
      </c>
      <c r="F191" s="352">
        <v>9077.0400000000009</v>
      </c>
      <c r="G191" s="352">
        <v>1582</v>
      </c>
      <c r="H191" s="352">
        <v>7495.04</v>
      </c>
      <c r="I191" s="352">
        <v>94420.952297901385</v>
      </c>
      <c r="J191" s="352">
        <v>9265.2182277916218</v>
      </c>
      <c r="K191" s="352">
        <v>4908.4399999999996</v>
      </c>
      <c r="L191" s="352">
        <v>85155.734070109756</v>
      </c>
      <c r="M191" s="352">
        <v>53682.453758850461</v>
      </c>
      <c r="N191" s="352">
        <v>31473.280311259292</v>
      </c>
      <c r="O191" s="352">
        <v>23364.518227791617</v>
      </c>
      <c r="P191" s="352">
        <v>5055.3</v>
      </c>
      <c r="Q191" s="352">
        <v>94232.774070109765</v>
      </c>
      <c r="R191" s="352">
        <v>55264.453758850461</v>
      </c>
      <c r="S191" s="353">
        <v>38968.320311259289</v>
      </c>
      <c r="T191" s="417"/>
      <c r="U191" s="166"/>
      <c r="Y191" s="357"/>
    </row>
    <row r="192" spans="1:25" s="157" customFormat="1" ht="18" customHeight="1">
      <c r="A192" s="298" t="s">
        <v>210</v>
      </c>
      <c r="B192" s="160">
        <v>108491</v>
      </c>
      <c r="C192" s="160">
        <v>26178</v>
      </c>
      <c r="D192" s="160">
        <v>15244</v>
      </c>
      <c r="E192" s="160">
        <v>269</v>
      </c>
      <c r="F192" s="160">
        <v>10934</v>
      </c>
      <c r="G192" s="160">
        <v>4435</v>
      </c>
      <c r="H192" s="160">
        <v>6500</v>
      </c>
      <c r="I192" s="160">
        <v>82313</v>
      </c>
      <c r="J192" s="160">
        <v>2132</v>
      </c>
      <c r="K192" s="160">
        <v>514</v>
      </c>
      <c r="L192" s="160">
        <v>80181</v>
      </c>
      <c r="M192" s="160">
        <v>39898</v>
      </c>
      <c r="N192" s="160">
        <v>40283</v>
      </c>
      <c r="O192" s="160">
        <v>17376</v>
      </c>
      <c r="P192" s="160">
        <v>783</v>
      </c>
      <c r="Q192" s="160">
        <v>91115</v>
      </c>
      <c r="R192" s="160">
        <v>44333</v>
      </c>
      <c r="S192" s="290">
        <v>46782</v>
      </c>
      <c r="T192" s="179"/>
      <c r="U192" s="170"/>
      <c r="Y192" s="164"/>
    </row>
    <row r="193" spans="1:25" s="356" customFormat="1" ht="18" customHeight="1">
      <c r="A193" s="355" t="s">
        <v>211</v>
      </c>
      <c r="B193" s="352">
        <v>142152</v>
      </c>
      <c r="C193" s="352">
        <v>37806</v>
      </c>
      <c r="D193" s="352">
        <v>24201</v>
      </c>
      <c r="E193" s="352">
        <v>881</v>
      </c>
      <c r="F193" s="352">
        <v>13605</v>
      </c>
      <c r="G193" s="352">
        <v>4765</v>
      </c>
      <c r="H193" s="352">
        <v>8839</v>
      </c>
      <c r="I193" s="352">
        <v>104346</v>
      </c>
      <c r="J193" s="352">
        <v>20983</v>
      </c>
      <c r="K193" s="352">
        <v>11052</v>
      </c>
      <c r="L193" s="352">
        <v>83362</v>
      </c>
      <c r="M193" s="352">
        <v>44948</v>
      </c>
      <c r="N193" s="352">
        <v>38415</v>
      </c>
      <c r="O193" s="352">
        <v>45185</v>
      </c>
      <c r="P193" s="352">
        <v>11932</v>
      </c>
      <c r="Q193" s="352">
        <v>96967</v>
      </c>
      <c r="R193" s="352">
        <v>49713</v>
      </c>
      <c r="S193" s="353">
        <v>47254</v>
      </c>
      <c r="T193" s="417"/>
      <c r="U193" s="166"/>
      <c r="Y193" s="357"/>
    </row>
    <row r="194" spans="1:25" s="157" customFormat="1" ht="18" customHeight="1">
      <c r="A194" s="298" t="s">
        <v>212</v>
      </c>
      <c r="B194" s="160">
        <f>C194+I194</f>
        <v>125520.68449638804</v>
      </c>
      <c r="C194" s="160">
        <v>34956.81</v>
      </c>
      <c r="D194" s="160">
        <v>18545.63</v>
      </c>
      <c r="E194" s="160">
        <v>840.75</v>
      </c>
      <c r="F194" s="160">
        <v>16411.18</v>
      </c>
      <c r="G194" s="160">
        <v>8850.34</v>
      </c>
      <c r="H194" s="160">
        <v>7560.84</v>
      </c>
      <c r="I194" s="160">
        <v>90563.874496388045</v>
      </c>
      <c r="J194" s="160">
        <v>13832.854750144281</v>
      </c>
      <c r="K194" s="160">
        <v>5544.88</v>
      </c>
      <c r="L194" s="160">
        <v>76731.019746243765</v>
      </c>
      <c r="M194" s="160">
        <v>40301.278693442997</v>
      </c>
      <c r="N194" s="160">
        <v>36429.741052800768</v>
      </c>
      <c r="O194" s="160">
        <f>D194+J194</f>
        <v>32378.484750144282</v>
      </c>
      <c r="P194" s="160">
        <f>E194+K194</f>
        <v>6385.63</v>
      </c>
      <c r="Q194" s="160">
        <f>F194+L194</f>
        <v>93142.199746243772</v>
      </c>
      <c r="R194" s="160">
        <f>G194+M194</f>
        <v>49151.618693443001</v>
      </c>
      <c r="S194" s="290">
        <f>H194+N194</f>
        <v>43990.581052800771</v>
      </c>
      <c r="T194" s="354">
        <f t="shared" ref="T194:U194" si="10">I194+O194</f>
        <v>122942.35924653233</v>
      </c>
      <c r="U194" s="160">
        <f t="shared" si="10"/>
        <v>20218.484750144282</v>
      </c>
      <c r="Y194" s="164"/>
    </row>
    <row r="195" spans="1:25" s="157" customFormat="1" ht="18" customHeight="1">
      <c r="A195" s="433" t="s">
        <v>213</v>
      </c>
      <c r="B195" s="162">
        <f>C195+I195</f>
        <v>125385.9240058673</v>
      </c>
      <c r="C195" s="162">
        <v>27410.32</v>
      </c>
      <c r="D195" s="434">
        <v>15258.62</v>
      </c>
      <c r="E195" s="434">
        <v>110.38</v>
      </c>
      <c r="F195" s="162">
        <v>12151.7</v>
      </c>
      <c r="G195" s="434">
        <v>4358.1000000000004</v>
      </c>
      <c r="H195" s="434">
        <v>7793.6</v>
      </c>
      <c r="I195" s="162">
        <v>97975.604005867295</v>
      </c>
      <c r="J195" s="434">
        <v>33823.235223295844</v>
      </c>
      <c r="K195" s="434">
        <v>1482.41</v>
      </c>
      <c r="L195" s="434">
        <v>64152.368782571451</v>
      </c>
      <c r="M195" s="434">
        <v>29999.658918388057</v>
      </c>
      <c r="N195" s="434">
        <v>34152.709864183395</v>
      </c>
      <c r="O195" s="434">
        <v>49081.855223295846</v>
      </c>
      <c r="P195" s="434">
        <v>1592.79</v>
      </c>
      <c r="Q195" s="434">
        <v>76304.068782571456</v>
      </c>
      <c r="R195" s="434">
        <v>34357.758918388055</v>
      </c>
      <c r="S195" s="435">
        <v>41946.309864183393</v>
      </c>
      <c r="T195" s="354"/>
      <c r="U195" s="160"/>
      <c r="Y195" s="164"/>
    </row>
    <row r="196" spans="1:25" s="157" customFormat="1" ht="18" customHeight="1">
      <c r="A196" s="298" t="s">
        <v>214</v>
      </c>
      <c r="B196" s="160">
        <f>C196+I196</f>
        <v>105677.64262005127</v>
      </c>
      <c r="C196" s="160">
        <v>28666.22</v>
      </c>
      <c r="D196" s="382">
        <v>14862.85</v>
      </c>
      <c r="E196" s="382">
        <v>254.03</v>
      </c>
      <c r="F196" s="382">
        <v>13803.37</v>
      </c>
      <c r="G196" s="382">
        <v>8415.4699999999993</v>
      </c>
      <c r="H196" s="382">
        <v>5387.9</v>
      </c>
      <c r="I196" s="382">
        <v>77011.422620051264</v>
      </c>
      <c r="J196" s="382">
        <v>17137.330317770487</v>
      </c>
      <c r="K196" s="382">
        <v>2855.88</v>
      </c>
      <c r="L196" s="382">
        <v>59874.092302280776</v>
      </c>
      <c r="M196" s="382">
        <v>37227.064577347388</v>
      </c>
      <c r="N196" s="382">
        <v>22647.027724933392</v>
      </c>
      <c r="O196" s="382">
        <v>32000.18031777049</v>
      </c>
      <c r="P196" s="382">
        <v>3109.91</v>
      </c>
      <c r="Q196" s="382">
        <v>73677.462302280779</v>
      </c>
      <c r="R196" s="382">
        <v>45642.534577347382</v>
      </c>
      <c r="S196" s="383">
        <v>28034.92772493339</v>
      </c>
      <c r="T196" s="354"/>
      <c r="U196" s="160"/>
      <c r="Y196" s="164"/>
    </row>
    <row r="197" spans="1:25" s="157" customFormat="1" ht="18" customHeight="1">
      <c r="A197" s="433" t="s">
        <v>215</v>
      </c>
      <c r="B197" s="408">
        <v>127234</v>
      </c>
      <c r="C197" s="408">
        <v>32259</v>
      </c>
      <c r="D197" s="409">
        <v>21097</v>
      </c>
      <c r="E197" s="409">
        <v>205</v>
      </c>
      <c r="F197" s="409">
        <v>11162</v>
      </c>
      <c r="G197" s="409">
        <v>6121</v>
      </c>
      <c r="H197" s="409">
        <v>5041</v>
      </c>
      <c r="I197" s="409">
        <v>94975</v>
      </c>
      <c r="J197" s="409">
        <v>20503</v>
      </c>
      <c r="K197" s="409">
        <v>17178</v>
      </c>
      <c r="L197" s="409">
        <v>74472</v>
      </c>
      <c r="M197" s="409">
        <v>44015</v>
      </c>
      <c r="N197" s="409">
        <v>30458</v>
      </c>
      <c r="O197" s="409">
        <v>41600</v>
      </c>
      <c r="P197" s="409">
        <v>17383</v>
      </c>
      <c r="Q197" s="409">
        <v>85635</v>
      </c>
      <c r="R197" s="409">
        <v>50136</v>
      </c>
      <c r="S197" s="435">
        <v>35499</v>
      </c>
      <c r="T197" s="354"/>
      <c r="U197" s="160"/>
      <c r="Y197" s="164"/>
    </row>
    <row r="198" spans="1:25" s="157" customFormat="1" ht="18" customHeight="1">
      <c r="A198" s="387" t="s">
        <v>221</v>
      </c>
      <c r="B198" s="160">
        <v>117065.46324823919</v>
      </c>
      <c r="C198" s="160">
        <v>27166.65</v>
      </c>
      <c r="D198" s="382">
        <v>14290.5</v>
      </c>
      <c r="E198" s="382">
        <v>419.49</v>
      </c>
      <c r="F198" s="382">
        <v>12876.15</v>
      </c>
      <c r="G198" s="382">
        <v>5379.16</v>
      </c>
      <c r="H198" s="382">
        <v>7496.99</v>
      </c>
      <c r="I198" s="382">
        <v>89898.813248239196</v>
      </c>
      <c r="J198" s="382">
        <v>8561.8147796550074</v>
      </c>
      <c r="K198" s="382">
        <v>6033.57</v>
      </c>
      <c r="L198" s="382">
        <v>81336.998468584192</v>
      </c>
      <c r="M198" s="382">
        <v>42794.937716292414</v>
      </c>
      <c r="N198" s="382">
        <v>38542.060752291793</v>
      </c>
      <c r="O198" s="382">
        <v>22852.314779655007</v>
      </c>
      <c r="P198" s="382">
        <v>6453.06</v>
      </c>
      <c r="Q198" s="382">
        <v>94213.148468584201</v>
      </c>
      <c r="R198" s="382">
        <v>48174.09771629241</v>
      </c>
      <c r="S198" s="383">
        <v>46039.050752291791</v>
      </c>
      <c r="T198" s="354"/>
      <c r="U198" s="160"/>
      <c r="Y198" s="164"/>
    </row>
    <row r="199" spans="1:25" s="150" customFormat="1" ht="18" customHeight="1">
      <c r="A199" s="470" t="s">
        <v>222</v>
      </c>
      <c r="B199" s="454">
        <v>131458</v>
      </c>
      <c r="C199" s="454">
        <v>39573</v>
      </c>
      <c r="D199" s="480">
        <v>22494</v>
      </c>
      <c r="E199" s="480">
        <v>1478</v>
      </c>
      <c r="F199" s="480">
        <v>17079</v>
      </c>
      <c r="G199" s="480">
        <v>7809</v>
      </c>
      <c r="H199" s="480">
        <v>9269</v>
      </c>
      <c r="I199" s="480">
        <v>91885</v>
      </c>
      <c r="J199" s="480">
        <v>6801</v>
      </c>
      <c r="K199" s="480">
        <v>3030</v>
      </c>
      <c r="L199" s="480">
        <v>85085</v>
      </c>
      <c r="M199" s="480">
        <v>36720</v>
      </c>
      <c r="N199" s="480">
        <v>48364</v>
      </c>
      <c r="O199" s="480">
        <v>29295</v>
      </c>
      <c r="P199" s="480">
        <v>4508</v>
      </c>
      <c r="Q199" s="480">
        <v>102163</v>
      </c>
      <c r="R199" s="480">
        <v>44530</v>
      </c>
      <c r="S199" s="471">
        <v>57633</v>
      </c>
      <c r="T199" s="481"/>
      <c r="U199" s="454"/>
      <c r="Y199" s="151"/>
    </row>
    <row r="200" spans="1:25" s="356" customFormat="1" ht="18" customHeight="1">
      <c r="A200" s="384" t="s">
        <v>223</v>
      </c>
      <c r="B200" s="403">
        <v>224237</v>
      </c>
      <c r="C200" s="403">
        <v>95935</v>
      </c>
      <c r="D200" s="404">
        <v>53030</v>
      </c>
      <c r="E200" s="404">
        <v>1015</v>
      </c>
      <c r="F200" s="404">
        <v>42904</v>
      </c>
      <c r="G200" s="404">
        <v>26483</v>
      </c>
      <c r="H200" s="404">
        <v>16421</v>
      </c>
      <c r="I200" s="404">
        <v>128303</v>
      </c>
      <c r="J200" s="404">
        <v>22227</v>
      </c>
      <c r="K200" s="404">
        <v>15087</v>
      </c>
      <c r="L200" s="404">
        <v>106076</v>
      </c>
      <c r="M200" s="404">
        <v>60495</v>
      </c>
      <c r="N200" s="404">
        <v>45581</v>
      </c>
      <c r="O200" s="404">
        <v>75257</v>
      </c>
      <c r="P200" s="404">
        <v>16102</v>
      </c>
      <c r="Q200" s="404">
        <v>148980</v>
      </c>
      <c r="R200" s="404">
        <v>86978</v>
      </c>
      <c r="S200" s="405">
        <v>62002</v>
      </c>
      <c r="T200" s="402"/>
      <c r="U200" s="403"/>
      <c r="Y200" s="357"/>
    </row>
    <row r="201" spans="1:25" s="356" customFormat="1" ht="18" customHeight="1">
      <c r="A201" s="296" t="s">
        <v>226</v>
      </c>
      <c r="B201" s="406">
        <f>SUM(B189:B200)</f>
        <v>1545277.0066684473</v>
      </c>
      <c r="C201" s="406">
        <f t="shared" ref="C201:S201" si="11">SUM(C189:C200)</f>
        <v>423447.34</v>
      </c>
      <c r="D201" s="406">
        <f t="shared" si="11"/>
        <v>249344.9</v>
      </c>
      <c r="E201" s="406">
        <f t="shared" si="11"/>
        <v>7108.51</v>
      </c>
      <c r="F201" s="406">
        <f t="shared" si="11"/>
        <v>174101.44</v>
      </c>
      <c r="G201" s="406">
        <f t="shared" si="11"/>
        <v>80922.070000000007</v>
      </c>
      <c r="H201" s="406">
        <f t="shared" si="11"/>
        <v>93177.37000000001</v>
      </c>
      <c r="I201" s="406">
        <f t="shared" si="11"/>
        <v>1121831.6666684472</v>
      </c>
      <c r="J201" s="406">
        <f t="shared" si="11"/>
        <v>214572.45329865726</v>
      </c>
      <c r="K201" s="406">
        <f t="shared" si="11"/>
        <v>76559.179999999993</v>
      </c>
      <c r="L201" s="406">
        <f t="shared" si="11"/>
        <v>907259.21336979</v>
      </c>
      <c r="M201" s="406">
        <f t="shared" si="11"/>
        <v>484034.39366432128</v>
      </c>
      <c r="N201" s="406">
        <f t="shared" si="11"/>
        <v>423225.81970546866</v>
      </c>
      <c r="O201" s="406">
        <f t="shared" si="11"/>
        <v>463918.35329865728</v>
      </c>
      <c r="P201" s="406">
        <f t="shared" si="11"/>
        <v>83666.69</v>
      </c>
      <c r="Q201" s="406">
        <f t="shared" si="11"/>
        <v>1081359.6533697899</v>
      </c>
      <c r="R201" s="406">
        <f t="shared" si="11"/>
        <v>564957.46366432135</v>
      </c>
      <c r="S201" s="411">
        <f t="shared" si="11"/>
        <v>516402.1897054686</v>
      </c>
      <c r="T201" s="402"/>
      <c r="U201" s="403"/>
      <c r="Y201" s="357"/>
    </row>
    <row r="202" spans="1:25" s="157" customFormat="1" ht="18" customHeight="1">
      <c r="A202" s="407" t="s">
        <v>224</v>
      </c>
      <c r="B202" s="408">
        <v>94616</v>
      </c>
      <c r="C202" s="408">
        <v>33478</v>
      </c>
      <c r="D202" s="409">
        <v>20951</v>
      </c>
      <c r="E202" s="409">
        <v>535</v>
      </c>
      <c r="F202" s="409">
        <v>12527</v>
      </c>
      <c r="G202" s="409">
        <v>6430</v>
      </c>
      <c r="H202" s="409">
        <v>6097</v>
      </c>
      <c r="I202" s="409">
        <v>61139</v>
      </c>
      <c r="J202" s="409">
        <v>12957</v>
      </c>
      <c r="K202" s="409">
        <v>5152</v>
      </c>
      <c r="L202" s="409">
        <v>48182</v>
      </c>
      <c r="M202" s="409">
        <v>27508</v>
      </c>
      <c r="N202" s="409">
        <v>20674</v>
      </c>
      <c r="O202" s="409">
        <v>33908</v>
      </c>
      <c r="P202" s="409">
        <v>5686</v>
      </c>
      <c r="Q202" s="409">
        <v>60709</v>
      </c>
      <c r="R202" s="409">
        <v>33938</v>
      </c>
      <c r="S202" s="410">
        <v>26771</v>
      </c>
      <c r="T202" s="380"/>
      <c r="U202" s="381"/>
      <c r="Y202" s="164"/>
    </row>
    <row r="203" spans="1:25" s="157" customFormat="1" ht="18" customHeight="1">
      <c r="A203" s="387" t="s">
        <v>227</v>
      </c>
      <c r="B203" s="160">
        <v>85927.019510711427</v>
      </c>
      <c r="C203" s="382">
        <v>28257.33</v>
      </c>
      <c r="D203" s="382">
        <v>19142.16</v>
      </c>
      <c r="E203" s="382">
        <v>1876.55</v>
      </c>
      <c r="F203" s="382">
        <v>9115.17</v>
      </c>
      <c r="G203" s="382">
        <v>1627.69</v>
      </c>
      <c r="H203" s="382">
        <v>7487.48</v>
      </c>
      <c r="I203" s="382">
        <v>57669.68951071144</v>
      </c>
      <c r="J203" s="382">
        <v>8242.087003426599</v>
      </c>
      <c r="K203" s="382">
        <v>3242.4</v>
      </c>
      <c r="L203" s="382">
        <v>49427.602507284842</v>
      </c>
      <c r="M203" s="382">
        <v>24998.723768429321</v>
      </c>
      <c r="N203" s="382">
        <v>24428.878738855514</v>
      </c>
      <c r="O203" s="382">
        <v>27384.247003426597</v>
      </c>
      <c r="P203" s="382">
        <v>5118.95</v>
      </c>
      <c r="Q203" s="382">
        <v>58542.772507284841</v>
      </c>
      <c r="R203" s="382">
        <v>26626.413768429324</v>
      </c>
      <c r="S203" s="383">
        <v>31916.358738855513</v>
      </c>
      <c r="T203" s="380"/>
      <c r="U203" s="381"/>
      <c r="Y203" s="164"/>
    </row>
    <row r="204" spans="1:25" s="356" customFormat="1" ht="18" customHeight="1">
      <c r="A204" s="384" t="s">
        <v>228</v>
      </c>
      <c r="B204" s="403">
        <v>159783</v>
      </c>
      <c r="C204" s="404">
        <v>34428</v>
      </c>
      <c r="D204" s="404">
        <v>23516</v>
      </c>
      <c r="E204" s="404">
        <v>1919</v>
      </c>
      <c r="F204" s="404">
        <v>10912</v>
      </c>
      <c r="G204" s="404">
        <v>3304</v>
      </c>
      <c r="H204" s="404">
        <v>7608</v>
      </c>
      <c r="I204" s="404">
        <v>125355</v>
      </c>
      <c r="J204" s="404">
        <v>38869</v>
      </c>
      <c r="K204" s="404">
        <v>8907</v>
      </c>
      <c r="L204" s="404">
        <v>86486</v>
      </c>
      <c r="M204" s="404">
        <v>55539</v>
      </c>
      <c r="N204" s="404">
        <v>30947</v>
      </c>
      <c r="O204" s="404">
        <v>62385</v>
      </c>
      <c r="P204" s="404">
        <v>10825</v>
      </c>
      <c r="Q204" s="404">
        <v>97398</v>
      </c>
      <c r="R204" s="404">
        <v>58844</v>
      </c>
      <c r="S204" s="405">
        <v>38554</v>
      </c>
      <c r="T204" s="402"/>
      <c r="U204" s="403"/>
      <c r="Y204" s="357"/>
    </row>
    <row r="205" spans="1:25" s="157" customFormat="1" ht="18" customHeight="1">
      <c r="A205" s="387" t="s">
        <v>229</v>
      </c>
      <c r="B205" s="381">
        <v>140188</v>
      </c>
      <c r="C205" s="388">
        <v>28746</v>
      </c>
      <c r="D205" s="388">
        <v>19652</v>
      </c>
      <c r="E205" s="388">
        <v>345</v>
      </c>
      <c r="F205" s="388">
        <v>9094</v>
      </c>
      <c r="G205" s="388">
        <v>2403</v>
      </c>
      <c r="H205" s="388">
        <v>6691</v>
      </c>
      <c r="I205" s="388">
        <v>111442</v>
      </c>
      <c r="J205" s="388">
        <v>10456</v>
      </c>
      <c r="K205" s="388">
        <v>6071</v>
      </c>
      <c r="L205" s="388">
        <v>100985</v>
      </c>
      <c r="M205" s="388">
        <v>61146</v>
      </c>
      <c r="N205" s="388">
        <v>39839</v>
      </c>
      <c r="O205" s="388">
        <v>30108</v>
      </c>
      <c r="P205" s="388">
        <v>6416</v>
      </c>
      <c r="Q205" s="388">
        <v>110080</v>
      </c>
      <c r="R205" s="388">
        <v>63549</v>
      </c>
      <c r="S205" s="436">
        <v>46531</v>
      </c>
      <c r="T205" s="380"/>
      <c r="U205" s="381"/>
      <c r="Y205" s="164"/>
    </row>
    <row r="206" spans="1:25" s="356" customFormat="1" ht="18" customHeight="1">
      <c r="A206" s="384" t="s">
        <v>230</v>
      </c>
      <c r="B206" s="403">
        <v>111384</v>
      </c>
      <c r="C206" s="404">
        <v>25130</v>
      </c>
      <c r="D206" s="404">
        <v>16376</v>
      </c>
      <c r="E206" s="404">
        <v>398</v>
      </c>
      <c r="F206" s="404">
        <v>8753</v>
      </c>
      <c r="G206" s="404">
        <v>2211</v>
      </c>
      <c r="H206" s="404">
        <v>6542</v>
      </c>
      <c r="I206" s="404">
        <v>86254</v>
      </c>
      <c r="J206" s="404">
        <v>11872</v>
      </c>
      <c r="K206" s="404">
        <v>3100</v>
      </c>
      <c r="L206" s="404">
        <v>74382</v>
      </c>
      <c r="M206" s="404">
        <v>42691</v>
      </c>
      <c r="N206" s="404">
        <v>31691</v>
      </c>
      <c r="O206" s="404">
        <v>28248</v>
      </c>
      <c r="P206" s="404">
        <v>3498</v>
      </c>
      <c r="Q206" s="404">
        <v>83136</v>
      </c>
      <c r="R206" s="404">
        <v>44902</v>
      </c>
      <c r="S206" s="405">
        <v>38233</v>
      </c>
      <c r="T206" s="402"/>
      <c r="U206" s="403"/>
      <c r="Y206" s="357"/>
    </row>
    <row r="207" spans="1:25" s="157" customFormat="1" ht="18" customHeight="1">
      <c r="A207" s="387" t="s">
        <v>231</v>
      </c>
      <c r="B207" s="381">
        <v>128926.25406726528</v>
      </c>
      <c r="C207" s="388">
        <v>34546</v>
      </c>
      <c r="D207" s="388">
        <v>23066.1</v>
      </c>
      <c r="E207" s="388">
        <v>537.94000000000005</v>
      </c>
      <c r="F207" s="388">
        <v>11479.9</v>
      </c>
      <c r="G207" s="388">
        <v>2237.1999999999998</v>
      </c>
      <c r="H207" s="388">
        <v>9242.7000000000007</v>
      </c>
      <c r="I207" s="388">
        <v>94380.254067265283</v>
      </c>
      <c r="J207" s="388">
        <v>12010.710843488983</v>
      </c>
      <c r="K207" s="388">
        <v>8318.85</v>
      </c>
      <c r="L207" s="388">
        <v>82369.543223776302</v>
      </c>
      <c r="M207" s="388">
        <v>41087.409653282397</v>
      </c>
      <c r="N207" s="388">
        <v>41282.133570493897</v>
      </c>
      <c r="O207" s="388">
        <v>35076.810843488987</v>
      </c>
      <c r="P207" s="388">
        <v>8856.7900000000009</v>
      </c>
      <c r="Q207" s="388">
        <v>93849.443223776296</v>
      </c>
      <c r="R207" s="388">
        <v>43324.609653282401</v>
      </c>
      <c r="S207" s="436">
        <v>50524.833570493895</v>
      </c>
      <c r="T207" s="380"/>
      <c r="U207" s="381"/>
      <c r="Y207" s="164"/>
    </row>
    <row r="208" spans="1:25" s="356" customFormat="1" ht="18" customHeight="1">
      <c r="A208" s="437" t="s">
        <v>232</v>
      </c>
      <c r="B208" s="403">
        <v>103291.68269506968</v>
      </c>
      <c r="C208" s="404">
        <v>26836.94</v>
      </c>
      <c r="D208" s="404">
        <v>12674.39</v>
      </c>
      <c r="E208" s="404">
        <v>598.71</v>
      </c>
      <c r="F208" s="404">
        <v>14162.55</v>
      </c>
      <c r="G208" s="404">
        <v>6054.9</v>
      </c>
      <c r="H208" s="404">
        <v>8107.65</v>
      </c>
      <c r="I208" s="404">
        <v>76454.742695069697</v>
      </c>
      <c r="J208" s="404">
        <v>8362.2768959554778</v>
      </c>
      <c r="K208" s="404">
        <v>2531.02</v>
      </c>
      <c r="L208" s="404">
        <v>68092.465799114216</v>
      </c>
      <c r="M208" s="404">
        <v>30521.842459997089</v>
      </c>
      <c r="N208" s="404">
        <v>37570.623339117126</v>
      </c>
      <c r="O208" s="404">
        <v>21036.666895955481</v>
      </c>
      <c r="P208" s="404">
        <v>3129.73</v>
      </c>
      <c r="Q208" s="404">
        <v>82255.015799114219</v>
      </c>
      <c r="R208" s="404">
        <v>36576.742459997091</v>
      </c>
      <c r="S208" s="438">
        <v>45678.273339117135</v>
      </c>
      <c r="T208" s="402"/>
      <c r="U208" s="403"/>
      <c r="Y208" s="357"/>
    </row>
    <row r="209" spans="1:25" s="157" customFormat="1" ht="18" customHeight="1">
      <c r="A209" s="439" t="s">
        <v>233</v>
      </c>
      <c r="B209" s="381">
        <v>89985.290612361903</v>
      </c>
      <c r="C209" s="388">
        <v>28810.92</v>
      </c>
      <c r="D209" s="388">
        <v>11055.31</v>
      </c>
      <c r="E209" s="388">
        <v>899.95398558943998</v>
      </c>
      <c r="F209" s="388">
        <v>17755.61</v>
      </c>
      <c r="G209" s="388">
        <v>11130.5</v>
      </c>
      <c r="H209" s="388">
        <v>6625.11</v>
      </c>
      <c r="I209" s="388">
        <v>61174.370612361898</v>
      </c>
      <c r="J209" s="388">
        <v>15066.894072410207</v>
      </c>
      <c r="K209" s="388">
        <v>9224.6139855894398</v>
      </c>
      <c r="L209" s="388">
        <v>46107.476539951691</v>
      </c>
      <c r="M209" s="388">
        <v>22096.155732286497</v>
      </c>
      <c r="N209" s="388">
        <v>24011.32080766519</v>
      </c>
      <c r="O209" s="388">
        <v>26122.204072410204</v>
      </c>
      <c r="P209" s="388">
        <v>10124.56797117888</v>
      </c>
      <c r="Q209" s="388">
        <v>63863.086539951692</v>
      </c>
      <c r="R209" s="388">
        <v>33226.655732286497</v>
      </c>
      <c r="S209" s="440">
        <v>30636.430807665191</v>
      </c>
      <c r="T209" s="380"/>
      <c r="U209" s="381"/>
      <c r="Y209" s="164"/>
    </row>
    <row r="210" spans="1:25" s="157" customFormat="1" ht="18" customHeight="1">
      <c r="A210" s="439" t="s">
        <v>235</v>
      </c>
      <c r="B210" s="381">
        <v>152749</v>
      </c>
      <c r="C210" s="388">
        <v>37936</v>
      </c>
      <c r="D210" s="388">
        <v>23735</v>
      </c>
      <c r="E210" s="388">
        <v>292</v>
      </c>
      <c r="F210" s="388">
        <v>14201</v>
      </c>
      <c r="G210" s="388">
        <v>4152</v>
      </c>
      <c r="H210" s="388">
        <v>10049</v>
      </c>
      <c r="I210" s="388">
        <v>114813</v>
      </c>
      <c r="J210" s="388">
        <v>37839</v>
      </c>
      <c r="K210" s="388">
        <v>1364</v>
      </c>
      <c r="L210" s="388">
        <v>76973</v>
      </c>
      <c r="M210" s="388">
        <v>44258</v>
      </c>
      <c r="N210" s="388">
        <v>32715</v>
      </c>
      <c r="O210" s="388">
        <v>61575</v>
      </c>
      <c r="P210" s="388">
        <v>1656</v>
      </c>
      <c r="Q210" s="388">
        <v>91174</v>
      </c>
      <c r="R210" s="388">
        <v>48410</v>
      </c>
      <c r="S210" s="440">
        <v>42764</v>
      </c>
      <c r="T210" s="380"/>
      <c r="U210" s="381"/>
      <c r="Y210" s="164"/>
    </row>
    <row r="211" spans="1:25" s="157" customFormat="1" ht="18" customHeight="1">
      <c r="A211" s="439" t="s">
        <v>294</v>
      </c>
      <c r="B211" s="381">
        <v>159252.84726493817</v>
      </c>
      <c r="C211" s="388">
        <v>27698.9</v>
      </c>
      <c r="D211" s="388">
        <v>16801.77</v>
      </c>
      <c r="E211" s="388">
        <v>8560.4</v>
      </c>
      <c r="F211" s="388">
        <v>10897.13</v>
      </c>
      <c r="G211" s="388">
        <v>688.9</v>
      </c>
      <c r="H211" s="388">
        <v>10208.23</v>
      </c>
      <c r="I211" s="388">
        <v>131553.94726493818</v>
      </c>
      <c r="J211" s="388">
        <v>14616.888800767627</v>
      </c>
      <c r="K211" s="388">
        <v>430.15</v>
      </c>
      <c r="L211" s="388">
        <v>116937.05846417056</v>
      </c>
      <c r="M211" s="388">
        <v>76985.136406871665</v>
      </c>
      <c r="N211" s="388">
        <v>39951.922057298907</v>
      </c>
      <c r="O211" s="388">
        <v>31418.658800767629</v>
      </c>
      <c r="P211" s="388">
        <v>8990.5499999999993</v>
      </c>
      <c r="Q211" s="388">
        <v>127834.18846417057</v>
      </c>
      <c r="R211" s="388">
        <v>77674.036406871659</v>
      </c>
      <c r="S211" s="440">
        <v>50160.152057298903</v>
      </c>
      <c r="T211" s="380"/>
      <c r="U211" s="381"/>
      <c r="Y211" s="164"/>
    </row>
    <row r="212" spans="1:25" s="414" customFormat="1" ht="18" customHeight="1">
      <c r="A212" s="431" t="s">
        <v>296</v>
      </c>
      <c r="B212" s="421">
        <v>152972</v>
      </c>
      <c r="C212" s="427">
        <v>41406</v>
      </c>
      <c r="D212" s="427">
        <v>21184</v>
      </c>
      <c r="E212" s="427">
        <v>719</v>
      </c>
      <c r="F212" s="427">
        <v>20222</v>
      </c>
      <c r="G212" s="427">
        <v>9514</v>
      </c>
      <c r="H212" s="427">
        <v>10708</v>
      </c>
      <c r="I212" s="427">
        <v>111566</v>
      </c>
      <c r="J212" s="427">
        <v>19773</v>
      </c>
      <c r="K212" s="427">
        <v>13722</v>
      </c>
      <c r="L212" s="427">
        <v>91793</v>
      </c>
      <c r="M212" s="427">
        <v>48563</v>
      </c>
      <c r="N212" s="427">
        <v>43229.784235800595</v>
      </c>
      <c r="O212" s="427">
        <v>40957</v>
      </c>
      <c r="P212" s="427">
        <v>14441</v>
      </c>
      <c r="Q212" s="427">
        <v>112015</v>
      </c>
      <c r="R212" s="427">
        <v>58077</v>
      </c>
      <c r="S212" s="432">
        <v>53938</v>
      </c>
      <c r="T212" s="415"/>
      <c r="U212" s="413"/>
      <c r="Y212" s="412"/>
    </row>
    <row r="213" spans="1:25" s="182" customFormat="1" ht="18" customHeight="1">
      <c r="A213" s="364" t="s">
        <v>155</v>
      </c>
      <c r="B213" s="365">
        <f>(B212-B211)/B211*100</f>
        <v>-3.9439466061722293</v>
      </c>
      <c r="C213" s="365">
        <f t="shared" ref="C213:S213" si="12">(C212-C211)/C211*100</f>
        <v>49.486080674683826</v>
      </c>
      <c r="D213" s="365">
        <f t="shared" si="12"/>
        <v>26.081954460750261</v>
      </c>
      <c r="E213" s="365">
        <f t="shared" si="12"/>
        <v>-91.60085977290781</v>
      </c>
      <c r="F213" s="365">
        <f t="shared" si="12"/>
        <v>85.571797344805475</v>
      </c>
      <c r="G213" s="365">
        <f t="shared" si="12"/>
        <v>1281.0422412541734</v>
      </c>
      <c r="H213" s="365">
        <f t="shared" si="12"/>
        <v>4.8957556794860659</v>
      </c>
      <c r="I213" s="365">
        <f t="shared" si="12"/>
        <v>-15.193726741383287</v>
      </c>
      <c r="J213" s="365">
        <f t="shared" si="12"/>
        <v>35.275025140518224</v>
      </c>
      <c r="K213" s="365">
        <f t="shared" si="12"/>
        <v>3090.0499825642223</v>
      </c>
      <c r="L213" s="365">
        <f t="shared" si="12"/>
        <v>-21.502215631561047</v>
      </c>
      <c r="M213" s="365">
        <f t="shared" si="12"/>
        <v>-36.918992072260224</v>
      </c>
      <c r="N213" s="365">
        <f t="shared" si="12"/>
        <v>8.204516853533578</v>
      </c>
      <c r="O213" s="365">
        <f t="shared" si="12"/>
        <v>30.358842685542413</v>
      </c>
      <c r="P213" s="365">
        <f t="shared" si="12"/>
        <v>60.624210977081503</v>
      </c>
      <c r="Q213" s="365">
        <f t="shared" si="12"/>
        <v>-12.374771298841059</v>
      </c>
      <c r="R213" s="365">
        <f t="shared" si="12"/>
        <v>-25.229841673501536</v>
      </c>
      <c r="S213" s="365">
        <f t="shared" si="12"/>
        <v>7.5315719505506866</v>
      </c>
      <c r="T213" s="365" t="e">
        <f t="shared" ref="T213:U213" si="13">(T211-T210)/T210*100</f>
        <v>#DIV/0!</v>
      </c>
      <c r="U213" s="365" t="e">
        <f t="shared" si="13"/>
        <v>#DIV/0!</v>
      </c>
    </row>
    <row r="214" spans="1:25" s="183" customFormat="1" ht="18" customHeight="1">
      <c r="A214" s="299" t="s">
        <v>156</v>
      </c>
      <c r="B214" s="131">
        <f>(B212-B199)/B199*100</f>
        <v>16.365683336122565</v>
      </c>
      <c r="C214" s="422">
        <f t="shared" ref="C214:S214" si="14">(C212-C199)/C199*100</f>
        <v>4.631946023804109</v>
      </c>
      <c r="D214" s="422">
        <f t="shared" si="14"/>
        <v>-5.823775228949942</v>
      </c>
      <c r="E214" s="422">
        <f t="shared" si="14"/>
        <v>-51.353179972936402</v>
      </c>
      <c r="F214" s="422">
        <f t="shared" si="14"/>
        <v>18.402716786697113</v>
      </c>
      <c r="G214" s="422">
        <f t="shared" si="14"/>
        <v>21.83378153412729</v>
      </c>
      <c r="H214" s="422">
        <f t="shared" si="14"/>
        <v>15.524867839033337</v>
      </c>
      <c r="I214" s="422">
        <f t="shared" si="14"/>
        <v>21.419165260923982</v>
      </c>
      <c r="J214" s="422">
        <f t="shared" si="14"/>
        <v>190.73665637406262</v>
      </c>
      <c r="K214" s="422">
        <f t="shared" si="14"/>
        <v>352.87128712871288</v>
      </c>
      <c r="L214" s="422">
        <f t="shared" si="14"/>
        <v>7.8838808250572958</v>
      </c>
      <c r="M214" s="422">
        <f t="shared" si="14"/>
        <v>32.252178649237472</v>
      </c>
      <c r="N214" s="422">
        <f t="shared" si="14"/>
        <v>-10.615779844924749</v>
      </c>
      <c r="O214" s="422">
        <f t="shared" si="14"/>
        <v>39.808841099163679</v>
      </c>
      <c r="P214" s="422">
        <f t="shared" si="14"/>
        <v>220.34161490683229</v>
      </c>
      <c r="Q214" s="422">
        <f t="shared" si="14"/>
        <v>9.6434129773009793</v>
      </c>
      <c r="R214" s="422">
        <f t="shared" si="14"/>
        <v>30.422187289467772</v>
      </c>
      <c r="S214" s="422">
        <f t="shared" si="14"/>
        <v>-6.4112574393142818</v>
      </c>
      <c r="T214" s="422" t="e">
        <f t="shared" ref="T214:U214" si="15">(T211-T198)/T198*100</f>
        <v>#DIV/0!</v>
      </c>
      <c r="U214" s="422" t="e">
        <f t="shared" si="15"/>
        <v>#DIV/0!</v>
      </c>
    </row>
    <row r="215" spans="1:25" s="182" customFormat="1" ht="18" customHeight="1" thickBot="1">
      <c r="A215" s="300" t="s">
        <v>225</v>
      </c>
      <c r="B215" s="301">
        <f>(B212-B186)/B186*100</f>
        <v>16.276347494280134</v>
      </c>
      <c r="C215" s="426">
        <f t="shared" ref="C215:S215" si="16">(C212-C186)/C186*100</f>
        <v>15.039035367988221</v>
      </c>
      <c r="D215" s="426">
        <f t="shared" si="16"/>
        <v>-7.5822354070325453</v>
      </c>
      <c r="E215" s="426">
        <f t="shared" si="16"/>
        <v>100.83798882681565</v>
      </c>
      <c r="F215" s="426">
        <f t="shared" si="16"/>
        <v>54.708897559482828</v>
      </c>
      <c r="G215" s="426">
        <f t="shared" si="16"/>
        <v>319.11894273127757</v>
      </c>
      <c r="H215" s="426">
        <f t="shared" si="16"/>
        <v>-0.8610313859827794</v>
      </c>
      <c r="I215" s="426">
        <f t="shared" si="16"/>
        <v>16.742356068057678</v>
      </c>
      <c r="J215" s="426">
        <f t="shared" si="16"/>
        <v>114.99401978906165</v>
      </c>
      <c r="K215" s="426">
        <f t="shared" si="16"/>
        <v>173.61914257228315</v>
      </c>
      <c r="L215" s="426">
        <f t="shared" si="16"/>
        <v>6.2800310296518429</v>
      </c>
      <c r="M215" s="426">
        <f t="shared" si="16"/>
        <v>-7.7958571455695003</v>
      </c>
      <c r="N215" s="426">
        <f t="shared" si="16"/>
        <v>28.282098091339787</v>
      </c>
      <c r="O215" s="426">
        <f t="shared" si="16"/>
        <v>27.516423300849961</v>
      </c>
      <c r="P215" s="426">
        <f t="shared" si="16"/>
        <v>168.71976181615184</v>
      </c>
      <c r="Q215" s="426">
        <f t="shared" si="16"/>
        <v>12.645816572807721</v>
      </c>
      <c r="R215" s="426">
        <f t="shared" si="16"/>
        <v>5.711789439196199</v>
      </c>
      <c r="S215" s="426">
        <f t="shared" si="16"/>
        <v>21.206265027752185</v>
      </c>
      <c r="T215" s="426" t="e">
        <f t="shared" ref="T215:U215" si="17">(T211-T185)/T185*100</f>
        <v>#DIV/0!</v>
      </c>
      <c r="U215" s="426" t="e">
        <f t="shared" si="17"/>
        <v>#DIV/0!</v>
      </c>
    </row>
    <row r="216" spans="1:25" s="182" customFormat="1" ht="5.25" customHeight="1">
      <c r="A216" s="185"/>
      <c r="B216" s="186"/>
      <c r="C216" s="186"/>
      <c r="D216" s="186"/>
      <c r="E216" s="186"/>
      <c r="F216" s="186"/>
      <c r="G216" s="186"/>
      <c r="H216" s="186"/>
      <c r="I216" s="186"/>
      <c r="J216" s="186"/>
      <c r="K216" s="186"/>
      <c r="L216" s="186"/>
      <c r="M216" s="186"/>
      <c r="N216" s="186"/>
      <c r="O216" s="186"/>
      <c r="P216" s="186"/>
      <c r="Q216" s="186"/>
      <c r="R216" s="186"/>
      <c r="S216" s="186"/>
      <c r="T216" s="186"/>
      <c r="U216" s="186"/>
    </row>
    <row r="217" spans="1:25" s="187" customFormat="1" ht="22.5" customHeight="1">
      <c r="A217" s="486" t="s">
        <v>300</v>
      </c>
      <c r="B217" s="486"/>
      <c r="C217" s="486"/>
      <c r="D217" s="486"/>
      <c r="E217" s="486"/>
      <c r="F217" s="486"/>
      <c r="G217" s="486"/>
      <c r="H217" s="486"/>
      <c r="I217" s="486"/>
      <c r="J217" s="486"/>
      <c r="K217" s="486"/>
      <c r="L217" s="486"/>
      <c r="M217" s="486"/>
      <c r="N217" s="486"/>
      <c r="O217" s="486"/>
      <c r="P217" s="486"/>
      <c r="Q217" s="486"/>
      <c r="R217" s="486"/>
      <c r="S217" s="486"/>
      <c r="U217" s="188"/>
    </row>
    <row r="218" spans="1:25" s="189" customFormat="1" ht="11.25" customHeight="1">
      <c r="A218" s="5" t="s">
        <v>65</v>
      </c>
      <c r="B218" s="6" t="s">
        <v>0</v>
      </c>
      <c r="C218" s="304" t="s">
        <v>1</v>
      </c>
      <c r="D218" s="304"/>
      <c r="E218" s="304"/>
      <c r="F218" s="304"/>
      <c r="G218" s="304"/>
      <c r="H218" s="305"/>
      <c r="I218" s="315" t="s">
        <v>2</v>
      </c>
      <c r="J218" s="315"/>
      <c r="K218" s="315"/>
      <c r="L218" s="315"/>
      <c r="M218" s="315"/>
      <c r="N218" s="343"/>
      <c r="O218" s="327" t="s">
        <v>3</v>
      </c>
      <c r="P218" s="327"/>
      <c r="Q218" s="328" t="s">
        <v>4</v>
      </c>
      <c r="R218" s="327"/>
      <c r="S218" s="329"/>
      <c r="U218" s="190"/>
    </row>
    <row r="219" spans="1:25" s="189" customFormat="1" ht="11.25" customHeight="1">
      <c r="A219" s="7"/>
      <c r="B219" s="8"/>
      <c r="C219" s="338"/>
      <c r="D219" s="307" t="s">
        <v>3</v>
      </c>
      <c r="E219" s="308"/>
      <c r="F219" s="307" t="s">
        <v>4</v>
      </c>
      <c r="G219" s="304"/>
      <c r="H219" s="305"/>
      <c r="I219" s="317"/>
      <c r="J219" s="318" t="s">
        <v>3</v>
      </c>
      <c r="K219" s="319"/>
      <c r="L219" s="320" t="s">
        <v>4</v>
      </c>
      <c r="M219" s="315"/>
      <c r="N219" s="316"/>
      <c r="O219" s="345"/>
      <c r="P219" s="346"/>
      <c r="Q219" s="347"/>
      <c r="R219" s="345"/>
      <c r="S219" s="348"/>
      <c r="U219" s="190"/>
    </row>
    <row r="220" spans="1:25" s="191" customFormat="1" ht="11.25" customHeight="1" thickBot="1">
      <c r="A220" s="7"/>
      <c r="B220" s="8"/>
      <c r="C220" s="338"/>
      <c r="D220" s="339"/>
      <c r="E220" s="340" t="s">
        <v>66</v>
      </c>
      <c r="F220" s="341"/>
      <c r="G220" s="342" t="s">
        <v>5</v>
      </c>
      <c r="H220" s="305" t="s">
        <v>6</v>
      </c>
      <c r="I220" s="317"/>
      <c r="J220" s="336"/>
      <c r="K220" s="320" t="s">
        <v>66</v>
      </c>
      <c r="L220" s="344"/>
      <c r="M220" s="337" t="s">
        <v>5</v>
      </c>
      <c r="N220" s="316" t="s">
        <v>6</v>
      </c>
      <c r="O220" s="348"/>
      <c r="P220" s="328" t="s">
        <v>66</v>
      </c>
      <c r="Q220" s="347"/>
      <c r="R220" s="349" t="s">
        <v>5</v>
      </c>
      <c r="S220" s="329" t="s">
        <v>6</v>
      </c>
      <c r="U220" s="192"/>
    </row>
    <row r="221" spans="1:25" ht="18" thickTop="1">
      <c r="A221" s="193" t="s">
        <v>297</v>
      </c>
      <c r="B221" s="194">
        <f>SUM(B202:B212)</f>
        <v>1379075.0941503462</v>
      </c>
      <c r="C221" s="423">
        <f t="shared" ref="C221:S221" si="18">SUM(C202:C212)</f>
        <v>347274.09</v>
      </c>
      <c r="D221" s="423">
        <f t="shared" si="18"/>
        <v>208153.73</v>
      </c>
      <c r="E221" s="423">
        <f t="shared" si="18"/>
        <v>16681.553985589439</v>
      </c>
      <c r="F221" s="423">
        <f t="shared" si="18"/>
        <v>139119.35999999999</v>
      </c>
      <c r="G221" s="423">
        <f t="shared" si="18"/>
        <v>49753.19</v>
      </c>
      <c r="H221" s="423">
        <f t="shared" si="18"/>
        <v>89366.17</v>
      </c>
      <c r="I221" s="423">
        <f t="shared" si="18"/>
        <v>1031802.0041503466</v>
      </c>
      <c r="J221" s="423">
        <f t="shared" si="18"/>
        <v>190064.85761604889</v>
      </c>
      <c r="K221" s="423">
        <f t="shared" si="18"/>
        <v>62063.033985589434</v>
      </c>
      <c r="L221" s="423">
        <f t="shared" si="18"/>
        <v>841735.1465342975</v>
      </c>
      <c r="M221" s="423">
        <f t="shared" si="18"/>
        <v>475394.26802086696</v>
      </c>
      <c r="N221" s="423">
        <f t="shared" si="18"/>
        <v>366340.66274923121</v>
      </c>
      <c r="O221" s="423">
        <f t="shared" si="18"/>
        <v>398219.58761604887</v>
      </c>
      <c r="P221" s="423">
        <f t="shared" si="18"/>
        <v>78742.587971178888</v>
      </c>
      <c r="Q221" s="423">
        <f t="shared" si="18"/>
        <v>980856.5065342976</v>
      </c>
      <c r="R221" s="423">
        <f t="shared" si="18"/>
        <v>525148.45802086696</v>
      </c>
      <c r="S221" s="423">
        <f t="shared" si="18"/>
        <v>455707.04851343064</v>
      </c>
      <c r="T221" s="423">
        <f t="shared" ref="T221:U221" si="19">SUM(T202:T208)</f>
        <v>0</v>
      </c>
      <c r="U221" s="423">
        <f t="shared" si="19"/>
        <v>0</v>
      </c>
    </row>
    <row r="222" spans="1:25" ht="17.25">
      <c r="A222" s="350" t="s">
        <v>298</v>
      </c>
      <c r="B222" s="195">
        <f>SUM(B189:B199)</f>
        <v>1321040.0066684473</v>
      </c>
      <c r="C222" s="424">
        <f t="shared" ref="C222:S222" si="20">SUM(C189:C199)</f>
        <v>327512.34000000003</v>
      </c>
      <c r="D222" s="424">
        <f t="shared" si="20"/>
        <v>196314.9</v>
      </c>
      <c r="E222" s="424">
        <f t="shared" si="20"/>
        <v>6093.51</v>
      </c>
      <c r="F222" s="424">
        <f t="shared" si="20"/>
        <v>131197.44</v>
      </c>
      <c r="G222" s="424">
        <f t="shared" si="20"/>
        <v>54439.070000000007</v>
      </c>
      <c r="H222" s="424">
        <f t="shared" si="20"/>
        <v>76756.37000000001</v>
      </c>
      <c r="I222" s="424">
        <f t="shared" si="20"/>
        <v>993528.6666684472</v>
      </c>
      <c r="J222" s="424">
        <f t="shared" si="20"/>
        <v>192345.45329865726</v>
      </c>
      <c r="K222" s="424">
        <f t="shared" si="20"/>
        <v>61472.18</v>
      </c>
      <c r="L222" s="424">
        <f t="shared" si="20"/>
        <v>801183.21336979</v>
      </c>
      <c r="M222" s="424">
        <f t="shared" si="20"/>
        <v>423539.39366432128</v>
      </c>
      <c r="N222" s="424">
        <f t="shared" si="20"/>
        <v>377644.81970546866</v>
      </c>
      <c r="O222" s="424">
        <f t="shared" si="20"/>
        <v>388661.35329865728</v>
      </c>
      <c r="P222" s="424">
        <f t="shared" si="20"/>
        <v>67564.69</v>
      </c>
      <c r="Q222" s="424">
        <f t="shared" si="20"/>
        <v>932379.65336978994</v>
      </c>
      <c r="R222" s="424">
        <f t="shared" si="20"/>
        <v>477979.46366432135</v>
      </c>
      <c r="S222" s="424">
        <f t="shared" si="20"/>
        <v>454400.1897054686</v>
      </c>
      <c r="T222" s="424">
        <f t="shared" ref="T222:U222" si="21">SUM(T189:T195)</f>
        <v>122942.35924653233</v>
      </c>
      <c r="U222" s="424">
        <f t="shared" si="21"/>
        <v>20218.484750144282</v>
      </c>
    </row>
    <row r="223" spans="1:25" ht="17.25">
      <c r="A223" s="350" t="s">
        <v>299</v>
      </c>
      <c r="B223" s="196">
        <f>SUM(B176:B186)</f>
        <v>1380147.3980231523</v>
      </c>
      <c r="C223" s="425">
        <f t="shared" ref="C223:S223" si="22">SUM(C176:C186)</f>
        <v>369052.2</v>
      </c>
      <c r="D223" s="425">
        <f t="shared" si="22"/>
        <v>228195.49</v>
      </c>
      <c r="E223" s="425">
        <f t="shared" si="22"/>
        <v>10329.25</v>
      </c>
      <c r="F223" s="425">
        <f t="shared" si="22"/>
        <v>140855.71</v>
      </c>
      <c r="G223" s="425">
        <f t="shared" si="22"/>
        <v>52549.9</v>
      </c>
      <c r="H223" s="425">
        <f t="shared" si="22"/>
        <v>88306.81</v>
      </c>
      <c r="I223" s="425">
        <f t="shared" si="22"/>
        <v>1011096.1980231523</v>
      </c>
      <c r="J223" s="425">
        <f t="shared" si="22"/>
        <v>134226.27090760416</v>
      </c>
      <c r="K223" s="425">
        <f t="shared" si="22"/>
        <v>49732.9</v>
      </c>
      <c r="L223" s="425">
        <f t="shared" si="22"/>
        <v>876868.92711554817</v>
      </c>
      <c r="M223" s="425">
        <f t="shared" si="22"/>
        <v>524297.1304445453</v>
      </c>
      <c r="N223" s="425">
        <f t="shared" si="22"/>
        <v>352570.79667100287</v>
      </c>
      <c r="O223" s="425">
        <f t="shared" si="22"/>
        <v>362421.5537923479</v>
      </c>
      <c r="P223" s="425">
        <f t="shared" si="22"/>
        <v>60062.779811583052</v>
      </c>
      <c r="Q223" s="425">
        <f t="shared" si="22"/>
        <v>1017725.5208051434</v>
      </c>
      <c r="R223" s="425">
        <f t="shared" si="22"/>
        <v>576845.51619562437</v>
      </c>
      <c r="S223" s="425">
        <f t="shared" si="22"/>
        <v>440879.00460951903</v>
      </c>
      <c r="T223" s="425">
        <f t="shared" ref="T223:U223" si="23">SUM(T176:T182)</f>
        <v>32261.136029994068</v>
      </c>
      <c r="U223" s="425">
        <f t="shared" si="23"/>
        <v>0</v>
      </c>
    </row>
    <row r="224" spans="1:25" ht="17.25" hidden="1">
      <c r="A224" s="350" t="s">
        <v>193</v>
      </c>
      <c r="B224" s="196">
        <f t="shared" ref="B224:S224" si="24">SUM(B124:B130)</f>
        <v>458926</v>
      </c>
      <c r="C224" s="196">
        <f t="shared" si="24"/>
        <v>172692</v>
      </c>
      <c r="D224" s="196">
        <f t="shared" si="24"/>
        <v>107762</v>
      </c>
      <c r="E224" s="196">
        <f t="shared" si="24"/>
        <v>10668</v>
      </c>
      <c r="F224" s="196">
        <f t="shared" si="24"/>
        <v>64930</v>
      </c>
      <c r="G224" s="196">
        <f t="shared" si="24"/>
        <v>14677</v>
      </c>
      <c r="H224" s="196">
        <f t="shared" si="24"/>
        <v>50253</v>
      </c>
      <c r="I224" s="196">
        <f t="shared" si="24"/>
        <v>286233</v>
      </c>
      <c r="J224" s="196">
        <f t="shared" si="24"/>
        <v>48335</v>
      </c>
      <c r="K224" s="196">
        <f t="shared" si="24"/>
        <v>24478</v>
      </c>
      <c r="L224" s="196">
        <f t="shared" si="24"/>
        <v>237898</v>
      </c>
      <c r="M224" s="196">
        <f t="shared" si="24"/>
        <v>123239</v>
      </c>
      <c r="N224" s="196">
        <f t="shared" si="24"/>
        <v>114657</v>
      </c>
      <c r="O224" s="196">
        <f t="shared" si="24"/>
        <v>156098</v>
      </c>
      <c r="P224" s="196">
        <f t="shared" si="24"/>
        <v>35148</v>
      </c>
      <c r="Q224" s="196">
        <f t="shared" si="24"/>
        <v>302828</v>
      </c>
      <c r="R224" s="196">
        <f t="shared" si="24"/>
        <v>137917</v>
      </c>
      <c r="S224" s="196">
        <f t="shared" si="24"/>
        <v>164911</v>
      </c>
      <c r="T224" s="127"/>
      <c r="U224" s="89"/>
    </row>
    <row r="225" spans="1:21" ht="17.25">
      <c r="A225" s="351" t="s">
        <v>161</v>
      </c>
      <c r="B225" s="197">
        <f>100*(B221/B222-1)</f>
        <v>4.393136255446084</v>
      </c>
      <c r="C225" s="197">
        <f t="shared" ref="C225:U225" si="25">100*(C221/C222-1)</f>
        <v>6.0338947839339463</v>
      </c>
      <c r="D225" s="197">
        <f t="shared" si="25"/>
        <v>6.030530540473511</v>
      </c>
      <c r="E225" s="197">
        <f t="shared" si="25"/>
        <v>173.75936013216418</v>
      </c>
      <c r="F225" s="197">
        <f t="shared" si="25"/>
        <v>6.0381665983726407</v>
      </c>
      <c r="G225" s="197">
        <f t="shared" si="25"/>
        <v>-8.6075680572794582</v>
      </c>
      <c r="H225" s="197">
        <f t="shared" si="25"/>
        <v>16.428343341406038</v>
      </c>
      <c r="I225" s="197">
        <f t="shared" si="25"/>
        <v>3.8522630263140289</v>
      </c>
      <c r="J225" s="197">
        <f t="shared" si="25"/>
        <v>-1.1856769388082444</v>
      </c>
      <c r="K225" s="197">
        <f t="shared" si="25"/>
        <v>0.96117298197238021</v>
      </c>
      <c r="L225" s="197">
        <f t="shared" si="25"/>
        <v>5.0615055942005327</v>
      </c>
      <c r="M225" s="197">
        <f t="shared" si="25"/>
        <v>12.243223447980744</v>
      </c>
      <c r="N225" s="197">
        <f t="shared" si="25"/>
        <v>-2.9933303374990672</v>
      </c>
      <c r="O225" s="197">
        <f t="shared" si="25"/>
        <v>2.4592705799711512</v>
      </c>
      <c r="P225" s="197">
        <f t="shared" si="25"/>
        <v>16.543993572943027</v>
      </c>
      <c r="Q225" s="197">
        <f t="shared" si="25"/>
        <v>5.1992611581884507</v>
      </c>
      <c r="R225" s="197">
        <f t="shared" si="25"/>
        <v>9.8684144282968234</v>
      </c>
      <c r="S225" s="197">
        <f t="shared" si="25"/>
        <v>0.28760084999284175</v>
      </c>
      <c r="T225" s="128">
        <f t="shared" si="25"/>
        <v>-100</v>
      </c>
      <c r="U225" s="103">
        <f t="shared" si="25"/>
        <v>-100</v>
      </c>
    </row>
    <row r="226" spans="1:21" ht="17.25">
      <c r="A226" s="350" t="s">
        <v>162</v>
      </c>
      <c r="B226" s="198">
        <f>100*(B221/B223-1)</f>
        <v>-7.7694880586087756E-2</v>
      </c>
      <c r="C226" s="198">
        <f t="shared" ref="C226:U226" si="26">100*(C221/C223-1)</f>
        <v>-5.9010920406381455</v>
      </c>
      <c r="D226" s="198">
        <f t="shared" si="26"/>
        <v>-8.7827152061594091</v>
      </c>
      <c r="E226" s="198">
        <f t="shared" si="26"/>
        <v>61.498211250472565</v>
      </c>
      <c r="F226" s="198">
        <f t="shared" si="26"/>
        <v>-1.2327153794475243</v>
      </c>
      <c r="G226" s="198">
        <f t="shared" si="26"/>
        <v>-5.3220082245637013</v>
      </c>
      <c r="H226" s="198">
        <f t="shared" si="26"/>
        <v>1.1996356792868035</v>
      </c>
      <c r="I226" s="198">
        <f t="shared" si="26"/>
        <v>2.0478571838839166</v>
      </c>
      <c r="J226" s="198">
        <f t="shared" si="26"/>
        <v>41.600341222979885</v>
      </c>
      <c r="K226" s="198">
        <f t="shared" si="26"/>
        <v>24.792710631371651</v>
      </c>
      <c r="L226" s="198">
        <f t="shared" si="26"/>
        <v>-4.0067311652635329</v>
      </c>
      <c r="M226" s="198">
        <f t="shared" si="26"/>
        <v>-9.327318343744162</v>
      </c>
      <c r="N226" s="198">
        <f t="shared" si="26"/>
        <v>3.9055605876165522</v>
      </c>
      <c r="O226" s="198">
        <f t="shared" si="26"/>
        <v>9.8774571901459662</v>
      </c>
      <c r="P226" s="198">
        <f t="shared" si="26"/>
        <v>31.100472236207509</v>
      </c>
      <c r="Q226" s="198">
        <f t="shared" si="26"/>
        <v>-3.6226874060972691</v>
      </c>
      <c r="R226" s="198">
        <f t="shared" si="26"/>
        <v>-8.9620282594387923</v>
      </c>
      <c r="S226" s="198">
        <f t="shared" si="26"/>
        <v>3.3632910047609599</v>
      </c>
      <c r="T226" s="129">
        <f t="shared" si="26"/>
        <v>-100</v>
      </c>
      <c r="U226" s="102" t="e">
        <f t="shared" si="26"/>
        <v>#DIV/0!</v>
      </c>
    </row>
    <row r="227" spans="1:21" hidden="1">
      <c r="A227" t="s">
        <v>194</v>
      </c>
      <c r="B227" s="102">
        <f t="shared" ref="B227:S227" si="27">100*(B221/B224-1)</f>
        <v>200.50053693849256</v>
      </c>
      <c r="C227" s="102">
        <f t="shared" si="27"/>
        <v>101.09448613716907</v>
      </c>
      <c r="D227" s="102">
        <f t="shared" si="27"/>
        <v>93.160603923460968</v>
      </c>
      <c r="E227" s="102">
        <f t="shared" si="27"/>
        <v>56.370022362105729</v>
      </c>
      <c r="F227" s="102">
        <f t="shared" si="27"/>
        <v>114.26052672108425</v>
      </c>
      <c r="G227" s="102">
        <f t="shared" si="27"/>
        <v>238.98746337807455</v>
      </c>
      <c r="H227" s="102">
        <f t="shared" si="27"/>
        <v>77.832507511989334</v>
      </c>
      <c r="I227" s="102">
        <f t="shared" si="27"/>
        <v>260.4762568083857</v>
      </c>
      <c r="J227" s="102">
        <f t="shared" si="27"/>
        <v>293.2240769960668</v>
      </c>
      <c r="K227" s="102">
        <f t="shared" si="27"/>
        <v>153.54618018461244</v>
      </c>
      <c r="L227" s="102">
        <f t="shared" si="27"/>
        <v>253.82186757950782</v>
      </c>
      <c r="M227" s="102">
        <f t="shared" si="27"/>
        <v>285.74985842214471</v>
      </c>
      <c r="N227" s="102">
        <f t="shared" si="27"/>
        <v>219.51007156059484</v>
      </c>
      <c r="O227" s="102">
        <f t="shared" si="27"/>
        <v>155.10870582329619</v>
      </c>
      <c r="P227" s="102">
        <f t="shared" si="27"/>
        <v>124.03148961869492</v>
      </c>
      <c r="Q227" s="102">
        <f t="shared" si="27"/>
        <v>223.89888204997476</v>
      </c>
      <c r="R227" s="102">
        <f t="shared" si="27"/>
        <v>280.77137555259105</v>
      </c>
      <c r="S227" s="102">
        <f t="shared" si="27"/>
        <v>176.33514350979053</v>
      </c>
      <c r="U227" s="121" t="s">
        <v>171</v>
      </c>
    </row>
    <row r="228" spans="1:21" s="118" customFormat="1" hidden="1">
      <c r="A228" s="118" t="s">
        <v>170</v>
      </c>
      <c r="T228" s="130"/>
      <c r="U228" s="119"/>
    </row>
    <row r="229" spans="1:21" hidden="1">
      <c r="A229" s="118" t="s">
        <v>181</v>
      </c>
      <c r="B229" s="132" t="e">
        <f>B221/#REF!-1</f>
        <v>#REF!</v>
      </c>
      <c r="C229" s="132" t="e">
        <f>C221/#REF!-1</f>
        <v>#REF!</v>
      </c>
      <c r="D229" s="132" t="e">
        <f>D221/#REF!-1</f>
        <v>#REF!</v>
      </c>
      <c r="E229" s="132" t="e">
        <f>E221/#REF!-1</f>
        <v>#REF!</v>
      </c>
      <c r="F229" s="132" t="e">
        <f>F221/#REF!-1</f>
        <v>#REF!</v>
      </c>
      <c r="G229" s="132" t="e">
        <f>G221/#REF!-1</f>
        <v>#REF!</v>
      </c>
      <c r="H229" s="132" t="e">
        <f>H221/#REF!-1</f>
        <v>#REF!</v>
      </c>
      <c r="I229" s="132" t="e">
        <f>I221/#REF!-1</f>
        <v>#REF!</v>
      </c>
      <c r="J229" s="132" t="e">
        <f>J221/#REF!-1</f>
        <v>#REF!</v>
      </c>
      <c r="K229" s="132" t="e">
        <f>K221/#REF!-1</f>
        <v>#REF!</v>
      </c>
      <c r="L229" s="132" t="e">
        <f>L221/#REF!-1</f>
        <v>#REF!</v>
      </c>
      <c r="M229" s="132" t="e">
        <f>M221/#REF!-1</f>
        <v>#REF!</v>
      </c>
      <c r="N229" s="132" t="e">
        <f>N221/#REF!-1</f>
        <v>#REF!</v>
      </c>
      <c r="O229" s="132" t="e">
        <f>O221/#REF!-1</f>
        <v>#REF!</v>
      </c>
      <c r="P229" s="132" t="e">
        <f>P221/#REF!-1</f>
        <v>#REF!</v>
      </c>
      <c r="Q229" s="132" t="e">
        <f>Q221/#REF!-1</f>
        <v>#REF!</v>
      </c>
      <c r="R229" s="132" t="e">
        <f>R221/#REF!-1</f>
        <v>#REF!</v>
      </c>
      <c r="S229" s="132" t="e">
        <f>S221/#REF!-1</f>
        <v>#REF!</v>
      </c>
    </row>
    <row r="230" spans="1:21" hidden="1">
      <c r="A230" s="118" t="s">
        <v>182</v>
      </c>
      <c r="B230" s="132" t="e">
        <f>B221/#REF!-1</f>
        <v>#REF!</v>
      </c>
      <c r="C230" s="132" t="e">
        <f>C221/#REF!-1</f>
        <v>#REF!</v>
      </c>
      <c r="D230" s="132" t="e">
        <f>D221/#REF!-1</f>
        <v>#REF!</v>
      </c>
      <c r="E230" s="132" t="e">
        <f>E221/#REF!-1</f>
        <v>#REF!</v>
      </c>
      <c r="F230" s="132" t="e">
        <f>F221/#REF!-1</f>
        <v>#REF!</v>
      </c>
      <c r="G230" s="132" t="e">
        <f>G221/#REF!-1</f>
        <v>#REF!</v>
      </c>
      <c r="H230" s="132" t="e">
        <f>H221/#REF!-1</f>
        <v>#REF!</v>
      </c>
      <c r="I230" s="132" t="e">
        <f>I221/#REF!-1</f>
        <v>#REF!</v>
      </c>
      <c r="J230" s="132" t="e">
        <f>J221/#REF!-1</f>
        <v>#REF!</v>
      </c>
      <c r="K230" s="132" t="e">
        <f>K221/#REF!-1</f>
        <v>#REF!</v>
      </c>
      <c r="L230" s="132" t="e">
        <f>L221/#REF!-1</f>
        <v>#REF!</v>
      </c>
      <c r="M230" s="132" t="e">
        <f>M221/#REF!-1</f>
        <v>#REF!</v>
      </c>
      <c r="N230" s="132" t="e">
        <f>N221/#REF!-1</f>
        <v>#REF!</v>
      </c>
      <c r="O230" s="132" t="e">
        <f>O221/#REF!-1</f>
        <v>#REF!</v>
      </c>
      <c r="P230" s="132" t="e">
        <f>P221/#REF!-1</f>
        <v>#REF!</v>
      </c>
      <c r="Q230" s="132" t="e">
        <f>Q221/#REF!-1</f>
        <v>#REF!</v>
      </c>
      <c r="R230" s="132" t="e">
        <f>R221/#REF!-1</f>
        <v>#REF!</v>
      </c>
      <c r="S230" s="132" t="e">
        <f>S221/#REF!-1</f>
        <v>#REF!</v>
      </c>
    </row>
    <row r="231" spans="1:21" hidden="1">
      <c r="A231" s="118" t="s">
        <v>183</v>
      </c>
      <c r="B231" s="132" t="e">
        <f>B221/#REF!-1</f>
        <v>#REF!</v>
      </c>
      <c r="C231" s="132" t="e">
        <f>C221/#REF!-1</f>
        <v>#REF!</v>
      </c>
      <c r="D231" s="132" t="e">
        <f>D221/#REF!-1</f>
        <v>#REF!</v>
      </c>
      <c r="E231" s="132" t="e">
        <f>E221/#REF!-1</f>
        <v>#REF!</v>
      </c>
      <c r="F231" s="132" t="e">
        <f>F221/#REF!-1</f>
        <v>#REF!</v>
      </c>
      <c r="G231" s="132" t="e">
        <f>G221/#REF!-1</f>
        <v>#REF!</v>
      </c>
      <c r="H231" s="132" t="e">
        <f>H221/#REF!-1</f>
        <v>#REF!</v>
      </c>
      <c r="I231" s="132" t="e">
        <f>I221/#REF!-1</f>
        <v>#REF!</v>
      </c>
      <c r="J231" s="132" t="e">
        <f>J221/#REF!-1</f>
        <v>#REF!</v>
      </c>
      <c r="K231" s="132" t="e">
        <f>K221/#REF!-1</f>
        <v>#REF!</v>
      </c>
      <c r="L231" s="132" t="e">
        <f>L221/#REF!-1</f>
        <v>#REF!</v>
      </c>
      <c r="M231" s="132" t="e">
        <f>M221/#REF!-1</f>
        <v>#REF!</v>
      </c>
      <c r="N231" s="132" t="e">
        <f>N221/#REF!-1</f>
        <v>#REF!</v>
      </c>
      <c r="O231" s="132" t="e">
        <f>O221/#REF!-1</f>
        <v>#REF!</v>
      </c>
      <c r="P231" s="132" t="e">
        <f>P221/#REF!-1</f>
        <v>#REF!</v>
      </c>
      <c r="Q231" s="132" t="e">
        <f>Q221/#REF!-1</f>
        <v>#REF!</v>
      </c>
      <c r="R231" s="132" t="e">
        <f>R221/#REF!-1</f>
        <v>#REF!</v>
      </c>
      <c r="S231" s="132" t="e">
        <f>S221/#REF!-1</f>
        <v>#REF!</v>
      </c>
    </row>
    <row r="232" spans="1:21" hidden="1">
      <c r="A232" s="118" t="s">
        <v>184</v>
      </c>
      <c r="B232" s="132" t="e">
        <f>B221/#REF!-1</f>
        <v>#REF!</v>
      </c>
      <c r="C232" s="132" t="e">
        <f>C221/#REF!-1</f>
        <v>#REF!</v>
      </c>
      <c r="D232" s="132" t="e">
        <f>D221/#REF!-1</f>
        <v>#REF!</v>
      </c>
      <c r="E232" s="132" t="e">
        <f>E221/#REF!-1</f>
        <v>#REF!</v>
      </c>
      <c r="F232" s="132" t="e">
        <f>F221/#REF!-1</f>
        <v>#REF!</v>
      </c>
      <c r="G232" s="132" t="e">
        <f>G221/#REF!-1</f>
        <v>#REF!</v>
      </c>
      <c r="H232" s="132" t="e">
        <f>H221/#REF!-1</f>
        <v>#REF!</v>
      </c>
      <c r="I232" s="132" t="e">
        <f>I221/#REF!-1</f>
        <v>#REF!</v>
      </c>
      <c r="J232" s="132" t="e">
        <f>J221/#REF!-1</f>
        <v>#REF!</v>
      </c>
      <c r="K232" s="132" t="e">
        <f>K221/#REF!-1</f>
        <v>#REF!</v>
      </c>
      <c r="L232" s="132" t="e">
        <f>L221/#REF!-1</f>
        <v>#REF!</v>
      </c>
      <c r="M232" s="132" t="e">
        <f>M221/#REF!-1</f>
        <v>#REF!</v>
      </c>
      <c r="N232" s="132" t="e">
        <f>N221/#REF!-1</f>
        <v>#REF!</v>
      </c>
      <c r="O232" s="132" t="e">
        <f>O221/#REF!-1</f>
        <v>#REF!</v>
      </c>
      <c r="P232" s="132" t="e">
        <f>P221/#REF!-1</f>
        <v>#REF!</v>
      </c>
      <c r="Q232" s="132" t="e">
        <f>Q221/#REF!-1</f>
        <v>#REF!</v>
      </c>
      <c r="R232" s="132" t="e">
        <f>R221/#REF!-1</f>
        <v>#REF!</v>
      </c>
      <c r="S232" s="132" t="e">
        <f>S221/#REF!-1</f>
        <v>#REF!</v>
      </c>
    </row>
    <row r="233" spans="1:21" hidden="1">
      <c r="A233" s="118" t="s">
        <v>185</v>
      </c>
      <c r="B233" s="132" t="e">
        <f>B221/#REF!-1</f>
        <v>#REF!</v>
      </c>
      <c r="C233" s="132" t="e">
        <f>C221/#REF!-1</f>
        <v>#REF!</v>
      </c>
      <c r="D233" s="132" t="e">
        <f>D221/#REF!-1</f>
        <v>#REF!</v>
      </c>
      <c r="E233" s="132" t="e">
        <f>E221/#REF!-1</f>
        <v>#REF!</v>
      </c>
      <c r="F233" s="132" t="e">
        <f>F221/#REF!-1</f>
        <v>#REF!</v>
      </c>
      <c r="G233" s="132" t="e">
        <f>G221/#REF!-1</f>
        <v>#REF!</v>
      </c>
      <c r="H233" s="132" t="e">
        <f>H221/#REF!-1</f>
        <v>#REF!</v>
      </c>
      <c r="I233" s="132" t="e">
        <f>I221/#REF!-1</f>
        <v>#REF!</v>
      </c>
      <c r="J233" s="132" t="e">
        <f>J221/#REF!-1</f>
        <v>#REF!</v>
      </c>
      <c r="K233" s="132" t="e">
        <f>K221/#REF!-1</f>
        <v>#REF!</v>
      </c>
      <c r="L233" s="132" t="e">
        <f>L221/#REF!-1</f>
        <v>#REF!</v>
      </c>
      <c r="M233" s="132" t="e">
        <f>M221/#REF!-1</f>
        <v>#REF!</v>
      </c>
      <c r="N233" s="132" t="e">
        <f>N221/#REF!-1</f>
        <v>#REF!</v>
      </c>
      <c r="O233" s="132" t="e">
        <f>O221/#REF!-1</f>
        <v>#REF!</v>
      </c>
      <c r="P233" s="132" t="e">
        <f>P221/#REF!-1</f>
        <v>#REF!</v>
      </c>
      <c r="Q233" s="132" t="e">
        <f>Q221/#REF!-1</f>
        <v>#REF!</v>
      </c>
      <c r="R233" s="132" t="e">
        <f>R221/#REF!-1</f>
        <v>#REF!</v>
      </c>
      <c r="S233" s="132" t="e">
        <f>S221/#REF!-1</f>
        <v>#REF!</v>
      </c>
    </row>
    <row r="234" spans="1:21" hidden="1">
      <c r="A234" s="118" t="s">
        <v>186</v>
      </c>
      <c r="B234" s="132" t="e">
        <f>B221/#REF!-1</f>
        <v>#REF!</v>
      </c>
      <c r="C234" s="132" t="e">
        <f>C221/#REF!-1</f>
        <v>#REF!</v>
      </c>
      <c r="D234" s="132" t="e">
        <f>D221/#REF!-1</f>
        <v>#REF!</v>
      </c>
      <c r="E234" s="132" t="e">
        <f>E221/#REF!-1</f>
        <v>#REF!</v>
      </c>
      <c r="F234" s="132" t="e">
        <f>F221/#REF!-1</f>
        <v>#REF!</v>
      </c>
      <c r="G234" s="132" t="e">
        <f>G221/#REF!-1</f>
        <v>#REF!</v>
      </c>
      <c r="H234" s="132" t="e">
        <f>H221/#REF!-1</f>
        <v>#REF!</v>
      </c>
      <c r="I234" s="132" t="e">
        <f>I221/#REF!-1</f>
        <v>#REF!</v>
      </c>
      <c r="J234" s="132" t="e">
        <f>J221/#REF!-1</f>
        <v>#REF!</v>
      </c>
      <c r="K234" s="132" t="e">
        <f>K221/#REF!-1</f>
        <v>#REF!</v>
      </c>
      <c r="L234" s="132" t="e">
        <f>L221/#REF!-1</f>
        <v>#REF!</v>
      </c>
      <c r="M234" s="132" t="e">
        <f>M221/#REF!-1</f>
        <v>#REF!</v>
      </c>
      <c r="N234" s="132" t="e">
        <f>N221/#REF!-1</f>
        <v>#REF!</v>
      </c>
      <c r="O234" s="132" t="e">
        <f>O221/#REF!-1</f>
        <v>#REF!</v>
      </c>
      <c r="P234" s="132" t="e">
        <f>P221/#REF!-1</f>
        <v>#REF!</v>
      </c>
      <c r="Q234" s="132" t="e">
        <f>Q221/#REF!-1</f>
        <v>#REF!</v>
      </c>
      <c r="R234" s="132" t="e">
        <f>R221/#REF!-1</f>
        <v>#REF!</v>
      </c>
      <c r="S234" s="132" t="e">
        <f>S221/#REF!-1</f>
        <v>#REF!</v>
      </c>
    </row>
    <row r="235" spans="1:21" hidden="1">
      <c r="A235" s="118" t="s">
        <v>187</v>
      </c>
      <c r="B235" s="132" t="e">
        <f>B221/#REF!-1</f>
        <v>#REF!</v>
      </c>
      <c r="C235" s="132" t="e">
        <f>C221/#REF!-1</f>
        <v>#REF!</v>
      </c>
      <c r="D235" s="132" t="e">
        <f>D221/#REF!-1</f>
        <v>#REF!</v>
      </c>
      <c r="E235" s="132" t="e">
        <f>E221/#REF!-1</f>
        <v>#REF!</v>
      </c>
      <c r="F235" s="132" t="e">
        <f>F221/#REF!-1</f>
        <v>#REF!</v>
      </c>
      <c r="G235" s="132" t="e">
        <f>G221/#REF!-1</f>
        <v>#REF!</v>
      </c>
      <c r="H235" s="132" t="e">
        <f>H221/#REF!-1</f>
        <v>#REF!</v>
      </c>
      <c r="I235" s="132" t="e">
        <f>I221/#REF!-1</f>
        <v>#REF!</v>
      </c>
      <c r="J235" s="132" t="e">
        <f>J221/#REF!-1</f>
        <v>#REF!</v>
      </c>
      <c r="K235" s="132" t="e">
        <f>K221/#REF!-1</f>
        <v>#REF!</v>
      </c>
      <c r="L235" s="132" t="e">
        <f>L221/#REF!-1</f>
        <v>#REF!</v>
      </c>
      <c r="M235" s="132" t="e">
        <f>M221/#REF!-1</f>
        <v>#REF!</v>
      </c>
      <c r="N235" s="132" t="e">
        <f>N221/#REF!-1</f>
        <v>#REF!</v>
      </c>
      <c r="O235" s="132" t="e">
        <f>O221/#REF!-1</f>
        <v>#REF!</v>
      </c>
      <c r="P235" s="132" t="e">
        <f>P221/#REF!-1</f>
        <v>#REF!</v>
      </c>
      <c r="Q235" s="132" t="e">
        <f>Q221/#REF!-1</f>
        <v>#REF!</v>
      </c>
      <c r="R235" s="132" t="e">
        <f>R221/#REF!-1</f>
        <v>#REF!</v>
      </c>
      <c r="S235" s="132" t="e">
        <f>S221/#REF!-1</f>
        <v>#REF!</v>
      </c>
    </row>
    <row r="236" spans="1:21" hidden="1">
      <c r="A236" s="118" t="s">
        <v>188</v>
      </c>
      <c r="B236" s="132" t="e">
        <f>B221/#REF!-1</f>
        <v>#REF!</v>
      </c>
      <c r="C236" s="132" t="e">
        <f>C221/#REF!-1</f>
        <v>#REF!</v>
      </c>
      <c r="D236" s="132" t="e">
        <f>D221/#REF!-1</f>
        <v>#REF!</v>
      </c>
      <c r="E236" s="132" t="e">
        <f>E221/#REF!-1</f>
        <v>#REF!</v>
      </c>
      <c r="F236" s="132" t="e">
        <f>F221/#REF!-1</f>
        <v>#REF!</v>
      </c>
      <c r="G236" s="132" t="e">
        <f>G221/#REF!-1</f>
        <v>#REF!</v>
      </c>
      <c r="H236" s="132" t="e">
        <f>H221/#REF!-1</f>
        <v>#REF!</v>
      </c>
      <c r="I236" s="132" t="e">
        <f>I221/#REF!-1</f>
        <v>#REF!</v>
      </c>
      <c r="J236" s="132" t="e">
        <f>J221/#REF!-1</f>
        <v>#REF!</v>
      </c>
      <c r="K236" s="132" t="e">
        <f>K221/#REF!-1</f>
        <v>#REF!</v>
      </c>
      <c r="L236" s="132" t="e">
        <f>L221/#REF!-1</f>
        <v>#REF!</v>
      </c>
      <c r="M236" s="132" t="e">
        <f>M221/#REF!-1</f>
        <v>#REF!</v>
      </c>
      <c r="N236" s="132" t="e">
        <f>N221/#REF!-1</f>
        <v>#REF!</v>
      </c>
      <c r="O236" s="132" t="e">
        <f>O221/#REF!-1</f>
        <v>#REF!</v>
      </c>
      <c r="P236" s="132" t="e">
        <f>P221/#REF!-1</f>
        <v>#REF!</v>
      </c>
      <c r="Q236" s="132" t="e">
        <f>Q221/#REF!-1</f>
        <v>#REF!</v>
      </c>
      <c r="R236" s="132" t="e">
        <f>R221/#REF!-1</f>
        <v>#REF!</v>
      </c>
      <c r="S236" s="132" t="e">
        <f>S221/#REF!-1</f>
        <v>#REF!</v>
      </c>
    </row>
    <row r="237" spans="1:21" hidden="1">
      <c r="A237" s="118" t="s">
        <v>189</v>
      </c>
      <c r="B237" s="132" t="e">
        <f>B221/#REF!-1</f>
        <v>#REF!</v>
      </c>
      <c r="C237" s="132" t="e">
        <f>C221/#REF!-1</f>
        <v>#REF!</v>
      </c>
      <c r="D237" s="132" t="e">
        <f>D221/#REF!-1</f>
        <v>#REF!</v>
      </c>
      <c r="E237" s="132" t="e">
        <f>E221/#REF!-1</f>
        <v>#REF!</v>
      </c>
      <c r="F237" s="132" t="e">
        <f>F221/#REF!-1</f>
        <v>#REF!</v>
      </c>
      <c r="G237" s="132" t="e">
        <f>G221/#REF!-1</f>
        <v>#REF!</v>
      </c>
      <c r="H237" s="132" t="e">
        <f>H221/#REF!-1</f>
        <v>#REF!</v>
      </c>
      <c r="I237" s="132" t="e">
        <f>I221/#REF!-1</f>
        <v>#REF!</v>
      </c>
      <c r="J237" s="132" t="e">
        <f>J221/#REF!-1</f>
        <v>#REF!</v>
      </c>
      <c r="K237" s="132" t="e">
        <f>K221/#REF!-1</f>
        <v>#REF!</v>
      </c>
      <c r="L237" s="132" t="e">
        <f>L221/#REF!-1</f>
        <v>#REF!</v>
      </c>
      <c r="M237" s="132" t="e">
        <f>M221/#REF!-1</f>
        <v>#REF!</v>
      </c>
      <c r="N237" s="132" t="e">
        <f>N221/#REF!-1</f>
        <v>#REF!</v>
      </c>
      <c r="O237" s="132" t="e">
        <f>O221/#REF!-1</f>
        <v>#REF!</v>
      </c>
      <c r="P237" s="132" t="e">
        <f>P221/#REF!-1</f>
        <v>#REF!</v>
      </c>
      <c r="Q237" s="132" t="e">
        <f>Q221/#REF!-1</f>
        <v>#REF!</v>
      </c>
      <c r="R237" s="132" t="e">
        <f>R221/#REF!-1</f>
        <v>#REF!</v>
      </c>
      <c r="S237" s="132" t="e">
        <f>S221/#REF!-1</f>
        <v>#REF!</v>
      </c>
    </row>
    <row r="238" spans="1:21" hidden="1">
      <c r="F238" s="142"/>
    </row>
    <row r="239" spans="1:21" hidden="1">
      <c r="A239" s="134" t="s">
        <v>190</v>
      </c>
      <c r="B239" s="138">
        <f t="shared" ref="B239:S239" si="28">AVERAGE(B222:B224)</f>
        <v>1053371.1348971997</v>
      </c>
      <c r="C239" s="138">
        <f t="shared" si="28"/>
        <v>289752.18</v>
      </c>
      <c r="D239" s="140">
        <f t="shared" si="28"/>
        <v>177424.13</v>
      </c>
      <c r="E239" s="143">
        <f t="shared" si="28"/>
        <v>9030.253333333334</v>
      </c>
      <c r="F239" s="140">
        <f t="shared" si="28"/>
        <v>112327.71666666667</v>
      </c>
      <c r="G239" s="143">
        <f t="shared" si="28"/>
        <v>40555.323333333334</v>
      </c>
      <c r="H239" s="143">
        <f t="shared" si="28"/>
        <v>71772.06</v>
      </c>
      <c r="I239" s="138">
        <f t="shared" si="28"/>
        <v>763619.28823053313</v>
      </c>
      <c r="J239" s="140">
        <f t="shared" si="28"/>
        <v>124968.90806875382</v>
      </c>
      <c r="K239" s="143">
        <f t="shared" si="28"/>
        <v>45227.693333333336</v>
      </c>
      <c r="L239" s="140">
        <f t="shared" si="28"/>
        <v>638650.04682844609</v>
      </c>
      <c r="M239" s="143">
        <f t="shared" si="28"/>
        <v>357025.17470295558</v>
      </c>
      <c r="N239" s="143">
        <f t="shared" si="28"/>
        <v>281624.20545882382</v>
      </c>
      <c r="O239" s="138">
        <f t="shared" si="28"/>
        <v>302393.63569700177</v>
      </c>
      <c r="P239" s="135">
        <f t="shared" si="28"/>
        <v>54258.489937194354</v>
      </c>
      <c r="Q239" s="138">
        <f t="shared" si="28"/>
        <v>750977.72472497774</v>
      </c>
      <c r="R239" s="135">
        <f t="shared" si="28"/>
        <v>397580.65995331528</v>
      </c>
      <c r="S239" s="135">
        <f t="shared" si="28"/>
        <v>353396.73143832921</v>
      </c>
    </row>
    <row r="240" spans="1:21" hidden="1">
      <c r="A240" s="136" t="s">
        <v>191</v>
      </c>
      <c r="B240" s="139">
        <f t="shared" ref="B240:S240" si="29">B221/B239-1</f>
        <v>0.30920152305572013</v>
      </c>
      <c r="C240" s="139">
        <f t="shared" si="29"/>
        <v>0.19852106030746697</v>
      </c>
      <c r="D240" s="141">
        <f t="shared" si="29"/>
        <v>0.1731985384400645</v>
      </c>
      <c r="E240" s="144">
        <f t="shared" si="29"/>
        <v>0.8472963459411369</v>
      </c>
      <c r="F240" s="141">
        <f t="shared" si="29"/>
        <v>0.23851320162447265</v>
      </c>
      <c r="G240" s="144">
        <f t="shared" si="29"/>
        <v>0.22679801098039176</v>
      </c>
      <c r="H240" s="144">
        <f t="shared" si="29"/>
        <v>0.24513870717936759</v>
      </c>
      <c r="I240" s="139">
        <f t="shared" si="29"/>
        <v>0.35119950484913676</v>
      </c>
      <c r="J240" s="141">
        <f t="shared" si="29"/>
        <v>0.52089716196833047</v>
      </c>
      <c r="K240" s="144">
        <f t="shared" si="29"/>
        <v>0.37223522606332549</v>
      </c>
      <c r="L240" s="141">
        <f t="shared" si="29"/>
        <v>0.31799120772695111</v>
      </c>
      <c r="M240" s="144">
        <f t="shared" si="29"/>
        <v>0.33154270820368414</v>
      </c>
      <c r="N240" s="144">
        <f t="shared" si="29"/>
        <v>0.3008138350621774</v>
      </c>
      <c r="O240" s="139">
        <f t="shared" si="29"/>
        <v>0.3168914309263593</v>
      </c>
      <c r="P240" s="137">
        <f t="shared" si="29"/>
        <v>0.45124916049682784</v>
      </c>
      <c r="Q240" s="139">
        <f t="shared" si="29"/>
        <v>0.30610599254925419</v>
      </c>
      <c r="R240" s="137">
        <f t="shared" si="29"/>
        <v>0.32086016981442445</v>
      </c>
      <c r="S240" s="137">
        <f t="shared" si="29"/>
        <v>0.28950555557969415</v>
      </c>
    </row>
    <row r="241" spans="2:17" hidden="1"/>
    <row r="242" spans="2:17" hidden="1"/>
    <row r="243" spans="2:17" hidden="1"/>
    <row r="244" spans="2:17" hidden="1"/>
    <row r="246" spans="2:17">
      <c r="D246" s="145"/>
      <c r="E246" s="145"/>
      <c r="F246" s="145"/>
      <c r="G246" s="145"/>
      <c r="H246" s="145"/>
    </row>
    <row r="247" spans="2:17">
      <c r="B247" s="416"/>
      <c r="C247" s="416"/>
      <c r="D247" s="416"/>
      <c r="E247" s="416"/>
      <c r="F247" s="416"/>
      <c r="G247" s="416"/>
      <c r="H247" s="416"/>
    </row>
    <row r="248" spans="2:17">
      <c r="G248" s="147"/>
      <c r="H248" s="147"/>
      <c r="I248" s="147"/>
      <c r="J248" s="147"/>
      <c r="K248" s="147"/>
      <c r="L248" s="147"/>
      <c r="M248" s="147"/>
      <c r="N248" s="147"/>
      <c r="O248" s="147"/>
      <c r="P248" s="147"/>
      <c r="Q248" s="147"/>
    </row>
    <row r="249" spans="2:17">
      <c r="B249" s="416"/>
      <c r="G249" s="147"/>
      <c r="H249" s="147"/>
      <c r="I249" s="147"/>
      <c r="J249" s="147"/>
      <c r="K249" s="147"/>
      <c r="L249" s="147"/>
      <c r="M249" s="147"/>
      <c r="N249" s="147"/>
      <c r="O249" s="147"/>
      <c r="P249" s="147"/>
      <c r="Q249" s="147"/>
    </row>
    <row r="250" spans="2:17">
      <c r="B250" s="416"/>
      <c r="G250" s="146"/>
      <c r="H250" s="146"/>
      <c r="I250" s="146"/>
      <c r="J250" s="146"/>
      <c r="K250" s="146"/>
      <c r="L250" s="146"/>
      <c r="M250" s="146"/>
      <c r="N250" s="146"/>
      <c r="O250" s="146"/>
      <c r="P250" s="146"/>
      <c r="Q250" s="146"/>
    </row>
    <row r="251" spans="2:17">
      <c r="B251" s="416"/>
      <c r="G251" s="146"/>
      <c r="H251" s="146"/>
      <c r="I251" s="146"/>
      <c r="J251" s="146"/>
      <c r="K251" s="146"/>
      <c r="L251" s="146"/>
      <c r="M251" s="146"/>
      <c r="N251" s="146"/>
      <c r="O251" s="146"/>
      <c r="P251" s="146"/>
      <c r="Q251" s="146"/>
    </row>
    <row r="252" spans="2:17">
      <c r="B252" s="416"/>
      <c r="G252" s="146"/>
      <c r="H252" s="146"/>
      <c r="I252" s="146"/>
      <c r="J252" s="146"/>
      <c r="K252" s="146"/>
      <c r="L252" s="146"/>
      <c r="M252" s="146"/>
      <c r="N252" s="146"/>
      <c r="O252" s="146"/>
      <c r="P252" s="146"/>
      <c r="Q252" s="146"/>
    </row>
    <row r="253" spans="2:17">
      <c r="B253" s="416"/>
      <c r="G253" s="147"/>
      <c r="H253" s="147"/>
      <c r="I253" s="147"/>
      <c r="J253" s="147"/>
      <c r="K253" s="147"/>
      <c r="L253" s="147"/>
      <c r="M253" s="147"/>
      <c r="N253" s="147"/>
      <c r="O253" s="147"/>
      <c r="P253" s="147"/>
      <c r="Q253" s="147"/>
    </row>
    <row r="254" spans="2:17">
      <c r="B254" s="416"/>
      <c r="G254" s="147"/>
      <c r="H254" s="147"/>
      <c r="I254" s="147"/>
      <c r="J254" s="147"/>
      <c r="K254" s="147"/>
      <c r="L254" s="147"/>
      <c r="M254" s="147"/>
      <c r="N254" s="147"/>
      <c r="O254" s="147"/>
      <c r="P254" s="147"/>
      <c r="Q254" s="147"/>
    </row>
    <row r="255" spans="2:17">
      <c r="B255" s="416"/>
    </row>
    <row r="256" spans="2:17">
      <c r="B256" s="416"/>
    </row>
    <row r="262" spans="6:13">
      <c r="F262" s="146"/>
      <c r="G262" s="146"/>
      <c r="H262" s="147"/>
      <c r="I262" s="146"/>
      <c r="J262" s="147"/>
      <c r="K262" s="146"/>
      <c r="L262" s="146"/>
      <c r="M262" s="147"/>
    </row>
    <row r="263" spans="6:13">
      <c r="F263" s="146"/>
      <c r="G263" s="146"/>
      <c r="H263" s="147"/>
      <c r="I263" s="146"/>
      <c r="J263" s="147"/>
      <c r="K263" s="146"/>
      <c r="L263" s="146"/>
      <c r="M263" s="147"/>
    </row>
    <row r="264" spans="6:13">
      <c r="F264" s="146"/>
      <c r="G264" s="146"/>
      <c r="H264" s="147"/>
      <c r="I264" s="146"/>
      <c r="J264" s="147"/>
      <c r="K264" s="146"/>
      <c r="L264" s="146"/>
      <c r="M264" s="147"/>
    </row>
    <row r="265" spans="6:13">
      <c r="F265" s="146"/>
      <c r="G265" s="146"/>
      <c r="H265" s="147"/>
      <c r="I265" s="146"/>
      <c r="J265" s="147"/>
      <c r="K265" s="146"/>
      <c r="L265" s="146"/>
      <c r="M265" s="147"/>
    </row>
    <row r="266" spans="6:13">
      <c r="F266" s="146"/>
      <c r="G266" s="146"/>
      <c r="H266" s="147"/>
      <c r="I266" s="146"/>
      <c r="J266" s="147"/>
      <c r="K266" s="146"/>
      <c r="L266" s="146"/>
      <c r="M266" s="147"/>
    </row>
    <row r="267" spans="6:13">
      <c r="F267" s="146"/>
      <c r="G267" s="146"/>
      <c r="H267" s="147"/>
      <c r="I267" s="146"/>
      <c r="J267" s="147"/>
      <c r="K267" s="146"/>
      <c r="L267" s="146"/>
      <c r="M267" s="147"/>
    </row>
    <row r="268" spans="6:13">
      <c r="F268" s="146"/>
      <c r="G268" s="146"/>
      <c r="H268" s="147"/>
      <c r="I268" s="146"/>
      <c r="J268" s="147"/>
      <c r="K268" s="146"/>
      <c r="L268" s="146"/>
      <c r="M268" s="147"/>
    </row>
    <row r="273" spans="6:10">
      <c r="F273" s="146"/>
      <c r="G273" s="146"/>
      <c r="H273" s="147"/>
      <c r="I273" s="146"/>
    </row>
    <row r="274" spans="6:10">
      <c r="F274" s="146"/>
      <c r="G274" s="146"/>
      <c r="H274" s="147"/>
      <c r="I274" s="146"/>
    </row>
    <row r="275" spans="6:10">
      <c r="F275" s="146"/>
      <c r="G275" s="146"/>
      <c r="H275" s="147"/>
      <c r="I275" s="146"/>
    </row>
    <row r="276" spans="6:10">
      <c r="F276" s="146"/>
      <c r="G276" s="146"/>
      <c r="H276" s="147"/>
      <c r="I276" s="146"/>
    </row>
    <row r="277" spans="6:10">
      <c r="F277" s="146"/>
      <c r="G277" s="146"/>
      <c r="H277" s="147"/>
      <c r="I277" s="146"/>
    </row>
    <row r="278" spans="6:10">
      <c r="F278" s="146"/>
      <c r="G278" s="146"/>
      <c r="H278" s="147"/>
      <c r="I278" s="146"/>
    </row>
    <row r="279" spans="6:10">
      <c r="F279" s="146"/>
      <c r="G279" s="146"/>
      <c r="H279" s="147"/>
      <c r="I279" s="146"/>
      <c r="J279" s="147"/>
    </row>
    <row r="280" spans="6:10">
      <c r="F280" s="146"/>
      <c r="G280" s="146"/>
      <c r="H280" s="147"/>
      <c r="I280" s="146"/>
      <c r="J280" s="147"/>
    </row>
    <row r="281" spans="6:10">
      <c r="F281" s="146"/>
      <c r="G281" s="146"/>
      <c r="H281" s="147"/>
      <c r="I281" s="146"/>
      <c r="J281" s="147"/>
    </row>
    <row r="282" spans="6:10">
      <c r="F282" s="146"/>
      <c r="G282" s="146"/>
      <c r="H282" s="147"/>
      <c r="I282" s="146"/>
      <c r="J282" s="147"/>
    </row>
  </sheetData>
  <mergeCells count="3">
    <mergeCell ref="U3:U5"/>
    <mergeCell ref="A1:U1"/>
    <mergeCell ref="A217:S217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1" orientation="landscape" r:id="rId1"/>
  <rowBreaks count="1" manualBreakCount="1">
    <brk id="226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E17" sqref="E17"/>
    </sheetView>
  </sheetViews>
  <sheetFormatPr defaultRowHeight="16.5"/>
  <sheetData>
    <row r="1" spans="1:14">
      <c r="A1" s="5" t="s">
        <v>65</v>
      </c>
      <c r="B1" s="6" t="s">
        <v>0</v>
      </c>
      <c r="C1" s="304" t="s">
        <v>1</v>
      </c>
      <c r="D1" s="304"/>
      <c r="E1" s="304"/>
      <c r="F1" s="315" t="s">
        <v>2</v>
      </c>
      <c r="G1" s="315"/>
      <c r="H1" s="315"/>
      <c r="I1" s="315"/>
      <c r="J1" s="316"/>
      <c r="K1" s="327" t="s">
        <v>3</v>
      </c>
      <c r="L1" s="328" t="s">
        <v>4</v>
      </c>
      <c r="M1" s="327"/>
      <c r="N1" s="329"/>
    </row>
    <row r="2" spans="1:14">
      <c r="A2" s="302"/>
      <c r="B2" s="303"/>
      <c r="C2" s="306"/>
      <c r="D2" s="307" t="s">
        <v>3</v>
      </c>
      <c r="E2" s="307" t="s">
        <v>4</v>
      </c>
      <c r="F2" s="317"/>
      <c r="G2" s="318" t="s">
        <v>3</v>
      </c>
      <c r="H2" s="320" t="s">
        <v>4</v>
      </c>
      <c r="I2" s="315"/>
      <c r="J2" s="316"/>
      <c r="K2" s="328"/>
      <c r="L2" s="328"/>
      <c r="M2" s="327"/>
      <c r="N2" s="329"/>
    </row>
    <row r="3" spans="1:14" ht="17.25" thickBot="1">
      <c r="A3" s="200"/>
      <c r="B3" s="9"/>
      <c r="C3" s="309"/>
      <c r="D3" s="310"/>
      <c r="E3" s="312"/>
      <c r="F3" s="321"/>
      <c r="G3" s="322"/>
      <c r="H3" s="324"/>
      <c r="I3" s="325" t="s">
        <v>5</v>
      </c>
      <c r="J3" s="326" t="s">
        <v>6</v>
      </c>
      <c r="K3" s="331"/>
      <c r="L3" s="333"/>
      <c r="M3" s="334" t="s">
        <v>5</v>
      </c>
      <c r="N3" s="335" t="s">
        <v>6</v>
      </c>
    </row>
    <row r="4" spans="1:14" ht="17.25" thickTop="1">
      <c r="A4" t="s">
        <v>216</v>
      </c>
      <c r="B4" s="366">
        <v>16039.553980231523</v>
      </c>
      <c r="C4" s="366">
        <v>4725.7820000000002</v>
      </c>
      <c r="D4" s="366">
        <v>2762.0648999999999</v>
      </c>
      <c r="E4" s="366">
        <v>1963.7070999999999</v>
      </c>
      <c r="F4" s="366">
        <v>11313.795002255798</v>
      </c>
      <c r="G4" s="366">
        <v>1454.4343403945575</v>
      </c>
      <c r="H4" s="366">
        <v>9859.3506618612391</v>
      </c>
      <c r="I4" s="366">
        <v>6008.8193348512705</v>
      </c>
      <c r="J4" s="366">
        <v>3850.5213270099694</v>
      </c>
      <c r="K4" s="366">
        <v>4216.4953533304852</v>
      </c>
      <c r="L4" s="366">
        <v>11823.057263407874</v>
      </c>
      <c r="M4" s="366">
        <v>6877.4566215485183</v>
      </c>
      <c r="N4" s="366">
        <v>4945.5806418593565</v>
      </c>
    </row>
    <row r="5" spans="1:14">
      <c r="A5" t="s">
        <v>217</v>
      </c>
      <c r="B5" s="366">
        <v>16487.571454288536</v>
      </c>
      <c r="C5" s="366">
        <v>4741.0565311692008</v>
      </c>
      <c r="D5" s="366">
        <v>2725.1309569891996</v>
      </c>
      <c r="E5" s="366">
        <v>2015.92557418</v>
      </c>
      <c r="F5" s="366">
        <v>11746.514923119335</v>
      </c>
      <c r="G5" s="366">
        <v>1094.455697807932</v>
      </c>
      <c r="H5" s="366">
        <v>10652.059225311401</v>
      </c>
      <c r="I5" s="366">
        <v>6696.3368816707653</v>
      </c>
      <c r="J5" s="366">
        <v>3955.7223436406366</v>
      </c>
      <c r="K5" s="366">
        <v>3819.5866547971323</v>
      </c>
      <c r="L5" s="366">
        <v>12667.984799491405</v>
      </c>
      <c r="M5" s="366">
        <v>7594.7204816707645</v>
      </c>
      <c r="N5" s="366">
        <v>5073.2643178206363</v>
      </c>
    </row>
    <row r="6" spans="1:14">
      <c r="A6" t="s">
        <v>218</v>
      </c>
      <c r="B6" s="366">
        <v>15798.360176477063</v>
      </c>
      <c r="C6" s="366">
        <v>4473.2893999999997</v>
      </c>
      <c r="D6" s="366">
        <v>3066.1876000000002</v>
      </c>
      <c r="E6" s="366">
        <v>1407.1117999999999</v>
      </c>
      <c r="F6" s="366">
        <v>11325.072631197103</v>
      </c>
      <c r="G6" s="366">
        <v>1482.8522433369515</v>
      </c>
      <c r="H6" s="366">
        <v>9842.210387860152</v>
      </c>
      <c r="I6" s="366">
        <v>6252.1513161499661</v>
      </c>
      <c r="J6" s="366">
        <v>3590.0690717101884</v>
      </c>
      <c r="K6" s="366">
        <v>4549.0398433369519</v>
      </c>
      <c r="L6" s="366">
        <v>11249.312187860152</v>
      </c>
      <c r="M6" s="366">
        <v>6768.2937479747716</v>
      </c>
      <c r="N6" s="366">
        <v>4481.0336968870242</v>
      </c>
    </row>
    <row r="7" spans="1:14">
      <c r="A7" t="s">
        <v>219</v>
      </c>
      <c r="B7" s="367">
        <f>(B4-B5)/B5*100</f>
        <v>-2.7173042148695599</v>
      </c>
      <c r="C7" s="367">
        <f t="shared" ref="C7:N7" si="0">(C4-C5)/C5*100</f>
        <v>-0.32217568106984201</v>
      </c>
      <c r="D7" s="367">
        <f t="shared" si="0"/>
        <v>1.3553089225336128</v>
      </c>
      <c r="E7" s="367">
        <f t="shared" si="0"/>
        <v>-2.5902977197578636</v>
      </c>
      <c r="F7" s="367">
        <f t="shared" si="0"/>
        <v>-3.6838153588164593</v>
      </c>
      <c r="G7" s="367">
        <f t="shared" si="0"/>
        <v>32.891111381449342</v>
      </c>
      <c r="H7" s="367">
        <f t="shared" si="0"/>
        <v>-7.4418339842359256</v>
      </c>
      <c r="I7" s="367">
        <f t="shared" si="0"/>
        <v>-10.267069279345399</v>
      </c>
      <c r="J7" s="367">
        <f t="shared" si="0"/>
        <v>-2.6594641254281215</v>
      </c>
      <c r="K7" s="367">
        <f t="shared" si="0"/>
        <v>10.391404473959597</v>
      </c>
      <c r="L7" s="367">
        <f t="shared" si="0"/>
        <v>-6.6697864692532081</v>
      </c>
      <c r="M7" s="367">
        <f t="shared" si="0"/>
        <v>-9.4442430350570987</v>
      </c>
      <c r="N7" s="367">
        <f t="shared" si="0"/>
        <v>-2.5167952616379714</v>
      </c>
    </row>
    <row r="8" spans="1:14">
      <c r="A8" t="s">
        <v>220</v>
      </c>
      <c r="B8" s="367">
        <f>(B4-B6)/B6*100</f>
        <v>1.5267015124366234</v>
      </c>
      <c r="C8" s="367">
        <f t="shared" ref="C8:N8" si="1">(C4-C6)/C6*100</f>
        <v>5.6444503679998999</v>
      </c>
      <c r="D8" s="367">
        <f t="shared" si="1"/>
        <v>-9.9185940221009421</v>
      </c>
      <c r="E8" s="367">
        <f t="shared" si="1"/>
        <v>39.555868979280824</v>
      </c>
      <c r="F8" s="367">
        <f t="shared" si="1"/>
        <v>-9.9581073857651053E-2</v>
      </c>
      <c r="G8" s="367">
        <f t="shared" si="1"/>
        <v>-1.9164352395922795</v>
      </c>
      <c r="H8" s="367">
        <f t="shared" si="1"/>
        <v>0.17415065646461683</v>
      </c>
      <c r="I8" s="367">
        <f t="shared" si="1"/>
        <v>-3.8919720428093836</v>
      </c>
      <c r="J8" s="367">
        <f t="shared" si="1"/>
        <v>7.2547978909974082</v>
      </c>
      <c r="K8" s="367">
        <f t="shared" si="1"/>
        <v>-7.3102127362887295</v>
      </c>
      <c r="L8" s="367">
        <f t="shared" si="1"/>
        <v>5.1002680516492989</v>
      </c>
      <c r="M8" s="367">
        <f t="shared" si="1"/>
        <v>1.6128566170227288</v>
      </c>
      <c r="N8" s="367">
        <f t="shared" si="1"/>
        <v>10.366959420435808</v>
      </c>
    </row>
    <row r="10" spans="1:14">
      <c r="A10">
        <v>100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9"/>
  <sheetViews>
    <sheetView workbookViewId="0">
      <pane ySplit="175" topLeftCell="A207" activePane="bottomLeft" state="frozen"/>
      <selection pane="bottomLeft" activeCell="B219" sqref="B219"/>
    </sheetView>
  </sheetViews>
  <sheetFormatPr defaultRowHeight="16.5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>
      <c r="A1" s="485" t="s">
        <v>234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8"/>
      <c r="S2" s="117" t="s">
        <v>168</v>
      </c>
      <c r="T2" s="122"/>
      <c r="U2" s="117" t="s">
        <v>168</v>
      </c>
    </row>
    <row r="3" spans="1:21">
      <c r="A3" s="369" t="s">
        <v>236</v>
      </c>
      <c r="B3" s="370" t="s">
        <v>0</v>
      </c>
      <c r="C3" s="371" t="s">
        <v>1</v>
      </c>
      <c r="D3" s="371"/>
      <c r="E3" s="371"/>
      <c r="F3" s="371"/>
      <c r="G3" s="371"/>
      <c r="H3" s="372"/>
      <c r="I3" s="373" t="s">
        <v>2</v>
      </c>
      <c r="J3" s="373"/>
      <c r="K3" s="373"/>
      <c r="L3" s="373"/>
      <c r="M3" s="373"/>
      <c r="N3" s="374"/>
      <c r="O3" s="375" t="s">
        <v>3</v>
      </c>
      <c r="P3" s="375"/>
      <c r="Q3" s="376" t="s">
        <v>4</v>
      </c>
      <c r="R3" s="375"/>
      <c r="S3" s="377"/>
      <c r="T3" s="122"/>
      <c r="U3" s="482" t="s">
        <v>172</v>
      </c>
    </row>
    <row r="4" spans="1:21">
      <c r="A4" s="302"/>
      <c r="B4" s="303"/>
      <c r="C4" s="306"/>
      <c r="D4" s="307" t="s">
        <v>3</v>
      </c>
      <c r="E4" s="308"/>
      <c r="F4" s="307" t="s">
        <v>4</v>
      </c>
      <c r="G4" s="304"/>
      <c r="H4" s="305"/>
      <c r="I4" s="317"/>
      <c r="J4" s="318" t="s">
        <v>3</v>
      </c>
      <c r="K4" s="319"/>
      <c r="L4" s="320" t="s">
        <v>4</v>
      </c>
      <c r="M4" s="315"/>
      <c r="N4" s="316"/>
      <c r="O4" s="328"/>
      <c r="P4" s="330"/>
      <c r="Q4" s="328"/>
      <c r="R4" s="327"/>
      <c r="S4" s="378"/>
      <c r="T4" s="122"/>
      <c r="U4" s="483"/>
    </row>
    <row r="5" spans="1:21" ht="19.5" customHeight="1" thickBot="1">
      <c r="A5" s="200"/>
      <c r="B5" s="9"/>
      <c r="C5" s="309"/>
      <c r="D5" s="310"/>
      <c r="E5" s="311" t="s">
        <v>237</v>
      </c>
      <c r="F5" s="312"/>
      <c r="G5" s="313" t="s">
        <v>5</v>
      </c>
      <c r="H5" s="314" t="s">
        <v>6</v>
      </c>
      <c r="I5" s="321"/>
      <c r="J5" s="322"/>
      <c r="K5" s="323" t="s">
        <v>237</v>
      </c>
      <c r="L5" s="324"/>
      <c r="M5" s="325" t="s">
        <v>5</v>
      </c>
      <c r="N5" s="326" t="s">
        <v>6</v>
      </c>
      <c r="O5" s="331"/>
      <c r="P5" s="332" t="s">
        <v>237</v>
      </c>
      <c r="Q5" s="333"/>
      <c r="R5" s="334" t="s">
        <v>5</v>
      </c>
      <c r="S5" s="335" t="s">
        <v>6</v>
      </c>
      <c r="T5" s="122"/>
      <c r="U5" s="484"/>
    </row>
    <row r="6" spans="1:21" ht="17.25" hidden="1" thickTop="1">
      <c r="A6" s="201" t="s">
        <v>238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2">
        <v>253496</v>
      </c>
      <c r="T6" s="123"/>
      <c r="U6" s="120"/>
    </row>
    <row r="7" spans="1:21" ht="17.25" hidden="1" thickTop="1">
      <c r="A7" s="203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4">
        <v>14522</v>
      </c>
      <c r="T7" s="122"/>
      <c r="U7" s="111"/>
    </row>
    <row r="8" spans="1:21" ht="17.25" hidden="1" thickTop="1">
      <c r="A8" s="205" t="s">
        <v>239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4">
        <v>22341</v>
      </c>
      <c r="T8" s="122"/>
      <c r="U8" s="111"/>
    </row>
    <row r="9" spans="1:21" ht="17.25" hidden="1" thickTop="1">
      <c r="A9" s="206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4">
        <v>28848</v>
      </c>
      <c r="T9" s="122"/>
      <c r="U9" s="111"/>
    </row>
    <row r="10" spans="1:21" ht="17.25" hidden="1" thickTop="1">
      <c r="A10" s="206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4">
        <v>18396</v>
      </c>
      <c r="T10" s="122"/>
      <c r="U10" s="111"/>
    </row>
    <row r="11" spans="1:21" ht="17.25" hidden="1" thickTop="1">
      <c r="A11" s="206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4">
        <v>18989</v>
      </c>
      <c r="T11" s="122"/>
      <c r="U11" s="111"/>
    </row>
    <row r="12" spans="1:21" ht="17.25" hidden="1" thickTop="1">
      <c r="A12" s="206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4">
        <v>22367</v>
      </c>
      <c r="T12" s="122"/>
      <c r="U12" s="111"/>
    </row>
    <row r="13" spans="1:21" ht="17.25" hidden="1" thickTop="1">
      <c r="A13" s="207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4">
        <v>28599</v>
      </c>
      <c r="T13" s="122"/>
      <c r="U13" s="111"/>
    </row>
    <row r="14" spans="1:21" ht="17.25" hidden="1" thickTop="1">
      <c r="A14" s="208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4">
        <v>17131</v>
      </c>
      <c r="T14" s="122"/>
      <c r="U14" s="111"/>
    </row>
    <row r="15" spans="1:21" ht="17.25" hidden="1" thickTop="1">
      <c r="A15" s="205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4">
        <v>14383</v>
      </c>
      <c r="T15" s="122"/>
      <c r="U15" s="111"/>
    </row>
    <row r="16" spans="1:21" ht="17.25" hidden="1" thickTop="1">
      <c r="A16" s="206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4">
        <v>25785</v>
      </c>
      <c r="T16" s="122"/>
      <c r="U16" s="111"/>
    </row>
    <row r="17" spans="1:21" ht="17.25" hidden="1" thickTop="1">
      <c r="A17" s="208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4">
        <v>19814</v>
      </c>
      <c r="T17" s="122"/>
      <c r="U17" s="111"/>
    </row>
    <row r="18" spans="1:21" ht="17.25" hidden="1" thickTop="1">
      <c r="A18" s="209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4">
        <v>35628</v>
      </c>
      <c r="T18" s="122"/>
      <c r="U18" s="111"/>
    </row>
    <row r="19" spans="1:21" ht="17.25" hidden="1" thickTop="1">
      <c r="A19" s="210" t="s">
        <v>240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1">
        <v>266803</v>
      </c>
      <c r="T19" s="122"/>
      <c r="U19" s="111"/>
    </row>
    <row r="20" spans="1:21" ht="17.25" hidden="1" thickTop="1">
      <c r="A20" s="205" t="s">
        <v>241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4">
        <v>16146</v>
      </c>
      <c r="T20" s="122"/>
      <c r="U20" s="111"/>
    </row>
    <row r="21" spans="1:21" ht="17.25" hidden="1" thickTop="1">
      <c r="A21" s="205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4">
        <v>16820</v>
      </c>
      <c r="T21" s="122"/>
      <c r="U21" s="111"/>
    </row>
    <row r="22" spans="1:21" ht="17.25" hidden="1" thickTop="1">
      <c r="A22" s="206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4">
        <v>21519</v>
      </c>
      <c r="T22" s="122"/>
      <c r="U22" s="111"/>
    </row>
    <row r="23" spans="1:21" ht="17.25" hidden="1" thickTop="1">
      <c r="A23" s="206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4">
        <v>20693</v>
      </c>
      <c r="T23" s="122"/>
      <c r="U23" s="111"/>
    </row>
    <row r="24" spans="1:21" ht="17.25" hidden="1" thickTop="1">
      <c r="A24" s="208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4">
        <v>25200</v>
      </c>
      <c r="T24" s="122"/>
      <c r="U24" s="111"/>
    </row>
    <row r="25" spans="1:21" ht="17.25" hidden="1" thickTop="1">
      <c r="A25" s="205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4">
        <v>31234</v>
      </c>
      <c r="T25" s="122"/>
      <c r="U25" s="111"/>
    </row>
    <row r="26" spans="1:21" ht="17.25" hidden="1" thickTop="1">
      <c r="A26" s="206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4">
        <v>17983</v>
      </c>
      <c r="T26" s="122"/>
      <c r="U26" s="111"/>
    </row>
    <row r="27" spans="1:21" ht="17.25" hidden="1" thickTop="1">
      <c r="A27" s="206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4">
        <v>19275</v>
      </c>
      <c r="T27" s="122"/>
      <c r="U27" s="111"/>
    </row>
    <row r="28" spans="1:21" ht="17.25" hidden="1" thickTop="1">
      <c r="A28" s="206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4">
        <v>16548</v>
      </c>
      <c r="T28" s="122"/>
      <c r="U28" s="111"/>
    </row>
    <row r="29" spans="1:21" ht="17.25" hidden="1" thickTop="1">
      <c r="A29" s="206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4">
        <v>17959</v>
      </c>
      <c r="T29" s="122"/>
      <c r="U29" s="111"/>
    </row>
    <row r="30" spans="1:21" ht="17.25" hidden="1" thickTop="1">
      <c r="A30" s="206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4">
        <v>23832</v>
      </c>
      <c r="T30" s="122"/>
      <c r="U30" s="111"/>
    </row>
    <row r="31" spans="1:21" ht="17.25" hidden="1" thickTop="1">
      <c r="A31" s="208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4">
        <v>32580</v>
      </c>
      <c r="T31" s="122"/>
      <c r="U31" s="111"/>
    </row>
    <row r="32" spans="1:21" ht="17.25" hidden="1" thickTop="1">
      <c r="A32" s="212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3">
        <v>259789</v>
      </c>
      <c r="T32" s="122"/>
      <c r="U32" s="111"/>
    </row>
    <row r="33" spans="1:21" ht="17.25" hidden="1" thickTop="1">
      <c r="A33" s="214" t="s">
        <v>242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5">
        <v>24591</v>
      </c>
      <c r="T33" s="122"/>
      <c r="U33" s="111"/>
    </row>
    <row r="34" spans="1:21" ht="17.25" hidden="1" thickTop="1">
      <c r="A34" s="216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7">
        <v>12890</v>
      </c>
      <c r="T34" s="122"/>
      <c r="U34" s="111"/>
    </row>
    <row r="35" spans="1:21" ht="17.25" hidden="1" thickTop="1">
      <c r="A35" s="216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7">
        <v>14984.27</v>
      </c>
      <c r="T35" s="122"/>
      <c r="U35" s="111"/>
    </row>
    <row r="36" spans="1:21" ht="17.25" hidden="1" thickTop="1">
      <c r="A36" s="216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8">
        <v>16643.02</v>
      </c>
      <c r="T36" s="122"/>
      <c r="U36" s="111"/>
    </row>
    <row r="37" spans="1:21" ht="17.25" hidden="1" thickTop="1">
      <c r="A37" s="216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8">
        <v>28324.15184617952</v>
      </c>
      <c r="T37" s="122"/>
      <c r="U37" s="111"/>
    </row>
    <row r="38" spans="1:21" ht="17.25" hidden="1" thickTop="1">
      <c r="A38" s="216" t="s">
        <v>243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8">
        <v>25647.960331849859</v>
      </c>
      <c r="T38" s="122"/>
      <c r="U38" s="111"/>
    </row>
    <row r="39" spans="1:21" ht="17.25" hidden="1" thickTop="1">
      <c r="A39" s="219" t="s">
        <v>244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20">
        <v>20364.669999999998</v>
      </c>
      <c r="T39" s="122"/>
      <c r="U39" s="111"/>
    </row>
    <row r="40" spans="1:21" ht="17.25" hidden="1" thickTop="1">
      <c r="A40" s="216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8">
        <v>24775</v>
      </c>
      <c r="T40" s="122"/>
      <c r="U40" s="111"/>
    </row>
    <row r="41" spans="1:21" ht="17.25" hidden="1" thickTop="1">
      <c r="A41" s="221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8">
        <v>22465.98</v>
      </c>
      <c r="T41" s="122"/>
      <c r="U41" s="111"/>
    </row>
    <row r="42" spans="1:21" ht="17.25" hidden="1" thickTop="1">
      <c r="A42" s="221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8">
        <v>16126.14381794881</v>
      </c>
      <c r="T42" s="122"/>
      <c r="U42" s="111"/>
    </row>
    <row r="43" spans="1:21" ht="17.25" hidden="1" thickTop="1">
      <c r="A43" s="221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2">
        <v>20338.076050387677</v>
      </c>
      <c r="T43" s="122"/>
      <c r="U43" s="111"/>
    </row>
    <row r="44" spans="1:21" ht="17.25" hidden="1" thickTop="1">
      <c r="A44" s="221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3">
        <v>29446.64780664241</v>
      </c>
      <c r="T44" s="122"/>
      <c r="U44" s="111"/>
    </row>
    <row r="45" spans="1:21" ht="17.25" hidden="1" thickTop="1">
      <c r="A45" s="224" t="s">
        <v>245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5">
        <v>256596.91985300829</v>
      </c>
      <c r="T45" s="122"/>
      <c r="U45" s="111"/>
    </row>
    <row r="46" spans="1:21" ht="17.25" hidden="1" thickTop="1">
      <c r="A46" s="226" t="s">
        <v>246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7">
        <v>19464.611224220174</v>
      </c>
      <c r="T46" s="122">
        <v>84.9</v>
      </c>
      <c r="U46" s="112">
        <f>B46/T46*100</f>
        <v>88436.966040175394</v>
      </c>
    </row>
    <row r="47" spans="1:21" ht="17.25" hidden="1" thickTop="1">
      <c r="A47" s="228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7">
        <v>21216.187350548844</v>
      </c>
      <c r="T47" s="122">
        <v>84.9</v>
      </c>
      <c r="U47" s="112">
        <f t="shared" ref="U47:U110" si="0">B47/T47*100</f>
        <v>86534.520488691196</v>
      </c>
    </row>
    <row r="48" spans="1:21" ht="17.25" hidden="1" thickTop="1">
      <c r="A48" s="228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7">
        <v>32281.872995653568</v>
      </c>
      <c r="T48" s="122">
        <v>84.9</v>
      </c>
      <c r="U48" s="112">
        <f t="shared" si="0"/>
        <v>112352.57610569902</v>
      </c>
    </row>
    <row r="49" spans="1:21" ht="17.25" hidden="1" thickTop="1">
      <c r="A49" s="229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30">
        <v>23952.45826071145</v>
      </c>
      <c r="T49" s="122">
        <v>84.9</v>
      </c>
      <c r="U49" s="112">
        <f t="shared" si="0"/>
        <v>109735.71375113174</v>
      </c>
    </row>
    <row r="50" spans="1:21" ht="17.25" hidden="1" thickTop="1">
      <c r="A50" s="229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30">
        <v>22253.537438180825</v>
      </c>
      <c r="T50" s="122">
        <v>84.9</v>
      </c>
      <c r="U50" s="112">
        <f t="shared" si="0"/>
        <v>103372.19571463008</v>
      </c>
    </row>
    <row r="51" spans="1:21" ht="17.25" hidden="1" thickTop="1">
      <c r="A51" s="231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2">
        <v>22209.0052048535</v>
      </c>
      <c r="T51" s="122">
        <v>84.9</v>
      </c>
      <c r="U51" s="112">
        <f t="shared" si="0"/>
        <v>157955.57480177371</v>
      </c>
    </row>
    <row r="52" spans="1:21" ht="17.25" hidden="1" thickTop="1">
      <c r="A52" s="231" t="s">
        <v>247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3">
        <v>28161.265081273814</v>
      </c>
      <c r="T52" s="122">
        <v>84.9</v>
      </c>
      <c r="U52" s="112">
        <f t="shared" si="0"/>
        <v>90509.000201634088</v>
      </c>
    </row>
    <row r="53" spans="1:21" ht="17.25" hidden="1" thickTop="1">
      <c r="A53" s="234" t="s">
        <v>248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20">
        <v>24701.459074633578</v>
      </c>
      <c r="T53" s="122">
        <v>84.9</v>
      </c>
      <c r="U53" s="112">
        <f t="shared" si="0"/>
        <v>96057.936547916674</v>
      </c>
    </row>
    <row r="54" spans="1:21" ht="17.25" hidden="1" thickTop="1">
      <c r="A54" s="234" t="s">
        <v>249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20">
        <v>21350.953141627768</v>
      </c>
      <c r="T54" s="122">
        <v>84.9</v>
      </c>
      <c r="U54" s="112">
        <f t="shared" si="0"/>
        <v>123678.26297163907</v>
      </c>
    </row>
    <row r="55" spans="1:21" ht="17.25" hidden="1" thickTop="1">
      <c r="A55" s="234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20">
        <v>27089.848571728056</v>
      </c>
      <c r="T55" s="122">
        <v>84.9</v>
      </c>
      <c r="U55" s="112">
        <f t="shared" si="0"/>
        <v>145885.32397313989</v>
      </c>
    </row>
    <row r="56" spans="1:21" ht="17.25" hidden="1" thickTop="1">
      <c r="A56" s="234" t="s">
        <v>250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20">
        <v>35716.353609621292</v>
      </c>
      <c r="T56" s="122">
        <v>84.9</v>
      </c>
      <c r="U56" s="112">
        <f t="shared" si="0"/>
        <v>166874.70173467256</v>
      </c>
    </row>
    <row r="57" spans="1:21" ht="17.25" hidden="1" thickTop="1">
      <c r="A57" s="235" t="s">
        <v>251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6">
        <v>57309.037328786741</v>
      </c>
      <c r="T57" s="122">
        <v>84.9</v>
      </c>
      <c r="U57" s="112">
        <f t="shared" si="0"/>
        <v>225224.19642822491</v>
      </c>
    </row>
    <row r="58" spans="1:21" s="100" customFormat="1" ht="17.25" hidden="1" thickTop="1">
      <c r="A58" s="237" t="s">
        <v>252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8">
        <v>335706.58928183961</v>
      </c>
      <c r="T58" s="199">
        <v>84.9</v>
      </c>
      <c r="U58" s="113">
        <f t="shared" si="0"/>
        <v>1506616.9687593284</v>
      </c>
    </row>
    <row r="59" spans="1:21" ht="17.25" hidden="1" thickTop="1">
      <c r="A59" s="239" t="s">
        <v>253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40">
        <v>22177.078399524835</v>
      </c>
      <c r="T59" s="122">
        <v>94.5</v>
      </c>
      <c r="U59" s="112">
        <f t="shared" si="0"/>
        <v>70430.515131750144</v>
      </c>
    </row>
    <row r="60" spans="1:21" ht="17.25" hidden="1" thickTop="1">
      <c r="A60" s="234" t="s">
        <v>254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1">
        <v>16334.533324250247</v>
      </c>
      <c r="T60" s="122">
        <v>94.5</v>
      </c>
      <c r="U60" s="112">
        <f t="shared" si="0"/>
        <v>73836.592715688006</v>
      </c>
    </row>
    <row r="61" spans="1:21" ht="17.25" hidden="1" thickTop="1">
      <c r="A61" s="234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1">
        <v>20744.409705823022</v>
      </c>
      <c r="T61" s="122">
        <v>94.5</v>
      </c>
      <c r="U61" s="112">
        <f t="shared" si="0"/>
        <v>104987.1595630345</v>
      </c>
    </row>
    <row r="62" spans="1:21" ht="17.25" hidden="1" thickTop="1">
      <c r="A62" s="234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1">
        <v>32111.197460614163</v>
      </c>
      <c r="T62" s="122">
        <v>94.5</v>
      </c>
      <c r="U62" s="112">
        <f t="shared" si="0"/>
        <v>99816.631311690682</v>
      </c>
    </row>
    <row r="63" spans="1:21" ht="17.25" hidden="1" thickTop="1">
      <c r="A63" s="234" t="s">
        <v>255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1">
        <v>37851.335127300677</v>
      </c>
      <c r="T63" s="122">
        <v>94.5</v>
      </c>
      <c r="U63" s="112">
        <f t="shared" si="0"/>
        <v>120522.01702329516</v>
      </c>
    </row>
    <row r="64" spans="1:21" ht="17.25" hidden="1" thickTop="1">
      <c r="A64" s="234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1">
        <v>36633.101503408623</v>
      </c>
      <c r="T64" s="122">
        <v>94.5</v>
      </c>
      <c r="U64" s="112">
        <f t="shared" si="0"/>
        <v>113718.87199862406</v>
      </c>
    </row>
    <row r="65" spans="1:21" ht="17.25" hidden="1" thickTop="1">
      <c r="A65" s="234" t="s">
        <v>256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1">
        <v>23869.266538213371</v>
      </c>
      <c r="T65" s="122">
        <v>94.5</v>
      </c>
      <c r="U65" s="112">
        <f t="shared" si="0"/>
        <v>70747.32042888405</v>
      </c>
    </row>
    <row r="66" spans="1:21" ht="17.25" hidden="1" thickTop="1">
      <c r="A66" s="234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1">
        <v>19822.517384889885</v>
      </c>
      <c r="T66" s="122">
        <v>94.5</v>
      </c>
      <c r="U66" s="112">
        <f t="shared" si="0"/>
        <v>80660.809484864018</v>
      </c>
    </row>
    <row r="67" spans="1:21" ht="17.25" hidden="1" thickTop="1">
      <c r="A67" s="234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1">
        <v>25871.921551064625</v>
      </c>
      <c r="T67" s="122">
        <v>94.5</v>
      </c>
      <c r="U67" s="112">
        <f t="shared" si="0"/>
        <v>71634.274377748501</v>
      </c>
    </row>
    <row r="68" spans="1:21" ht="17.25" hidden="1" thickTop="1">
      <c r="A68" s="234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1">
        <v>25892.271371771683</v>
      </c>
      <c r="T68" s="122">
        <v>94.5</v>
      </c>
      <c r="U68" s="112">
        <f t="shared" si="0"/>
        <v>102880.0825918848</v>
      </c>
    </row>
    <row r="69" spans="1:21" ht="17.25" hidden="1" thickTop="1">
      <c r="A69" s="234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1">
        <v>16329.616410431345</v>
      </c>
      <c r="T69" s="122">
        <v>94.5</v>
      </c>
      <c r="U69" s="112">
        <f t="shared" si="0"/>
        <v>100622.05118730819</v>
      </c>
    </row>
    <row r="70" spans="1:21" ht="17.25" hidden="1" thickTop="1">
      <c r="A70" s="234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1">
        <v>64061.346761963068</v>
      </c>
      <c r="T70" s="122">
        <v>94.5</v>
      </c>
      <c r="U70" s="112">
        <f t="shared" si="0"/>
        <v>260885.8988345387</v>
      </c>
    </row>
    <row r="71" spans="1:21" ht="17.25" hidden="1" thickTop="1">
      <c r="A71" s="242" t="s">
        <v>257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3">
        <v>341698.59553925553</v>
      </c>
      <c r="T71" s="122">
        <v>94.5</v>
      </c>
      <c r="U71" s="112">
        <f t="shared" si="0"/>
        <v>1270742.2246493108</v>
      </c>
    </row>
    <row r="72" spans="1:21" ht="17.25" hidden="1" thickTop="1">
      <c r="A72" s="244" t="s">
        <v>258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5">
        <v>10809.645765765865</v>
      </c>
      <c r="T72" s="122">
        <v>96.1</v>
      </c>
      <c r="U72" s="112">
        <f t="shared" si="0"/>
        <v>64754.607466964408</v>
      </c>
    </row>
    <row r="73" spans="1:21" ht="17.25" hidden="1" thickTop="1">
      <c r="A73" s="234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1">
        <v>12490.814974180146</v>
      </c>
      <c r="T73" s="122">
        <v>96.1</v>
      </c>
      <c r="U73" s="112">
        <f t="shared" si="0"/>
        <v>64124.616087848553</v>
      </c>
    </row>
    <row r="74" spans="1:21" ht="17.25" hidden="1" thickTop="1">
      <c r="A74" s="246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7">
        <v>25608.109868093874</v>
      </c>
      <c r="T74" s="122">
        <v>96.1</v>
      </c>
      <c r="U74" s="112">
        <f t="shared" si="0"/>
        <v>88732.249071982238</v>
      </c>
    </row>
    <row r="75" spans="1:21" ht="17.25" hidden="1" thickTop="1">
      <c r="A75" s="234" t="s">
        <v>259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1">
        <v>16697.111675266548</v>
      </c>
      <c r="T75" s="122">
        <v>96.1</v>
      </c>
      <c r="U75" s="112">
        <f t="shared" si="0"/>
        <v>91230.795990496888</v>
      </c>
    </row>
    <row r="76" spans="1:21" ht="17.25" hidden="1" thickTop="1">
      <c r="A76" s="234" t="s">
        <v>260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1">
        <v>20403.595295156185</v>
      </c>
      <c r="T76" s="122">
        <v>96.1</v>
      </c>
      <c r="U76" s="112">
        <f t="shared" si="0"/>
        <v>85869.017524621479</v>
      </c>
    </row>
    <row r="77" spans="1:21" ht="17.25" hidden="1" thickTop="1">
      <c r="A77" s="234" t="s">
        <v>261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1">
        <v>23879.172850772007</v>
      </c>
      <c r="T77" s="122">
        <v>96.1</v>
      </c>
      <c r="U77" s="112">
        <f t="shared" si="0"/>
        <v>133600.68484175816</v>
      </c>
    </row>
    <row r="78" spans="1:21" ht="17.25" hidden="1" thickTop="1">
      <c r="A78" s="234" t="s">
        <v>262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1">
        <v>18291.192933817856</v>
      </c>
      <c r="T78" s="122">
        <v>96.1</v>
      </c>
      <c r="U78" s="112">
        <f t="shared" si="0"/>
        <v>66594.226092327532</v>
      </c>
    </row>
    <row r="79" spans="1:21" ht="17.25" hidden="1" thickTop="1">
      <c r="A79" s="234" t="s">
        <v>263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8">
        <v>14142.587621652543</v>
      </c>
      <c r="T79" s="122">
        <v>96.1</v>
      </c>
      <c r="U79" s="112">
        <f t="shared" si="0"/>
        <v>54758.674767897071</v>
      </c>
    </row>
    <row r="80" spans="1:21" ht="17.25" hidden="1" thickTop="1">
      <c r="A80" s="234" t="s">
        <v>264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8">
        <v>18123.193185280597</v>
      </c>
      <c r="T80" s="122">
        <v>96.1</v>
      </c>
      <c r="U80" s="112">
        <f t="shared" si="0"/>
        <v>106708.02032384509</v>
      </c>
    </row>
    <row r="81" spans="1:21" ht="17.25" hidden="1" thickTop="1">
      <c r="A81" s="234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8">
        <v>17962.48292715356</v>
      </c>
      <c r="T81" s="122">
        <v>96.1</v>
      </c>
      <c r="U81" s="112">
        <f t="shared" si="0"/>
        <v>119073.0646689615</v>
      </c>
    </row>
    <row r="82" spans="1:21" ht="17.25" hidden="1" thickTop="1">
      <c r="A82" s="234" t="s">
        <v>265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8">
        <v>46912.372939675712</v>
      </c>
      <c r="T82" s="122">
        <v>96.1</v>
      </c>
      <c r="U82" s="112">
        <f t="shared" si="0"/>
        <v>161758.57475452503</v>
      </c>
    </row>
    <row r="83" spans="1:21" ht="17.25" hidden="1" thickTop="1">
      <c r="A83" s="249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50">
        <v>29558.987833937477</v>
      </c>
      <c r="T83" s="122">
        <v>96.1</v>
      </c>
      <c r="U83" s="112">
        <f t="shared" si="0"/>
        <v>198114.48347273082</v>
      </c>
    </row>
    <row r="84" spans="1:21" ht="17.25" hidden="1" thickTop="1">
      <c r="A84" s="242" t="s">
        <v>266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3">
        <v>254879.2678707524</v>
      </c>
      <c r="T84" s="122">
        <v>96.1</v>
      </c>
      <c r="U84" s="112">
        <f t="shared" si="0"/>
        <v>1235319.0150639587</v>
      </c>
    </row>
    <row r="85" spans="1:21" ht="17.25" hidden="1" thickTop="1">
      <c r="A85" s="234" t="s">
        <v>267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8">
        <v>23627.978924921532</v>
      </c>
      <c r="T85" s="122">
        <v>100</v>
      </c>
      <c r="U85" s="112">
        <f t="shared" si="0"/>
        <v>73029.706861312996</v>
      </c>
    </row>
    <row r="86" spans="1:21" ht="17.25" hidden="1" thickTop="1">
      <c r="A86" s="234" t="s">
        <v>268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8">
        <v>19447.312588243258</v>
      </c>
      <c r="T86" s="122">
        <v>100</v>
      </c>
      <c r="U86" s="112">
        <f t="shared" si="0"/>
        <v>61542.342426640003</v>
      </c>
    </row>
    <row r="87" spans="1:21" ht="17.25" hidden="1" thickTop="1">
      <c r="A87" s="234" t="s">
        <v>269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8">
        <v>18846.83694872347</v>
      </c>
      <c r="T87" s="122">
        <v>100</v>
      </c>
      <c r="U87" s="112">
        <f t="shared" si="0"/>
        <v>73466.037792904099</v>
      </c>
    </row>
    <row r="88" spans="1:21" ht="17.25" hidden="1" thickTop="1">
      <c r="A88" s="234" t="s">
        <v>270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8">
        <v>21501.251638589871</v>
      </c>
      <c r="T88" s="122">
        <v>100</v>
      </c>
      <c r="U88" s="112">
        <f t="shared" si="0"/>
        <v>81891.193403823272</v>
      </c>
    </row>
    <row r="89" spans="1:21" ht="17.25" hidden="1" thickTop="1">
      <c r="A89" s="234" t="s">
        <v>271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8">
        <v>34836.391019445029</v>
      </c>
      <c r="T89" s="122">
        <v>100</v>
      </c>
      <c r="U89" s="112">
        <f t="shared" si="0"/>
        <v>98594.850234198006</v>
      </c>
    </row>
    <row r="90" spans="1:21" ht="17.25" hidden="1" thickTop="1">
      <c r="A90" s="234" t="s">
        <v>272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8">
        <v>37491.570947682951</v>
      </c>
      <c r="T90" s="122">
        <v>100</v>
      </c>
      <c r="U90" s="112">
        <f t="shared" si="0"/>
        <v>118248.95332047481</v>
      </c>
    </row>
    <row r="91" spans="1:21" ht="17.25" hidden="1" thickTop="1">
      <c r="A91" s="234" t="s">
        <v>273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1">
        <v>20448.877686262396</v>
      </c>
      <c r="T91" s="122">
        <v>100</v>
      </c>
      <c r="U91" s="112">
        <f t="shared" si="0"/>
        <v>86850.807702693332</v>
      </c>
    </row>
    <row r="92" spans="1:21" ht="17.25" hidden="1" thickTop="1">
      <c r="A92" s="235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8">
        <v>18727.72415619086</v>
      </c>
      <c r="T92" s="122">
        <v>100</v>
      </c>
      <c r="U92" s="112">
        <f t="shared" si="0"/>
        <v>48942.178610940784</v>
      </c>
    </row>
    <row r="93" spans="1:21" ht="17.25" hidden="1" thickTop="1">
      <c r="A93" s="235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8">
        <v>19658.789786091758</v>
      </c>
      <c r="T93" s="122">
        <v>100</v>
      </c>
      <c r="U93" s="112">
        <f t="shared" si="0"/>
        <v>85486.902151162052</v>
      </c>
    </row>
    <row r="94" spans="1:21" ht="17.25" hidden="1" thickTop="1">
      <c r="A94" s="235" t="s">
        <v>274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6">
        <v>24939.72558905523</v>
      </c>
      <c r="T94" s="122">
        <v>100</v>
      </c>
      <c r="U94" s="112">
        <f t="shared" si="0"/>
        <v>55998.45100856114</v>
      </c>
    </row>
    <row r="95" spans="1:21" ht="17.25" hidden="1" thickTop="1">
      <c r="A95" s="251" t="s">
        <v>275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2">
        <v>29991.101639385204</v>
      </c>
      <c r="T95" s="122">
        <v>100</v>
      </c>
      <c r="U95" s="112">
        <f t="shared" si="0"/>
        <v>88395.96790248758</v>
      </c>
    </row>
    <row r="96" spans="1:21" ht="17.25" hidden="1" thickTop="1">
      <c r="A96" s="235" t="s">
        <v>276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6">
        <v>32835.045774475213</v>
      </c>
      <c r="T96" s="122">
        <v>100</v>
      </c>
      <c r="U96" s="112">
        <f t="shared" si="0"/>
        <v>159851.10658001815</v>
      </c>
    </row>
    <row r="97" spans="1:21" ht="17.25" hidden="1" thickTop="1">
      <c r="A97" s="242" t="s">
        <v>277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3">
        <v>302352.60669906676</v>
      </c>
      <c r="T97" s="122">
        <v>100</v>
      </c>
      <c r="U97" s="114">
        <f t="shared" si="0"/>
        <v>1032298.4979952165</v>
      </c>
    </row>
    <row r="98" spans="1:21" ht="17.25" hidden="1" thickTop="1">
      <c r="A98" s="254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5">
        <v>16290.821830949415</v>
      </c>
      <c r="T98" s="122">
        <v>106.2</v>
      </c>
      <c r="U98" s="112">
        <f t="shared" si="0"/>
        <v>54383.887025133467</v>
      </c>
    </row>
    <row r="99" spans="1:21" ht="17.25" hidden="1" thickTop="1">
      <c r="A99" s="234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6">
        <v>16046.076056952134</v>
      </c>
      <c r="T99" s="122">
        <v>106.2</v>
      </c>
      <c r="U99" s="112">
        <f t="shared" si="0"/>
        <v>47980.486075300643</v>
      </c>
    </row>
    <row r="100" spans="1:21" ht="17.25" hidden="1" thickTop="1">
      <c r="A100" s="234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6">
        <v>31753</v>
      </c>
      <c r="T100" s="122">
        <v>106.2</v>
      </c>
      <c r="U100" s="112">
        <f t="shared" si="0"/>
        <v>84656.308851224108</v>
      </c>
    </row>
    <row r="101" spans="1:21" ht="17.25" hidden="1" thickTop="1">
      <c r="A101" s="257" t="s">
        <v>278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6">
        <v>28361.007020280598</v>
      </c>
      <c r="T101" s="122">
        <v>106.2</v>
      </c>
      <c r="U101" s="112">
        <f t="shared" si="0"/>
        <v>81440.763508339442</v>
      </c>
    </row>
    <row r="102" spans="1:21" ht="17.25" hidden="1" thickTop="1">
      <c r="A102" s="257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6">
        <v>38886.6</v>
      </c>
      <c r="T102" s="122">
        <v>106.2</v>
      </c>
      <c r="U102" s="112">
        <f t="shared" si="0"/>
        <v>79721.996233521641</v>
      </c>
    </row>
    <row r="103" spans="1:21" ht="17.25" hidden="1" thickTop="1">
      <c r="A103" s="257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6">
        <v>41549.230000000003</v>
      </c>
      <c r="T103" s="122">
        <v>106.2</v>
      </c>
      <c r="U103" s="112">
        <f t="shared" si="0"/>
        <v>122316.70433145009</v>
      </c>
    </row>
    <row r="104" spans="1:21" ht="17.25" hidden="1" thickTop="1">
      <c r="A104" s="258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6">
        <v>19234.810000000001</v>
      </c>
      <c r="T104" s="122">
        <v>106.2</v>
      </c>
      <c r="U104" s="112">
        <f t="shared" si="0"/>
        <v>59830.433145009411</v>
      </c>
    </row>
    <row r="105" spans="1:21" ht="17.25" hidden="1" thickTop="1">
      <c r="A105" s="258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6">
        <v>25777</v>
      </c>
      <c r="T105" s="122">
        <v>106.2</v>
      </c>
      <c r="U105" s="112">
        <f t="shared" si="0"/>
        <v>80498.352165725039</v>
      </c>
    </row>
    <row r="106" spans="1:21" ht="17.25" hidden="1" thickTop="1">
      <c r="A106" s="259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60">
        <v>25974.82</v>
      </c>
      <c r="T106" s="122">
        <v>106.2</v>
      </c>
      <c r="U106" s="112">
        <f t="shared" si="0"/>
        <v>81736.826741996236</v>
      </c>
    </row>
    <row r="107" spans="1:21" ht="17.25" hidden="1" thickTop="1">
      <c r="A107" s="261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60">
        <v>20762.3</v>
      </c>
      <c r="T107" s="122">
        <v>106.2</v>
      </c>
      <c r="U107" s="112">
        <f t="shared" si="0"/>
        <v>76230.932203389835</v>
      </c>
    </row>
    <row r="108" spans="1:21" ht="17.25" hidden="1" thickTop="1">
      <c r="A108" s="262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3">
        <v>35780.129914045225</v>
      </c>
      <c r="T108" s="122">
        <v>106.2</v>
      </c>
      <c r="U108" s="112">
        <f t="shared" si="0"/>
        <v>99197.92746052549</v>
      </c>
    </row>
    <row r="109" spans="1:21" ht="17.25" hidden="1" thickTop="1">
      <c r="A109" s="264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5">
        <v>31442.923562845186</v>
      </c>
      <c r="T109" s="122">
        <v>106.2</v>
      </c>
      <c r="U109" s="112">
        <f t="shared" si="0"/>
        <v>174387.37086756842</v>
      </c>
    </row>
    <row r="110" spans="1:21" ht="17.25" hidden="1" thickTop="1">
      <c r="A110" s="237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6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t="17.25" hidden="1" thickTop="1">
      <c r="A111" s="264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7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t="17.25" hidden="1" thickTop="1">
      <c r="A112" s="268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9">
        <v>21495</v>
      </c>
      <c r="T112" s="122">
        <v>108.4</v>
      </c>
      <c r="U112" s="112">
        <f t="shared" si="2"/>
        <v>84782.287822878221</v>
      </c>
    </row>
    <row r="113" spans="1:21" ht="17.25" hidden="1" thickTop="1">
      <c r="A113" s="268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9">
        <v>32561</v>
      </c>
      <c r="T113" s="122">
        <v>108.4</v>
      </c>
      <c r="U113" s="112">
        <f t="shared" si="2"/>
        <v>76996.309963099629</v>
      </c>
    </row>
    <row r="114" spans="1:21" ht="17.25" hidden="1" thickTop="1">
      <c r="A114" s="270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9">
        <v>20950.774775619382</v>
      </c>
      <c r="T114" s="122">
        <v>108.4</v>
      </c>
      <c r="U114" s="112">
        <f t="shared" si="2"/>
        <v>71137.500420099313</v>
      </c>
    </row>
    <row r="115" spans="1:21" ht="17.25" hidden="1" thickTop="1">
      <c r="A115" s="270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9">
        <v>37144</v>
      </c>
      <c r="T115" s="122">
        <v>108.4</v>
      </c>
      <c r="U115" s="112">
        <f t="shared" si="2"/>
        <v>78589.483394833936</v>
      </c>
    </row>
    <row r="116" spans="1:21" ht="17.25" hidden="1" thickTop="1">
      <c r="A116" s="270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9">
        <v>31084</v>
      </c>
      <c r="T116" s="122">
        <v>108.4</v>
      </c>
      <c r="U116" s="112">
        <f t="shared" si="2"/>
        <v>121154.05904059039</v>
      </c>
    </row>
    <row r="117" spans="1:21" ht="17.25" hidden="1" thickTop="1">
      <c r="A117" s="270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9">
        <v>26966</v>
      </c>
      <c r="T117" s="122">
        <v>108.4</v>
      </c>
      <c r="U117" s="112">
        <f t="shared" si="2"/>
        <v>69518.450184501839</v>
      </c>
    </row>
    <row r="118" spans="1:21" ht="17.25" hidden="1" thickTop="1">
      <c r="A118" s="271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9">
        <v>16029</v>
      </c>
      <c r="T118" s="122">
        <v>108.4</v>
      </c>
      <c r="U118" s="112">
        <f t="shared" si="2"/>
        <v>56147.601476014759</v>
      </c>
    </row>
    <row r="119" spans="1:21" ht="17.25" hidden="1" thickTop="1">
      <c r="A119" s="271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9">
        <f t="shared" si="3"/>
        <v>21153</v>
      </c>
      <c r="T119" s="122">
        <v>108.4</v>
      </c>
      <c r="U119" s="112">
        <f t="shared" si="2"/>
        <v>66986.162361623603</v>
      </c>
    </row>
    <row r="120" spans="1:21" ht="17.25" hidden="1" thickTop="1">
      <c r="A120" s="271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9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t="17.25" hidden="1" thickTop="1">
      <c r="A121" s="272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3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t="17.25" hidden="1" thickTop="1">
      <c r="A122" s="272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3">
        <v>36229</v>
      </c>
      <c r="T122" s="122">
        <v>108.4</v>
      </c>
      <c r="U122" s="112">
        <f t="shared" si="2"/>
        <v>99722.324723247235</v>
      </c>
    </row>
    <row r="123" spans="1:21" s="100" customFormat="1" ht="17.25" hidden="1" thickTop="1">
      <c r="A123" s="274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5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t="17.25" hidden="1" thickTop="1">
      <c r="A124" s="276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3">
        <v>15070</v>
      </c>
      <c r="T124" s="122">
        <v>108.5</v>
      </c>
      <c r="U124" s="112">
        <f t="shared" si="2"/>
        <v>40349.308755760372</v>
      </c>
    </row>
    <row r="125" spans="1:21" ht="17.25" hidden="1" thickTop="1">
      <c r="A125" s="276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3">
        <v>22292</v>
      </c>
      <c r="T125" s="122">
        <v>108.5</v>
      </c>
      <c r="U125" s="112">
        <f t="shared" si="2"/>
        <v>51704.147465437789</v>
      </c>
    </row>
    <row r="126" spans="1:21" ht="17.25" hidden="1" thickTop="1">
      <c r="A126" s="276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3">
        <v>28791</v>
      </c>
      <c r="T126" s="122">
        <v>108.5</v>
      </c>
      <c r="U126" s="112">
        <f t="shared" si="2"/>
        <v>60157.603686635943</v>
      </c>
    </row>
    <row r="127" spans="1:21" ht="17.25" hidden="1" thickTop="1">
      <c r="A127" s="276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3">
        <v>19600</v>
      </c>
      <c r="T127" s="122">
        <v>108.5</v>
      </c>
      <c r="U127" s="112">
        <f t="shared" si="2"/>
        <v>58942.857142857145</v>
      </c>
    </row>
    <row r="128" spans="1:21" ht="17.25" hidden="1" thickTop="1">
      <c r="A128" s="276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3">
        <v>25946</v>
      </c>
      <c r="T128" s="122">
        <v>108.5</v>
      </c>
      <c r="U128" s="112">
        <f t="shared" si="2"/>
        <v>68320.737327188937</v>
      </c>
    </row>
    <row r="129" spans="1:25" ht="17.25" hidden="1" thickTop="1">
      <c r="A129" s="277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8">
        <v>30151</v>
      </c>
      <c r="T129" s="122">
        <v>108.5</v>
      </c>
      <c r="U129" s="112">
        <f t="shared" si="2"/>
        <v>81367.741935483864</v>
      </c>
    </row>
    <row r="130" spans="1:25" ht="17.25" hidden="1" thickTop="1">
      <c r="A130" s="277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8">
        <v>23061</v>
      </c>
      <c r="T130" s="122">
        <v>108.5</v>
      </c>
      <c r="U130" s="112">
        <f t="shared" si="2"/>
        <v>62130.875576036866</v>
      </c>
    </row>
    <row r="131" spans="1:25" ht="17.25" hidden="1" thickTop="1">
      <c r="A131" s="279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80">
        <v>25401</v>
      </c>
      <c r="T131" s="122">
        <v>108.5</v>
      </c>
      <c r="U131" s="112">
        <f t="shared" si="2"/>
        <v>55003.686635944701</v>
      </c>
    </row>
    <row r="132" spans="1:25" ht="17.25" hidden="1" thickTop="1">
      <c r="A132" s="277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8">
        <v>25685</v>
      </c>
      <c r="T132" s="122">
        <v>108.5</v>
      </c>
      <c r="U132" s="112">
        <f t="shared" si="2"/>
        <v>66866.359447004608</v>
      </c>
    </row>
    <row r="133" spans="1:25" s="101" customFormat="1" ht="17.25" hidden="1" thickTop="1">
      <c r="A133" s="279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80">
        <v>24222</v>
      </c>
      <c r="T133" s="122">
        <v>108.5</v>
      </c>
      <c r="U133" s="112">
        <f t="shared" si="2"/>
        <v>87482.949308755764</v>
      </c>
    </row>
    <row r="134" spans="1:25" s="101" customFormat="1" ht="17.25" hidden="1" thickTop="1">
      <c r="A134" s="279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80">
        <v>27446</v>
      </c>
      <c r="T134" s="122">
        <v>108.5</v>
      </c>
      <c r="U134" s="112">
        <f t="shared" si="2"/>
        <v>76929.953917050691</v>
      </c>
    </row>
    <row r="135" spans="1:25" ht="17.25" hidden="1" thickTop="1">
      <c r="A135" s="277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8">
        <v>53453</v>
      </c>
      <c r="T135" s="122">
        <v>108.5</v>
      </c>
      <c r="U135" s="112">
        <f t="shared" si="2"/>
        <v>132282.02764976959</v>
      </c>
      <c r="Y135" s="89"/>
    </row>
    <row r="136" spans="1:25" ht="17.25" hidden="1" thickTop="1">
      <c r="A136" s="274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5">
        <f t="shared" si="5"/>
        <v>321118</v>
      </c>
      <c r="T136" s="122">
        <v>108.5</v>
      </c>
      <c r="U136" s="116">
        <f t="shared" si="2"/>
        <v>841538.24884792627</v>
      </c>
    </row>
    <row r="137" spans="1:25" ht="17.25" hidden="1" thickTop="1">
      <c r="A137" s="277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8">
        <v>14755</v>
      </c>
      <c r="T137" s="125">
        <v>110.1</v>
      </c>
      <c r="U137" s="112">
        <f t="shared" si="2"/>
        <v>63058.128973660314</v>
      </c>
    </row>
    <row r="138" spans="1:25" ht="17.25" hidden="1" thickTop="1">
      <c r="A138" s="277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8">
        <v>24391</v>
      </c>
      <c r="T138" s="125">
        <v>110.1</v>
      </c>
      <c r="U138" s="112">
        <f t="shared" si="2"/>
        <v>70619.43687556767</v>
      </c>
    </row>
    <row r="139" spans="1:25" ht="17.25" hidden="1" thickTop="1">
      <c r="A139" s="277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8">
        <v>27920</v>
      </c>
      <c r="T139" s="125">
        <v>110.1</v>
      </c>
      <c r="U139" s="112">
        <f t="shared" si="2"/>
        <v>69449.591280653956</v>
      </c>
    </row>
    <row r="140" spans="1:25" ht="17.25" hidden="1" thickTop="1">
      <c r="A140" s="277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8">
        <v>22310</v>
      </c>
      <c r="T140" s="125">
        <v>110.1</v>
      </c>
      <c r="U140" s="112">
        <f t="shared" si="2"/>
        <v>82788.374205267944</v>
      </c>
    </row>
    <row r="141" spans="1:25" ht="17.25" hidden="1" thickTop="1">
      <c r="A141" s="277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8">
        <v>31943</v>
      </c>
      <c r="T141" s="125">
        <v>110.1</v>
      </c>
      <c r="U141" s="112">
        <f t="shared" si="2"/>
        <v>72074.477747502271</v>
      </c>
    </row>
    <row r="142" spans="1:25" ht="17.25" hidden="1" thickTop="1">
      <c r="A142" s="277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8">
        <v>33164</v>
      </c>
      <c r="T142" s="125">
        <v>110.1</v>
      </c>
      <c r="U142" s="112">
        <f t="shared" si="2"/>
        <v>93009.990917347881</v>
      </c>
    </row>
    <row r="143" spans="1:25" ht="17.25" hidden="1" thickTop="1">
      <c r="A143" s="277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8">
        <v>34234</v>
      </c>
      <c r="T143" s="125">
        <v>110.1</v>
      </c>
      <c r="U143" s="112">
        <f t="shared" si="2"/>
        <v>74327.883742052683</v>
      </c>
    </row>
    <row r="144" spans="1:25" ht="17.25" hidden="1" thickTop="1">
      <c r="A144" s="277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8">
        <v>25651</v>
      </c>
      <c r="T144" s="125">
        <v>110.1</v>
      </c>
      <c r="U144" s="112">
        <f t="shared" si="2"/>
        <v>85740.236148955504</v>
      </c>
    </row>
    <row r="145" spans="1:25" ht="17.25" hidden="1" thickTop="1">
      <c r="A145" s="277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8">
        <v>29975</v>
      </c>
      <c r="T145" s="125">
        <v>110.1</v>
      </c>
      <c r="U145" s="112">
        <f t="shared" si="2"/>
        <v>87015.440508628526</v>
      </c>
    </row>
    <row r="146" spans="1:25" s="101" customFormat="1" ht="17.25" hidden="1" thickTop="1">
      <c r="A146" s="279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80">
        <v>25357</v>
      </c>
      <c r="T146" s="125">
        <v>110.1</v>
      </c>
      <c r="U146" s="112">
        <f t="shared" si="2"/>
        <v>80985.467756584927</v>
      </c>
    </row>
    <row r="147" spans="1:25" s="101" customFormat="1" ht="17.25" hidden="1" thickTop="1">
      <c r="A147" s="279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80">
        <v>30775</v>
      </c>
      <c r="T147" s="125">
        <v>110.1</v>
      </c>
      <c r="U147" s="112">
        <f t="shared" si="2"/>
        <v>66726.61217075387</v>
      </c>
    </row>
    <row r="148" spans="1:25" ht="17.25" hidden="1" thickTop="1">
      <c r="A148" s="277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8">
        <v>36029</v>
      </c>
      <c r="T148" s="125">
        <v>110.1</v>
      </c>
      <c r="U148" s="112">
        <f t="shared" si="2"/>
        <v>130284.28701180746</v>
      </c>
      <c r="Y148" s="89"/>
    </row>
    <row r="149" spans="1:25" ht="17.25" hidden="1" thickTop="1">
      <c r="A149" s="274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5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1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2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3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2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3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4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3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4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3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5">
        <v>59330</v>
      </c>
      <c r="T154" s="126">
        <v>108.6</v>
      </c>
      <c r="U154" s="112">
        <f t="shared" si="2"/>
        <v>142685.08287292818</v>
      </c>
    </row>
    <row r="155" spans="1:25" s="155" customFormat="1" ht="18" hidden="1" customHeight="1">
      <c r="A155" s="283" t="s">
        <v>160</v>
      </c>
      <c r="B155" s="152">
        <v>158650</v>
      </c>
      <c r="C155" s="152">
        <v>55954</v>
      </c>
      <c r="D155" s="152">
        <v>46704</v>
      </c>
      <c r="E155" s="152">
        <v>680</v>
      </c>
      <c r="F155" s="152">
        <v>9251</v>
      </c>
      <c r="G155" s="152">
        <v>1590</v>
      </c>
      <c r="H155" s="152">
        <v>7661</v>
      </c>
      <c r="I155" s="152">
        <v>102696</v>
      </c>
      <c r="J155" s="152">
        <v>11783</v>
      </c>
      <c r="K155" s="152">
        <v>6058</v>
      </c>
      <c r="L155" s="152">
        <v>90912</v>
      </c>
      <c r="M155" s="152">
        <v>55019</v>
      </c>
      <c r="N155" s="152">
        <v>35893</v>
      </c>
      <c r="O155" s="152">
        <v>58487</v>
      </c>
      <c r="P155" s="152">
        <v>6738</v>
      </c>
      <c r="Q155" s="152">
        <v>100163</v>
      </c>
      <c r="R155" s="152">
        <v>56609</v>
      </c>
      <c r="S155" s="286">
        <v>43554</v>
      </c>
      <c r="T155" s="153">
        <v>108.6</v>
      </c>
      <c r="U155" s="154">
        <f t="shared" si="2"/>
        <v>146086.5561694291</v>
      </c>
    </row>
    <row r="156" spans="1:25" s="157" customFormat="1" ht="18" hidden="1" customHeight="1">
      <c r="A156" s="287" t="s">
        <v>163</v>
      </c>
      <c r="B156" s="156">
        <v>103387.79528973253</v>
      </c>
      <c r="C156" s="156">
        <v>25940.240000000002</v>
      </c>
      <c r="D156" s="156">
        <v>15778.12</v>
      </c>
      <c r="E156" s="156">
        <v>357.02</v>
      </c>
      <c r="F156" s="156">
        <v>10162.120000000001</v>
      </c>
      <c r="G156" s="156">
        <v>4191.2</v>
      </c>
      <c r="H156" s="156">
        <v>5970.92</v>
      </c>
      <c r="I156" s="156">
        <v>77447.55528973254</v>
      </c>
      <c r="J156" s="156">
        <v>3849.6755890755535</v>
      </c>
      <c r="K156" s="156">
        <v>2667.76</v>
      </c>
      <c r="L156" s="156">
        <v>73597.879700656995</v>
      </c>
      <c r="M156" s="156">
        <v>48000.741787599669</v>
      </c>
      <c r="N156" s="156">
        <v>25597.137913057319</v>
      </c>
      <c r="O156" s="156">
        <v>19627.795589075555</v>
      </c>
      <c r="P156" s="156">
        <v>3024.78</v>
      </c>
      <c r="Q156" s="156">
        <v>83759.999700656976</v>
      </c>
      <c r="R156" s="156">
        <v>52191.941787599673</v>
      </c>
      <c r="S156" s="288">
        <v>31568.057913057321</v>
      </c>
      <c r="T156" s="153">
        <v>111.2</v>
      </c>
      <c r="U156" s="154">
        <f t="shared" si="2"/>
        <v>92974.63605191774</v>
      </c>
    </row>
    <row r="157" spans="1:25" s="159" customFormat="1" ht="18" hidden="1" customHeight="1">
      <c r="A157" s="287" t="s">
        <v>164</v>
      </c>
      <c r="B157" s="158">
        <v>97783</v>
      </c>
      <c r="C157" s="158">
        <v>25315</v>
      </c>
      <c r="D157" s="158">
        <v>9505</v>
      </c>
      <c r="E157" s="158">
        <v>205</v>
      </c>
      <c r="F157" s="158">
        <v>15810</v>
      </c>
      <c r="G157" s="158">
        <v>11022</v>
      </c>
      <c r="H157" s="158">
        <v>4787</v>
      </c>
      <c r="I157" s="158">
        <v>72468</v>
      </c>
      <c r="J157" s="158">
        <v>6665</v>
      </c>
      <c r="K157" s="158">
        <v>1837</v>
      </c>
      <c r="L157" s="158">
        <v>65803</v>
      </c>
      <c r="M157" s="158">
        <v>43878</v>
      </c>
      <c r="N157" s="158">
        <v>21926</v>
      </c>
      <c r="O157" s="158">
        <v>16170</v>
      </c>
      <c r="P157" s="158">
        <v>2043</v>
      </c>
      <c r="Q157" s="158">
        <v>81613</v>
      </c>
      <c r="R157" s="158">
        <v>54900</v>
      </c>
      <c r="S157" s="289">
        <v>26713</v>
      </c>
      <c r="T157" s="153">
        <v>111.2</v>
      </c>
      <c r="U157" s="154">
        <f t="shared" si="2"/>
        <v>87934.352517985608</v>
      </c>
    </row>
    <row r="158" spans="1:25" s="159" customFormat="1" ht="18" hidden="1" customHeight="1">
      <c r="A158" s="287" t="s">
        <v>165</v>
      </c>
      <c r="B158" s="160">
        <v>204073.735782295</v>
      </c>
      <c r="C158" s="160">
        <v>19194.32</v>
      </c>
      <c r="D158" s="160">
        <v>13913.42</v>
      </c>
      <c r="E158" s="160">
        <v>605.86</v>
      </c>
      <c r="F158" s="160">
        <v>5280.9</v>
      </c>
      <c r="G158" s="160">
        <v>817.5</v>
      </c>
      <c r="H158" s="160">
        <v>4463.3999999999996</v>
      </c>
      <c r="I158" s="160">
        <v>184879.41578229493</v>
      </c>
      <c r="J158" s="160">
        <v>47522.600996772424</v>
      </c>
      <c r="K158" s="160">
        <v>38676.213526305888</v>
      </c>
      <c r="L158" s="160">
        <v>137356.81478552253</v>
      </c>
      <c r="M158" s="160">
        <v>84651.826343210822</v>
      </c>
      <c r="N158" s="160">
        <v>52704.988442311704</v>
      </c>
      <c r="O158" s="160">
        <v>61436.020996772422</v>
      </c>
      <c r="P158" s="160">
        <v>39282.073526305889</v>
      </c>
      <c r="Q158" s="160">
        <v>142637.71478552252</v>
      </c>
      <c r="R158" s="160">
        <v>85469.326343210822</v>
      </c>
      <c r="S158" s="290">
        <v>57168.388442311705</v>
      </c>
      <c r="T158" s="161">
        <v>111.2</v>
      </c>
      <c r="U158" s="154">
        <f t="shared" si="2"/>
        <v>183519.54656681206</v>
      </c>
    </row>
    <row r="159" spans="1:25" s="157" customFormat="1" ht="18" hidden="1" customHeight="1">
      <c r="A159" s="287" t="s">
        <v>166</v>
      </c>
      <c r="B159" s="160">
        <v>119967</v>
      </c>
      <c r="C159" s="160">
        <v>27953</v>
      </c>
      <c r="D159" s="160">
        <v>18362</v>
      </c>
      <c r="E159" s="160">
        <v>3467</v>
      </c>
      <c r="F159" s="160">
        <v>9592</v>
      </c>
      <c r="G159" s="160">
        <v>2260</v>
      </c>
      <c r="H159" s="160">
        <v>7332</v>
      </c>
      <c r="I159" s="160">
        <v>92014</v>
      </c>
      <c r="J159" s="160">
        <v>6292</v>
      </c>
      <c r="K159" s="160">
        <v>1451</v>
      </c>
      <c r="L159" s="160">
        <v>85722</v>
      </c>
      <c r="M159" s="160">
        <v>63063</v>
      </c>
      <c r="N159" s="160">
        <v>22659</v>
      </c>
      <c r="O159" s="160">
        <v>24653</v>
      </c>
      <c r="P159" s="160">
        <v>4919</v>
      </c>
      <c r="Q159" s="160">
        <v>95314</v>
      </c>
      <c r="R159" s="160">
        <v>65323</v>
      </c>
      <c r="S159" s="290">
        <v>29990</v>
      </c>
      <c r="T159" s="161"/>
      <c r="U159" s="154" t="e">
        <f t="shared" si="2"/>
        <v>#DIV/0!</v>
      </c>
    </row>
    <row r="160" spans="1:25" s="157" customFormat="1" ht="18" hidden="1" customHeight="1">
      <c r="A160" s="291" t="s">
        <v>167</v>
      </c>
      <c r="B160" s="162">
        <v>152871.87538101626</v>
      </c>
      <c r="C160" s="162">
        <v>44040.480000000003</v>
      </c>
      <c r="D160" s="162">
        <v>30603.279999999999</v>
      </c>
      <c r="E160" s="162">
        <v>971.49</v>
      </c>
      <c r="F160" s="162">
        <v>13437.2</v>
      </c>
      <c r="G160" s="162">
        <v>6851</v>
      </c>
      <c r="H160" s="162">
        <v>6586</v>
      </c>
      <c r="I160" s="162">
        <v>108831.39538101625</v>
      </c>
      <c r="J160" s="162">
        <v>14022.121081180474</v>
      </c>
      <c r="K160" s="162">
        <v>2742.28</v>
      </c>
      <c r="L160" s="162">
        <v>94809.274299835772</v>
      </c>
      <c r="M160" s="162">
        <v>61476.546817519302</v>
      </c>
      <c r="N160" s="162">
        <v>33332.727482316477</v>
      </c>
      <c r="O160" s="162">
        <v>44625.401081180476</v>
      </c>
      <c r="P160" s="162">
        <v>3713.77</v>
      </c>
      <c r="Q160" s="162">
        <v>108246.47429983577</v>
      </c>
      <c r="R160" s="162">
        <v>68328</v>
      </c>
      <c r="S160" s="292">
        <v>39919</v>
      </c>
      <c r="T160" s="161"/>
      <c r="U160" s="163" t="e">
        <f t="shared" si="2"/>
        <v>#DIV/0!</v>
      </c>
      <c r="Y160" s="164"/>
    </row>
    <row r="161" spans="1:25" s="159" customFormat="1" ht="18" hidden="1" customHeight="1">
      <c r="A161" s="287" t="s">
        <v>169</v>
      </c>
      <c r="B161" s="160">
        <v>162655.79666666666</v>
      </c>
      <c r="C161" s="184">
        <v>70415.899999999994</v>
      </c>
      <c r="D161" s="184">
        <v>40728.94</v>
      </c>
      <c r="E161" s="184">
        <v>1824.28</v>
      </c>
      <c r="F161" s="184">
        <v>29686.959999999999</v>
      </c>
      <c r="G161" s="184">
        <v>13831.09</v>
      </c>
      <c r="H161" s="184">
        <v>15855.87</v>
      </c>
      <c r="I161" s="184">
        <v>92239.896666666667</v>
      </c>
      <c r="J161" s="184">
        <v>27609.826666666664</v>
      </c>
      <c r="K161" s="184">
        <v>225.79</v>
      </c>
      <c r="L161" s="184">
        <v>64630.07</v>
      </c>
      <c r="M161" s="184">
        <v>30106.016666666666</v>
      </c>
      <c r="N161" s="184">
        <v>34524.053333333337</v>
      </c>
      <c r="O161" s="160">
        <v>68338.766666666663</v>
      </c>
      <c r="P161" s="160">
        <v>2050.0700000000002</v>
      </c>
      <c r="Q161" s="160">
        <v>94317.03</v>
      </c>
      <c r="R161" s="160">
        <v>43937.106666666667</v>
      </c>
      <c r="S161" s="290">
        <v>50379.92333333334</v>
      </c>
      <c r="T161" s="161"/>
      <c r="U161" s="170" t="e">
        <f>B161/T161*100</f>
        <v>#DIV/0!</v>
      </c>
      <c r="Y161" s="175"/>
    </row>
    <row r="162" spans="1:25" s="167" customFormat="1" ht="18" hidden="1" customHeight="1">
      <c r="A162" s="274" t="s">
        <v>173</v>
      </c>
      <c r="B162" s="165">
        <f>SUM(B150:B161)</f>
        <v>1579836.0176477062</v>
      </c>
      <c r="C162" s="165">
        <f t="shared" ref="C162:S162" si="7">SUM(C150:C161)</f>
        <v>447328.93999999994</v>
      </c>
      <c r="D162" s="165">
        <f t="shared" si="7"/>
        <v>306618.76</v>
      </c>
      <c r="E162" s="165">
        <f t="shared" si="7"/>
        <v>13759.650000000001</v>
      </c>
      <c r="F162" s="165">
        <f t="shared" si="7"/>
        <v>140711.18</v>
      </c>
      <c r="G162" s="165">
        <f t="shared" si="7"/>
        <v>51613.789999999994</v>
      </c>
      <c r="H162" s="165">
        <f t="shared" si="7"/>
        <v>89095.19</v>
      </c>
      <c r="I162" s="165">
        <f t="shared" si="7"/>
        <v>1132507.2631197104</v>
      </c>
      <c r="J162" s="165">
        <f t="shared" si="7"/>
        <v>148285.22433369514</v>
      </c>
      <c r="K162" s="165">
        <f t="shared" si="7"/>
        <v>69984.04352630589</v>
      </c>
      <c r="L162" s="165">
        <f t="shared" si="7"/>
        <v>984221.03878601524</v>
      </c>
      <c r="M162" s="165">
        <f t="shared" si="7"/>
        <v>625215.13161499659</v>
      </c>
      <c r="N162" s="165">
        <f t="shared" si="7"/>
        <v>359006.90717101883</v>
      </c>
      <c r="O162" s="165">
        <f t="shared" si="7"/>
        <v>454903.98433369515</v>
      </c>
      <c r="P162" s="165">
        <f t="shared" si="7"/>
        <v>83744.693526305899</v>
      </c>
      <c r="Q162" s="165">
        <f t="shared" si="7"/>
        <v>1124931.2187860152</v>
      </c>
      <c r="R162" s="165">
        <f t="shared" si="7"/>
        <v>676829.37479747715</v>
      </c>
      <c r="S162" s="293">
        <f t="shared" si="7"/>
        <v>448103.3696887024</v>
      </c>
      <c r="T162" s="153">
        <v>110.16800000000001</v>
      </c>
      <c r="U162" s="166">
        <f>B162/T162*100</f>
        <v>1434024.415118461</v>
      </c>
      <c r="Y162" s="168"/>
    </row>
    <row r="163" spans="1:25" s="150" customFormat="1" ht="18" hidden="1" customHeight="1">
      <c r="A163" s="287" t="s">
        <v>175</v>
      </c>
      <c r="B163" s="160">
        <v>78814.60647506715</v>
      </c>
      <c r="C163" s="169">
        <v>29437.54</v>
      </c>
      <c r="D163" s="169">
        <v>19304.73</v>
      </c>
      <c r="E163" s="169">
        <v>3106.93</v>
      </c>
      <c r="F163" s="169">
        <v>10132.81</v>
      </c>
      <c r="G163" s="169">
        <v>4609.59</v>
      </c>
      <c r="H163" s="169">
        <v>5523.22</v>
      </c>
      <c r="I163" s="169">
        <v>49377.066475067157</v>
      </c>
      <c r="J163" s="169">
        <v>4781.047842709002</v>
      </c>
      <c r="K163" s="169">
        <v>1748</v>
      </c>
      <c r="L163" s="169">
        <v>44596.018632358144</v>
      </c>
      <c r="M163" s="169">
        <v>24639.523583227863</v>
      </c>
      <c r="N163" s="169">
        <v>19956.495049130288</v>
      </c>
      <c r="O163" s="160">
        <v>24085.777842709002</v>
      </c>
      <c r="P163" s="160">
        <v>4854.93</v>
      </c>
      <c r="Q163" s="160">
        <v>54728.828632358141</v>
      </c>
      <c r="R163" s="160">
        <v>29249.113583227863</v>
      </c>
      <c r="S163" s="290">
        <v>25479.715049130289</v>
      </c>
      <c r="T163" s="149"/>
      <c r="U163" s="148"/>
      <c r="Y163" s="151"/>
    </row>
    <row r="164" spans="1:25" s="157" customFormat="1" ht="18" hidden="1" customHeight="1">
      <c r="A164" s="287" t="s">
        <v>176</v>
      </c>
      <c r="B164" s="160">
        <v>110447.21469007744</v>
      </c>
      <c r="C164" s="169">
        <v>30454.22</v>
      </c>
      <c r="D164" s="169">
        <v>15153.86</v>
      </c>
      <c r="E164" s="169">
        <v>269.04000000000002</v>
      </c>
      <c r="F164" s="169">
        <v>15300.36</v>
      </c>
      <c r="G164" s="169">
        <v>8684.23</v>
      </c>
      <c r="H164" s="169">
        <v>6616.13</v>
      </c>
      <c r="I164" s="169">
        <v>79992.994690077438</v>
      </c>
      <c r="J164" s="169">
        <v>7497.6628790194964</v>
      </c>
      <c r="K164" s="169">
        <v>6507.03</v>
      </c>
      <c r="L164" s="169">
        <v>72495.331811057942</v>
      </c>
      <c r="M164" s="169">
        <v>39013.060793636883</v>
      </c>
      <c r="N164" s="169">
        <v>33482.271017421066</v>
      </c>
      <c r="O164" s="171">
        <v>22651.522879019496</v>
      </c>
      <c r="P164" s="171">
        <v>6776.07</v>
      </c>
      <c r="Q164" s="171">
        <v>87795.691811057943</v>
      </c>
      <c r="R164" s="171">
        <v>47697.290793636879</v>
      </c>
      <c r="S164" s="294">
        <v>40098.401017421063</v>
      </c>
      <c r="T164" s="172"/>
      <c r="U164" s="170"/>
      <c r="Y164" s="164"/>
    </row>
    <row r="165" spans="1:25" s="159" customFormat="1" ht="18" hidden="1" customHeight="1">
      <c r="A165" s="287" t="s">
        <v>177</v>
      </c>
      <c r="B165" s="160">
        <v>132017.32222372183</v>
      </c>
      <c r="C165" s="160">
        <v>38756.1</v>
      </c>
      <c r="D165" s="160">
        <v>21588.17</v>
      </c>
      <c r="E165" s="160">
        <v>1043.79</v>
      </c>
      <c r="F165" s="160">
        <v>17167.93</v>
      </c>
      <c r="G165" s="160">
        <v>10141.959999999999</v>
      </c>
      <c r="H165" s="160">
        <v>7025.97</v>
      </c>
      <c r="I165" s="160">
        <v>93261.222223721838</v>
      </c>
      <c r="J165" s="160">
        <v>14298.15565411229</v>
      </c>
      <c r="K165" s="160">
        <v>6737.48</v>
      </c>
      <c r="L165" s="160">
        <v>78963.066569609553</v>
      </c>
      <c r="M165" s="160">
        <v>47198.682455490554</v>
      </c>
      <c r="N165" s="160">
        <v>31764.384114119002</v>
      </c>
      <c r="O165" s="171">
        <v>35886.32565411229</v>
      </c>
      <c r="P165" s="171">
        <v>7781.27</v>
      </c>
      <c r="Q165" s="171">
        <v>96130.996569609546</v>
      </c>
      <c r="R165" s="171">
        <v>57340.642455490561</v>
      </c>
      <c r="S165" s="294">
        <v>38790.354114119</v>
      </c>
      <c r="T165" s="173"/>
      <c r="U165" s="174"/>
      <c r="Y165" s="175"/>
    </row>
    <row r="166" spans="1:25" s="159" customFormat="1" ht="18" hidden="1" customHeight="1">
      <c r="A166" s="287" t="s">
        <v>178</v>
      </c>
      <c r="B166" s="133">
        <v>120303.25663763564</v>
      </c>
      <c r="C166" s="176">
        <v>20870.69311692</v>
      </c>
      <c r="D166" s="177">
        <v>15759.23569892</v>
      </c>
      <c r="E166" s="176">
        <v>1467.17</v>
      </c>
      <c r="F166" s="176">
        <v>5111.457418</v>
      </c>
      <c r="G166" s="176">
        <v>1800.81</v>
      </c>
      <c r="H166" s="176">
        <v>3310.647418</v>
      </c>
      <c r="I166" s="176">
        <v>99432.563520715645</v>
      </c>
      <c r="J166" s="176">
        <v>7165.0688986645964</v>
      </c>
      <c r="K166" s="176">
        <v>569.90951551680644</v>
      </c>
      <c r="L166" s="176">
        <v>92267.494622051046</v>
      </c>
      <c r="M166" s="176">
        <v>62016.068573918405</v>
      </c>
      <c r="N166" s="176">
        <v>30251.426048132646</v>
      </c>
      <c r="O166" s="178">
        <v>22924.304597584596</v>
      </c>
      <c r="P166" s="178">
        <v>2037.0795155168066</v>
      </c>
      <c r="Q166" s="178">
        <v>97378.952040051052</v>
      </c>
      <c r="R166" s="178">
        <v>63816.87857391841</v>
      </c>
      <c r="S166" s="295">
        <v>33562.07346613265</v>
      </c>
      <c r="T166" s="173"/>
      <c r="U166" s="174"/>
      <c r="Y166" s="175"/>
    </row>
    <row r="167" spans="1:25" s="157" customFormat="1" ht="18" hidden="1" customHeight="1">
      <c r="A167" s="287" t="s">
        <v>179</v>
      </c>
      <c r="B167" s="133">
        <v>109717.3168216382</v>
      </c>
      <c r="C167" s="176">
        <v>30351.01</v>
      </c>
      <c r="D167" s="177">
        <v>19066.310000000001</v>
      </c>
      <c r="E167" s="176">
        <v>603</v>
      </c>
      <c r="F167" s="176">
        <v>11284.7</v>
      </c>
      <c r="G167" s="176">
        <v>2436.46</v>
      </c>
      <c r="H167" s="176">
        <v>8848.24</v>
      </c>
      <c r="I167" s="176">
        <v>79366.306821638209</v>
      </c>
      <c r="J167" s="176">
        <v>5262.6004868198779</v>
      </c>
      <c r="K167" s="176">
        <v>2195.86</v>
      </c>
      <c r="L167" s="176">
        <v>74103.706334818329</v>
      </c>
      <c r="M167" s="176">
        <v>48265.997098407744</v>
      </c>
      <c r="N167" s="176">
        <v>25837.709236410592</v>
      </c>
      <c r="O167" s="178">
        <v>24328.910486819877</v>
      </c>
      <c r="P167" s="178">
        <v>2798.86</v>
      </c>
      <c r="Q167" s="178">
        <v>85388.406334818341</v>
      </c>
      <c r="R167" s="178">
        <v>50702.457098407744</v>
      </c>
      <c r="S167" s="295">
        <v>34685.949236410583</v>
      </c>
      <c r="T167" s="172"/>
      <c r="U167" s="170"/>
      <c r="Y167" s="164"/>
    </row>
    <row r="168" spans="1:25" s="356" customFormat="1" ht="18" hidden="1" customHeight="1">
      <c r="A168" s="283" t="s">
        <v>180</v>
      </c>
      <c r="B168" s="358">
        <v>139117.74935301309</v>
      </c>
      <c r="C168" s="359">
        <v>37212.53</v>
      </c>
      <c r="D168" s="360">
        <v>22850.61</v>
      </c>
      <c r="E168" s="359">
        <v>439.24</v>
      </c>
      <c r="F168" s="359">
        <v>14361.92</v>
      </c>
      <c r="G168" s="359">
        <v>3602.83</v>
      </c>
      <c r="H168" s="359">
        <v>10759.09</v>
      </c>
      <c r="I168" s="359">
        <v>101905.21935301309</v>
      </c>
      <c r="J168" s="359">
        <v>9941.6281920838192</v>
      </c>
      <c r="K168" s="359">
        <v>3375.37</v>
      </c>
      <c r="L168" s="359">
        <v>91963.591160929282</v>
      </c>
      <c r="M168" s="359">
        <v>58093.197029596668</v>
      </c>
      <c r="N168" s="359">
        <v>33870.394131332607</v>
      </c>
      <c r="O168" s="361">
        <v>32792.238192083816</v>
      </c>
      <c r="P168" s="361">
        <v>3814.61</v>
      </c>
      <c r="Q168" s="361">
        <v>106325.51116092928</v>
      </c>
      <c r="R168" s="361">
        <v>61696.027029596669</v>
      </c>
      <c r="S168" s="362">
        <v>44629.484131332611</v>
      </c>
      <c r="T168" s="363"/>
      <c r="U168" s="166"/>
      <c r="Y168" s="357"/>
    </row>
    <row r="169" spans="1:25" s="159" customFormat="1" ht="18" hidden="1" customHeight="1">
      <c r="A169" s="287" t="s">
        <v>192</v>
      </c>
      <c r="B169" s="133">
        <v>147473.12541402047</v>
      </c>
      <c r="C169" s="176">
        <v>45637.43</v>
      </c>
      <c r="D169" s="177">
        <v>24798.59</v>
      </c>
      <c r="E169" s="176">
        <v>4077.6</v>
      </c>
      <c r="F169" s="176">
        <v>20838.84</v>
      </c>
      <c r="G169" s="176">
        <v>10507.12</v>
      </c>
      <c r="H169" s="176">
        <v>10331.719999999999</v>
      </c>
      <c r="I169" s="176">
        <v>101835.69541402046</v>
      </c>
      <c r="J169" s="176">
        <v>9246.6027586500495</v>
      </c>
      <c r="K169" s="176">
        <v>1627.2963718911155</v>
      </c>
      <c r="L169" s="176">
        <v>92589.092655370405</v>
      </c>
      <c r="M169" s="176">
        <v>57396.053575016471</v>
      </c>
      <c r="N169" s="176">
        <v>35193.039080353941</v>
      </c>
      <c r="O169" s="178">
        <v>34045.192758650046</v>
      </c>
      <c r="P169" s="178">
        <v>5704.8963718911155</v>
      </c>
      <c r="Q169" s="178">
        <v>113427.9326553704</v>
      </c>
      <c r="R169" s="178">
        <v>67903.173575016466</v>
      </c>
      <c r="S169" s="295">
        <v>45524.759080353935</v>
      </c>
      <c r="T169" s="173"/>
      <c r="U169" s="174"/>
      <c r="Y169" s="175"/>
    </row>
    <row r="170" spans="1:25" s="159" customFormat="1" ht="18" hidden="1" customHeight="1">
      <c r="A170" s="287" t="s">
        <v>195</v>
      </c>
      <c r="B170" s="133">
        <v>153809.39476147969</v>
      </c>
      <c r="C170" s="176">
        <v>48283.37</v>
      </c>
      <c r="D170" s="177">
        <v>21054.27</v>
      </c>
      <c r="E170" s="176">
        <v>317.63</v>
      </c>
      <c r="F170" s="176">
        <v>27229.1</v>
      </c>
      <c r="G170" s="176">
        <v>13900.56</v>
      </c>
      <c r="H170" s="176">
        <v>13328.54</v>
      </c>
      <c r="I170" s="176">
        <v>105526.0247614797</v>
      </c>
      <c r="J170" s="176">
        <v>19227.33181339757</v>
      </c>
      <c r="K170" s="176">
        <v>6375.76</v>
      </c>
      <c r="L170" s="176">
        <v>86298.692948082127</v>
      </c>
      <c r="M170" s="176">
        <v>57097.830399849525</v>
      </c>
      <c r="N170" s="176">
        <v>29200.862548232599</v>
      </c>
      <c r="O170" s="178">
        <v>40281.601813397574</v>
      </c>
      <c r="P170" s="178">
        <v>6693.39</v>
      </c>
      <c r="Q170" s="178">
        <v>113527.79294808213</v>
      </c>
      <c r="R170" s="178">
        <v>70998.390399849523</v>
      </c>
      <c r="S170" s="295">
        <v>42529.402548232603</v>
      </c>
      <c r="T170" s="173"/>
      <c r="U170" s="174"/>
      <c r="Y170" s="175"/>
    </row>
    <row r="171" spans="1:25" s="159" customFormat="1" ht="18" hidden="1" customHeight="1">
      <c r="A171" s="287" t="s">
        <v>196</v>
      </c>
      <c r="B171" s="133">
        <v>132506.74182587379</v>
      </c>
      <c r="C171" s="176">
        <v>30405.59</v>
      </c>
      <c r="D171" s="177">
        <v>16204.34</v>
      </c>
      <c r="E171" s="176">
        <v>58.26</v>
      </c>
      <c r="F171" s="176">
        <v>14201.25</v>
      </c>
      <c r="G171" s="176">
        <v>2898.57</v>
      </c>
      <c r="H171" s="176">
        <v>11302.68</v>
      </c>
      <c r="I171" s="176">
        <v>102101.15182587378</v>
      </c>
      <c r="J171" s="176">
        <v>9434.5732353187577</v>
      </c>
      <c r="K171" s="176">
        <v>0</v>
      </c>
      <c r="L171" s="176">
        <v>92666.578590555029</v>
      </c>
      <c r="M171" s="176">
        <v>71603.624879877068</v>
      </c>
      <c r="N171" s="176">
        <v>21062.95371067795</v>
      </c>
      <c r="O171" s="178">
        <v>25638.91323531876</v>
      </c>
      <c r="P171" s="178">
        <v>58.26</v>
      </c>
      <c r="Q171" s="178">
        <v>106867.82859055503</v>
      </c>
      <c r="R171" s="178">
        <v>74502.194879877075</v>
      </c>
      <c r="S171" s="295">
        <v>32365.63371067795</v>
      </c>
      <c r="T171" s="179"/>
      <c r="U171" s="180"/>
      <c r="Y171" s="175"/>
    </row>
    <row r="172" spans="1:25" s="157" customFormat="1" ht="18" hidden="1" customHeight="1">
      <c r="A172" s="283" t="s">
        <v>197</v>
      </c>
      <c r="B172" s="358">
        <v>168155.86559022707</v>
      </c>
      <c r="C172" s="359">
        <v>38841.589999999997</v>
      </c>
      <c r="D172" s="360">
        <v>29453.17</v>
      </c>
      <c r="E172" s="359">
        <v>1361.1</v>
      </c>
      <c r="F172" s="359">
        <v>9388.42</v>
      </c>
      <c r="G172" s="359">
        <v>2528.4</v>
      </c>
      <c r="H172" s="359">
        <v>6860.02</v>
      </c>
      <c r="I172" s="359">
        <v>129314.27559022707</v>
      </c>
      <c r="J172" s="359">
        <v>7469.4033823992058</v>
      </c>
      <c r="K172" s="359">
        <v>2402.89</v>
      </c>
      <c r="L172" s="359">
        <v>121844.87220782787</v>
      </c>
      <c r="M172" s="359">
        <v>76098.300985062699</v>
      </c>
      <c r="N172" s="359">
        <v>45746.571222765167</v>
      </c>
      <c r="O172" s="361">
        <v>36922.573382399205</v>
      </c>
      <c r="P172" s="361">
        <v>3763.99</v>
      </c>
      <c r="Q172" s="361">
        <v>131233.29220782788</v>
      </c>
      <c r="R172" s="361">
        <v>78626.700985062693</v>
      </c>
      <c r="S172" s="362">
        <v>52606.591222765164</v>
      </c>
      <c r="T172" s="172"/>
      <c r="U172" s="170"/>
      <c r="Y172" s="164"/>
    </row>
    <row r="173" spans="1:25" s="157" customFormat="1" ht="18" hidden="1" customHeight="1">
      <c r="A173" s="287" t="s">
        <v>198</v>
      </c>
      <c r="B173" s="133">
        <v>134384.65064459771</v>
      </c>
      <c r="C173" s="176">
        <v>37522.17</v>
      </c>
      <c r="D173" s="177">
        <v>18722.22</v>
      </c>
      <c r="E173" s="176">
        <v>1104.23</v>
      </c>
      <c r="F173" s="176">
        <v>18799.95</v>
      </c>
      <c r="G173" s="176">
        <v>7858.32</v>
      </c>
      <c r="H173" s="176">
        <v>10941.63</v>
      </c>
      <c r="I173" s="176">
        <v>96862.48064459773</v>
      </c>
      <c r="J173" s="176">
        <v>5741.159643090813</v>
      </c>
      <c r="K173" s="176">
        <v>3723.32</v>
      </c>
      <c r="L173" s="176">
        <v>91121.32100150692</v>
      </c>
      <c r="M173" s="176">
        <v>63477.413315859689</v>
      </c>
      <c r="N173" s="176">
        <v>27643.90768564722</v>
      </c>
      <c r="O173" s="178">
        <v>24463.379643090815</v>
      </c>
      <c r="P173" s="178">
        <v>4827.55</v>
      </c>
      <c r="Q173" s="178">
        <v>109921.27100150692</v>
      </c>
      <c r="R173" s="178">
        <v>71335.733315859688</v>
      </c>
      <c r="S173" s="295">
        <v>38585.537685647221</v>
      </c>
      <c r="T173" s="172"/>
      <c r="U173" s="170"/>
      <c r="Y173" s="164"/>
    </row>
    <row r="174" spans="1:25" s="356" customFormat="1" ht="18" hidden="1" customHeight="1">
      <c r="A174" s="283" t="s">
        <v>199</v>
      </c>
      <c r="B174" s="397">
        <v>222009.90099150129</v>
      </c>
      <c r="C174" s="398">
        <v>86333.41</v>
      </c>
      <c r="D174" s="399">
        <v>48557.59</v>
      </c>
      <c r="E174" s="398">
        <v>2691.28</v>
      </c>
      <c r="F174" s="398">
        <v>37775.82</v>
      </c>
      <c r="G174" s="398">
        <v>20869.509999999998</v>
      </c>
      <c r="H174" s="398">
        <v>16906.310000000001</v>
      </c>
      <c r="I174" s="398">
        <v>135676.49099150128</v>
      </c>
      <c r="J174" s="398">
        <v>9380.3349945277114</v>
      </c>
      <c r="K174" s="398">
        <v>5183.4799999999996</v>
      </c>
      <c r="L174" s="398">
        <v>126296.15599697357</v>
      </c>
      <c r="M174" s="398">
        <v>64733.935477132967</v>
      </c>
      <c r="N174" s="398">
        <v>61562.220519840615</v>
      </c>
      <c r="O174" s="400">
        <v>57937.924994527719</v>
      </c>
      <c r="P174" s="400">
        <v>7874.76</v>
      </c>
      <c r="Q174" s="400">
        <v>164071.97599697358</v>
      </c>
      <c r="R174" s="400">
        <v>85603.445477132962</v>
      </c>
      <c r="S174" s="401">
        <v>78468.530519840613</v>
      </c>
      <c r="T174" s="363">
        <v>109.85471669665</v>
      </c>
      <c r="U174" s="166"/>
      <c r="Y174" s="357"/>
    </row>
    <row r="175" spans="1:25" s="157" customFormat="1" ht="18" hidden="1" customHeight="1">
      <c r="A175" s="296" t="s">
        <v>200</v>
      </c>
      <c r="B175" s="181">
        <f>SUM(B163:B174)</f>
        <v>1648757.1454288536</v>
      </c>
      <c r="C175" s="181">
        <f t="shared" ref="C175:S175" si="8">SUM(C163:C174)</f>
        <v>474105.65311692003</v>
      </c>
      <c r="D175" s="181">
        <f t="shared" si="8"/>
        <v>272513.09569891996</v>
      </c>
      <c r="E175" s="181">
        <f t="shared" si="8"/>
        <v>16539.27</v>
      </c>
      <c r="F175" s="181">
        <f t="shared" si="8"/>
        <v>201592.55741800001</v>
      </c>
      <c r="G175" s="181">
        <f t="shared" si="8"/>
        <v>89838.36</v>
      </c>
      <c r="H175" s="181">
        <f t="shared" si="8"/>
        <v>111754.19741800001</v>
      </c>
      <c r="I175" s="181">
        <f t="shared" si="8"/>
        <v>1174651.4923119335</v>
      </c>
      <c r="J175" s="181">
        <f t="shared" si="8"/>
        <v>109445.5697807932</v>
      </c>
      <c r="K175" s="181">
        <f t="shared" si="8"/>
        <v>40446.395887407925</v>
      </c>
      <c r="L175" s="181">
        <f t="shared" si="8"/>
        <v>1065205.92253114</v>
      </c>
      <c r="M175" s="181">
        <f t="shared" si="8"/>
        <v>669633.68816707656</v>
      </c>
      <c r="N175" s="181">
        <f t="shared" si="8"/>
        <v>395572.23436406365</v>
      </c>
      <c r="O175" s="181">
        <f t="shared" si="8"/>
        <v>381958.66547971324</v>
      </c>
      <c r="P175" s="181">
        <f t="shared" si="8"/>
        <v>56985.665887407929</v>
      </c>
      <c r="Q175" s="181">
        <f t="shared" si="8"/>
        <v>1266798.4799491405</v>
      </c>
      <c r="R175" s="181">
        <f t="shared" si="8"/>
        <v>759472.04816707643</v>
      </c>
      <c r="S175" s="297">
        <f t="shared" si="8"/>
        <v>507326.43178206362</v>
      </c>
      <c r="T175" s="173">
        <v>109.85471669665</v>
      </c>
      <c r="U175" s="166">
        <f>B175/T175*100</f>
        <v>1500852.3939683805</v>
      </c>
      <c r="Y175" s="164"/>
    </row>
    <row r="176" spans="1:25" s="157" customFormat="1" ht="18" customHeight="1" thickTop="1">
      <c r="A176" s="287" t="s">
        <v>201</v>
      </c>
      <c r="B176" s="160">
        <v>99647.191052631591</v>
      </c>
      <c r="C176" s="160">
        <v>30166.57</v>
      </c>
      <c r="D176" s="160">
        <v>18421.47</v>
      </c>
      <c r="E176" s="160">
        <v>3404.03</v>
      </c>
      <c r="F176" s="160">
        <v>11745.1</v>
      </c>
      <c r="G176" s="160">
        <v>5609.72</v>
      </c>
      <c r="H176" s="160">
        <v>6135.38</v>
      </c>
      <c r="I176" s="160">
        <v>69480.621052631584</v>
      </c>
      <c r="J176" s="160">
        <v>5560.2215789473685</v>
      </c>
      <c r="K176" s="160">
        <v>1869.08</v>
      </c>
      <c r="L176" s="160">
        <v>63920.399473684207</v>
      </c>
      <c r="M176" s="160">
        <v>41917.648421052632</v>
      </c>
      <c r="N176" s="160">
        <v>22002.751052631578</v>
      </c>
      <c r="O176" s="160">
        <v>23981.691578947371</v>
      </c>
      <c r="P176" s="160">
        <v>5273.11</v>
      </c>
      <c r="Q176" s="160">
        <v>75665.499473684205</v>
      </c>
      <c r="R176" s="160">
        <v>47527.368421052626</v>
      </c>
      <c r="S176" s="290">
        <v>28138.131052631579</v>
      </c>
      <c r="T176" s="172"/>
      <c r="U176" s="170"/>
      <c r="Y176" s="164"/>
    </row>
    <row r="177" spans="1:25" s="356" customFormat="1" ht="18" customHeight="1">
      <c r="A177" s="283" t="s">
        <v>202</v>
      </c>
      <c r="B177" s="352">
        <v>136392.20697052075</v>
      </c>
      <c r="C177" s="352">
        <v>39068.629999999997</v>
      </c>
      <c r="D177" s="352">
        <v>15501.02</v>
      </c>
      <c r="E177" s="352">
        <v>426.22</v>
      </c>
      <c r="F177" s="352">
        <v>23567.61</v>
      </c>
      <c r="G177" s="352">
        <v>12570.18</v>
      </c>
      <c r="H177" s="352">
        <v>10997.43</v>
      </c>
      <c r="I177" s="352">
        <v>97323.576970520779</v>
      </c>
      <c r="J177" s="352">
        <v>38640.049328656787</v>
      </c>
      <c r="K177" s="352">
        <v>3538.82</v>
      </c>
      <c r="L177" s="352">
        <v>58683.527641863991</v>
      </c>
      <c r="M177" s="352">
        <v>36122.482023492666</v>
      </c>
      <c r="N177" s="352">
        <v>22561.045618371318</v>
      </c>
      <c r="O177" s="352">
        <v>54141.069328656784</v>
      </c>
      <c r="P177" s="352">
        <v>3965.04</v>
      </c>
      <c r="Q177" s="352">
        <v>82251.137641863985</v>
      </c>
      <c r="R177" s="352">
        <v>48692.662023492667</v>
      </c>
      <c r="S177" s="353">
        <v>33558.475618371318</v>
      </c>
      <c r="T177" s="363"/>
      <c r="U177" s="166"/>
      <c r="Y177" s="357"/>
    </row>
    <row r="178" spans="1:25" s="157" customFormat="1" ht="18" customHeight="1">
      <c r="A178" s="418">
        <v>2017.3</v>
      </c>
      <c r="B178" s="419">
        <v>104599</v>
      </c>
      <c r="C178" s="419">
        <v>30221</v>
      </c>
      <c r="D178" s="419">
        <v>20586</v>
      </c>
      <c r="E178" s="419">
        <v>575</v>
      </c>
      <c r="F178" s="419">
        <v>9635</v>
      </c>
      <c r="G178" s="419">
        <v>3521</v>
      </c>
      <c r="H178" s="419">
        <v>6115</v>
      </c>
      <c r="I178" s="419">
        <v>74377</v>
      </c>
      <c r="J178" s="419">
        <v>12865</v>
      </c>
      <c r="K178" s="419">
        <v>2627</v>
      </c>
      <c r="L178" s="419">
        <v>61512</v>
      </c>
      <c r="M178" s="419">
        <v>34562</v>
      </c>
      <c r="N178" s="419">
        <v>26950</v>
      </c>
      <c r="O178" s="419">
        <v>33451</v>
      </c>
      <c r="P178" s="419">
        <v>3202</v>
      </c>
      <c r="Q178" s="419">
        <v>71148</v>
      </c>
      <c r="R178" s="419">
        <v>38083</v>
      </c>
      <c r="S178" s="420">
        <v>33065</v>
      </c>
      <c r="T178" s="172">
        <v>32261.136029994068</v>
      </c>
      <c r="U178" s="170"/>
      <c r="Y178" s="164"/>
    </row>
    <row r="179" spans="1:25" s="150" customFormat="1" ht="18" customHeight="1">
      <c r="A179" s="441" t="s">
        <v>279</v>
      </c>
      <c r="B179" s="442">
        <f>SUM(B176:B178)</f>
        <v>340638.39802315237</v>
      </c>
      <c r="C179" s="442">
        <f t="shared" ref="C179:S179" si="9">SUM(C176:C178)</f>
        <v>99456.2</v>
      </c>
      <c r="D179" s="442">
        <f t="shared" si="9"/>
        <v>54508.490000000005</v>
      </c>
      <c r="E179" s="442">
        <f t="shared" si="9"/>
        <v>4405.25</v>
      </c>
      <c r="F179" s="442">
        <f t="shared" si="9"/>
        <v>44947.71</v>
      </c>
      <c r="G179" s="442">
        <f t="shared" si="9"/>
        <v>21700.9</v>
      </c>
      <c r="H179" s="442">
        <f t="shared" si="9"/>
        <v>23247.81</v>
      </c>
      <c r="I179" s="442">
        <f t="shared" si="9"/>
        <v>241181.19802315236</v>
      </c>
      <c r="J179" s="442">
        <f t="shared" si="9"/>
        <v>57065.270907604157</v>
      </c>
      <c r="K179" s="442">
        <f t="shared" si="9"/>
        <v>8034.9</v>
      </c>
      <c r="L179" s="442">
        <f t="shared" si="9"/>
        <v>184115.9271155482</v>
      </c>
      <c r="M179" s="442">
        <f t="shared" si="9"/>
        <v>112602.1304445453</v>
      </c>
      <c r="N179" s="442">
        <f t="shared" si="9"/>
        <v>71513.7966710029</v>
      </c>
      <c r="O179" s="442">
        <f t="shared" si="9"/>
        <v>111573.76090760416</v>
      </c>
      <c r="P179" s="442">
        <f t="shared" si="9"/>
        <v>12440.15</v>
      </c>
      <c r="Q179" s="442">
        <f t="shared" si="9"/>
        <v>229064.63711554819</v>
      </c>
      <c r="R179" s="442">
        <f t="shared" si="9"/>
        <v>134303.03044454529</v>
      </c>
      <c r="S179" s="442">
        <f t="shared" si="9"/>
        <v>94761.606671002897</v>
      </c>
      <c r="T179" s="149"/>
      <c r="U179" s="148"/>
      <c r="Y179" s="151"/>
    </row>
    <row r="180" spans="1:25" s="157" customFormat="1" ht="18" customHeight="1">
      <c r="A180" s="287">
        <v>2017.4</v>
      </c>
      <c r="B180" s="160">
        <v>158022</v>
      </c>
      <c r="C180" s="160">
        <v>31810</v>
      </c>
      <c r="D180" s="160">
        <v>23551</v>
      </c>
      <c r="E180" s="160">
        <v>243</v>
      </c>
      <c r="F180" s="160">
        <v>8259</v>
      </c>
      <c r="G180" s="160">
        <v>1201</v>
      </c>
      <c r="H180" s="160">
        <v>7058</v>
      </c>
      <c r="I180" s="160">
        <v>126212</v>
      </c>
      <c r="J180" s="160">
        <v>16683</v>
      </c>
      <c r="K180" s="160">
        <v>8385</v>
      </c>
      <c r="L180" s="160">
        <v>109529</v>
      </c>
      <c r="M180" s="160">
        <v>52806</v>
      </c>
      <c r="N180" s="160">
        <v>56722</v>
      </c>
      <c r="O180" s="160">
        <v>40234.078930835494</v>
      </c>
      <c r="P180" s="160">
        <v>8628.33</v>
      </c>
      <c r="Q180" s="160">
        <v>117787.63444291307</v>
      </c>
      <c r="R180" s="160">
        <v>54007.814848323018</v>
      </c>
      <c r="S180" s="290">
        <v>63779.819594590052</v>
      </c>
      <c r="T180" s="172"/>
      <c r="U180" s="170"/>
      <c r="Y180" s="164"/>
    </row>
    <row r="181" spans="1:25" s="356" customFormat="1" ht="18" customHeight="1">
      <c r="A181" s="283">
        <v>2017.5</v>
      </c>
      <c r="B181" s="352">
        <v>138305</v>
      </c>
      <c r="C181" s="352">
        <v>34179</v>
      </c>
      <c r="D181" s="352">
        <v>22469</v>
      </c>
      <c r="E181" s="352">
        <v>484</v>
      </c>
      <c r="F181" s="352">
        <v>11709</v>
      </c>
      <c r="G181" s="352">
        <v>1880</v>
      </c>
      <c r="H181" s="352">
        <v>9829</v>
      </c>
      <c r="I181" s="352">
        <v>104127</v>
      </c>
      <c r="J181" s="352">
        <v>17384</v>
      </c>
      <c r="K181" s="352">
        <v>8117</v>
      </c>
      <c r="L181" s="352">
        <v>86743</v>
      </c>
      <c r="M181" s="352">
        <v>59645</v>
      </c>
      <c r="N181" s="352">
        <v>27098</v>
      </c>
      <c r="O181" s="352">
        <v>39854</v>
      </c>
      <c r="P181" s="352">
        <v>8601</v>
      </c>
      <c r="Q181" s="352">
        <v>98452</v>
      </c>
      <c r="R181" s="352">
        <v>61525</v>
      </c>
      <c r="S181" s="353">
        <v>36927</v>
      </c>
      <c r="T181" s="363"/>
      <c r="U181" s="166"/>
      <c r="Y181" s="357"/>
    </row>
    <row r="182" spans="1:25" s="444" customFormat="1" ht="19.5" customHeight="1">
      <c r="A182" s="283">
        <v>2017.6</v>
      </c>
      <c r="B182" s="397">
        <v>144907</v>
      </c>
      <c r="C182" s="397">
        <v>53924</v>
      </c>
      <c r="D182" s="397">
        <v>36613</v>
      </c>
      <c r="E182" s="397">
        <v>765</v>
      </c>
      <c r="F182" s="397">
        <v>17311</v>
      </c>
      <c r="G182" s="397">
        <v>6740</v>
      </c>
      <c r="H182" s="397">
        <v>10571</v>
      </c>
      <c r="I182" s="397">
        <v>90984</v>
      </c>
      <c r="J182" s="397">
        <v>3814</v>
      </c>
      <c r="K182" s="397">
        <v>1935</v>
      </c>
      <c r="L182" s="397">
        <v>87170</v>
      </c>
      <c r="M182" s="397">
        <v>54651</v>
      </c>
      <c r="N182" s="397">
        <v>32520</v>
      </c>
      <c r="O182" s="397">
        <v>40426</v>
      </c>
      <c r="P182" s="397">
        <v>2700</v>
      </c>
      <c r="Q182" s="397">
        <v>104481</v>
      </c>
      <c r="R182" s="397">
        <v>61390</v>
      </c>
      <c r="S182" s="443">
        <v>43091</v>
      </c>
      <c r="T182" s="363"/>
      <c r="U182" s="166"/>
      <c r="Y182" s="445"/>
    </row>
    <row r="183" spans="1:25" s="446" customFormat="1" ht="19.5" customHeight="1">
      <c r="A183" s="441" t="s">
        <v>280</v>
      </c>
      <c r="B183" s="442">
        <f>SUM(B180:B182)</f>
        <v>441234</v>
      </c>
      <c r="C183" s="442">
        <f t="shared" ref="C183:S183" si="10">SUM(C180:C182)</f>
        <v>119913</v>
      </c>
      <c r="D183" s="442">
        <f t="shared" si="10"/>
        <v>82633</v>
      </c>
      <c r="E183" s="442">
        <f t="shared" si="10"/>
        <v>1492</v>
      </c>
      <c r="F183" s="442">
        <f t="shared" si="10"/>
        <v>37279</v>
      </c>
      <c r="G183" s="442">
        <f t="shared" si="10"/>
        <v>9821</v>
      </c>
      <c r="H183" s="442">
        <f t="shared" si="10"/>
        <v>27458</v>
      </c>
      <c r="I183" s="442">
        <f t="shared" si="10"/>
        <v>321323</v>
      </c>
      <c r="J183" s="442">
        <f t="shared" si="10"/>
        <v>37881</v>
      </c>
      <c r="K183" s="442">
        <f t="shared" si="10"/>
        <v>18437</v>
      </c>
      <c r="L183" s="442">
        <f t="shared" si="10"/>
        <v>283442</v>
      </c>
      <c r="M183" s="442">
        <f t="shared" si="10"/>
        <v>167102</v>
      </c>
      <c r="N183" s="442">
        <f t="shared" si="10"/>
        <v>116340</v>
      </c>
      <c r="O183" s="442">
        <f t="shared" si="10"/>
        <v>120514.0789308355</v>
      </c>
      <c r="P183" s="442">
        <f t="shared" si="10"/>
        <v>19929.330000000002</v>
      </c>
      <c r="Q183" s="442">
        <f t="shared" si="10"/>
        <v>320720.63444291305</v>
      </c>
      <c r="R183" s="442">
        <f t="shared" si="10"/>
        <v>176922.814848323</v>
      </c>
      <c r="S183" s="442">
        <f t="shared" si="10"/>
        <v>143797.81959459005</v>
      </c>
      <c r="T183" s="149"/>
      <c r="U183" s="148"/>
      <c r="Y183" s="447"/>
    </row>
    <row r="184" spans="1:25" s="157" customFormat="1" ht="18" customHeight="1">
      <c r="A184" s="287">
        <v>2017.7</v>
      </c>
      <c r="B184" s="160">
        <v>97985</v>
      </c>
      <c r="C184" s="160">
        <v>26446</v>
      </c>
      <c r="D184" s="160">
        <v>16471</v>
      </c>
      <c r="E184" s="160">
        <v>725</v>
      </c>
      <c r="F184" s="160">
        <v>9975</v>
      </c>
      <c r="G184" s="160">
        <v>1931</v>
      </c>
      <c r="H184" s="160">
        <v>8044</v>
      </c>
      <c r="I184" s="160">
        <v>71539</v>
      </c>
      <c r="J184" s="160">
        <v>3497</v>
      </c>
      <c r="K184" s="160">
        <v>1718</v>
      </c>
      <c r="L184" s="160">
        <v>68042</v>
      </c>
      <c r="M184" s="160">
        <v>43831</v>
      </c>
      <c r="N184" s="160">
        <v>24211</v>
      </c>
      <c r="O184" s="160">
        <v>19968</v>
      </c>
      <c r="P184" s="160">
        <v>2443</v>
      </c>
      <c r="Q184" s="160">
        <v>78017</v>
      </c>
      <c r="R184" s="160">
        <v>45762</v>
      </c>
      <c r="S184" s="290">
        <v>32255</v>
      </c>
      <c r="T184" s="172"/>
      <c r="U184" s="170"/>
      <c r="Y184" s="164"/>
    </row>
    <row r="185" spans="1:25" s="159" customFormat="1" ht="18" customHeight="1">
      <c r="A185" s="287">
        <v>2017.8</v>
      </c>
      <c r="B185" s="160">
        <v>144577</v>
      </c>
      <c r="C185" s="160">
        <v>40024</v>
      </c>
      <c r="D185" s="160">
        <v>25864</v>
      </c>
      <c r="E185" s="160">
        <v>1548</v>
      </c>
      <c r="F185" s="160">
        <v>14161</v>
      </c>
      <c r="G185" s="160">
        <v>8497</v>
      </c>
      <c r="H185" s="160">
        <v>5664</v>
      </c>
      <c r="I185" s="160">
        <v>104553</v>
      </c>
      <c r="J185" s="160">
        <v>9082</v>
      </c>
      <c r="K185" s="160">
        <v>7393</v>
      </c>
      <c r="L185" s="160">
        <v>95470</v>
      </c>
      <c r="M185" s="160">
        <v>64265</v>
      </c>
      <c r="N185" s="160">
        <v>31206</v>
      </c>
      <c r="O185" s="160">
        <v>34945.71395390822</v>
      </c>
      <c r="P185" s="160">
        <v>8941.2998115830596</v>
      </c>
      <c r="Q185" s="160">
        <v>109631.24924668217</v>
      </c>
      <c r="R185" s="160">
        <v>72761.670902756072</v>
      </c>
      <c r="S185" s="290">
        <v>36869.578343926107</v>
      </c>
      <c r="T185" s="179"/>
      <c r="U185" s="180"/>
      <c r="Y185" s="175"/>
    </row>
    <row r="186" spans="1:25" s="157" customFormat="1" ht="18" customHeight="1">
      <c r="A186" s="283">
        <v>2017.9</v>
      </c>
      <c r="B186" s="352">
        <v>130687</v>
      </c>
      <c r="C186" s="352">
        <v>30143</v>
      </c>
      <c r="D186" s="352">
        <v>16971</v>
      </c>
      <c r="E186" s="352">
        <v>1020</v>
      </c>
      <c r="F186" s="352">
        <v>13171</v>
      </c>
      <c r="G186" s="352">
        <v>6592</v>
      </c>
      <c r="H186" s="352">
        <v>6579</v>
      </c>
      <c r="I186" s="352">
        <v>100544</v>
      </c>
      <c r="J186" s="352">
        <v>5886</v>
      </c>
      <c r="K186" s="352">
        <v>2411</v>
      </c>
      <c r="L186" s="352">
        <v>94658</v>
      </c>
      <c r="M186" s="352">
        <v>57267</v>
      </c>
      <c r="N186" s="352">
        <v>37390</v>
      </c>
      <c r="O186" s="352">
        <v>22857</v>
      </c>
      <c r="P186" s="352">
        <v>3430</v>
      </c>
      <c r="Q186" s="352">
        <v>107829</v>
      </c>
      <c r="R186" s="352">
        <v>63859</v>
      </c>
      <c r="S186" s="353">
        <v>43970</v>
      </c>
      <c r="T186" s="172"/>
      <c r="U186" s="170"/>
      <c r="Y186" s="164"/>
    </row>
    <row r="187" spans="1:25" s="150" customFormat="1" ht="18" customHeight="1">
      <c r="A187" s="441" t="s">
        <v>292</v>
      </c>
      <c r="B187" s="396">
        <f>SUM(B184:B186)</f>
        <v>373249</v>
      </c>
      <c r="C187" s="396">
        <f t="shared" ref="C187:S187" si="11">SUM(C184:C186)</f>
        <v>96613</v>
      </c>
      <c r="D187" s="396">
        <f t="shared" si="11"/>
        <v>59306</v>
      </c>
      <c r="E187" s="396">
        <f t="shared" si="11"/>
        <v>3293</v>
      </c>
      <c r="F187" s="396">
        <f t="shared" si="11"/>
        <v>37307</v>
      </c>
      <c r="G187" s="396">
        <f t="shared" si="11"/>
        <v>17020</v>
      </c>
      <c r="H187" s="396">
        <f t="shared" si="11"/>
        <v>20287</v>
      </c>
      <c r="I187" s="396">
        <f t="shared" si="11"/>
        <v>276636</v>
      </c>
      <c r="J187" s="396">
        <f t="shared" si="11"/>
        <v>18465</v>
      </c>
      <c r="K187" s="396">
        <f t="shared" si="11"/>
        <v>11522</v>
      </c>
      <c r="L187" s="396">
        <f t="shared" si="11"/>
        <v>258170</v>
      </c>
      <c r="M187" s="396">
        <f t="shared" si="11"/>
        <v>165363</v>
      </c>
      <c r="N187" s="396">
        <f t="shared" si="11"/>
        <v>92807</v>
      </c>
      <c r="O187" s="396">
        <f t="shared" si="11"/>
        <v>77770.713953908213</v>
      </c>
      <c r="P187" s="396">
        <f t="shared" si="11"/>
        <v>14814.29981158306</v>
      </c>
      <c r="Q187" s="396">
        <f t="shared" si="11"/>
        <v>295477.24924668216</v>
      </c>
      <c r="R187" s="396">
        <f t="shared" si="11"/>
        <v>182382.67090275607</v>
      </c>
      <c r="S187" s="396">
        <f t="shared" si="11"/>
        <v>113094.57834392611</v>
      </c>
      <c r="T187" s="149"/>
      <c r="U187" s="148"/>
      <c r="Y187" s="151"/>
    </row>
    <row r="188" spans="1:25" s="157" customFormat="1" ht="18" customHeight="1">
      <c r="A188" s="379" t="s">
        <v>203</v>
      </c>
      <c r="B188" s="352">
        <v>93467</v>
      </c>
      <c r="C188" s="352">
        <v>17077</v>
      </c>
      <c r="D188" s="352">
        <v>8826</v>
      </c>
      <c r="E188" s="352">
        <v>781</v>
      </c>
      <c r="F188" s="352">
        <v>8251</v>
      </c>
      <c r="G188" s="352">
        <v>1738</v>
      </c>
      <c r="H188" s="352">
        <v>6513</v>
      </c>
      <c r="I188" s="352">
        <v>76390</v>
      </c>
      <c r="J188" s="352">
        <v>11618</v>
      </c>
      <c r="K188" s="352">
        <v>6724</v>
      </c>
      <c r="L188" s="352">
        <v>64772</v>
      </c>
      <c r="M188" s="352">
        <v>26561</v>
      </c>
      <c r="N188" s="352">
        <v>38211</v>
      </c>
      <c r="O188" s="352">
        <v>20444</v>
      </c>
      <c r="P188" s="352">
        <v>7505</v>
      </c>
      <c r="Q188" s="352">
        <v>73023</v>
      </c>
      <c r="R188" s="352">
        <v>28298</v>
      </c>
      <c r="S188" s="353">
        <v>44724</v>
      </c>
      <c r="T188" s="172"/>
      <c r="U188" s="170"/>
      <c r="Y188" s="164"/>
    </row>
    <row r="189" spans="1:25" s="394" customFormat="1" ht="18" customHeight="1">
      <c r="A189" s="389" t="s">
        <v>204</v>
      </c>
      <c r="B189" s="390">
        <v>131559</v>
      </c>
      <c r="C189" s="390">
        <v>35993</v>
      </c>
      <c r="D189" s="390">
        <v>22922</v>
      </c>
      <c r="E189" s="390">
        <v>358</v>
      </c>
      <c r="F189" s="390">
        <v>13071</v>
      </c>
      <c r="G189" s="390">
        <v>2270</v>
      </c>
      <c r="H189" s="390">
        <v>10801</v>
      </c>
      <c r="I189" s="390">
        <v>95566</v>
      </c>
      <c r="J189" s="390">
        <v>9197</v>
      </c>
      <c r="K189" s="390">
        <v>5015</v>
      </c>
      <c r="L189" s="390">
        <v>86369</v>
      </c>
      <c r="M189" s="390">
        <v>52669</v>
      </c>
      <c r="N189" s="390">
        <v>33699</v>
      </c>
      <c r="O189" s="390">
        <v>32119</v>
      </c>
      <c r="P189" s="390">
        <v>5374</v>
      </c>
      <c r="Q189" s="390">
        <v>99440</v>
      </c>
      <c r="R189" s="390">
        <v>54939</v>
      </c>
      <c r="S189" s="391">
        <v>44501</v>
      </c>
      <c r="T189" s="392"/>
      <c r="U189" s="393"/>
      <c r="Y189" s="395"/>
    </row>
    <row r="190" spans="1:25" s="394" customFormat="1" ht="18" customHeight="1">
      <c r="A190" s="379" t="s">
        <v>205</v>
      </c>
      <c r="B190" s="352">
        <v>225135</v>
      </c>
      <c r="C190" s="352">
        <v>102985</v>
      </c>
      <c r="D190" s="352">
        <v>47100</v>
      </c>
      <c r="E190" s="352">
        <v>946</v>
      </c>
      <c r="F190" s="352">
        <v>55885</v>
      </c>
      <c r="G190" s="352">
        <v>34500</v>
      </c>
      <c r="H190" s="352">
        <v>21385</v>
      </c>
      <c r="I190" s="352">
        <v>122150</v>
      </c>
      <c r="J190" s="352">
        <v>11596</v>
      </c>
      <c r="K190" s="352">
        <v>8066</v>
      </c>
      <c r="L190" s="352">
        <v>110554</v>
      </c>
      <c r="M190" s="352">
        <v>73397</v>
      </c>
      <c r="N190" s="352">
        <v>37156</v>
      </c>
      <c r="O190" s="352">
        <v>58696</v>
      </c>
      <c r="P190" s="352">
        <v>9012</v>
      </c>
      <c r="Q190" s="352">
        <v>166439</v>
      </c>
      <c r="R190" s="352">
        <v>107897</v>
      </c>
      <c r="S190" s="353">
        <v>58541</v>
      </c>
      <c r="T190" s="392"/>
      <c r="U190" s="393"/>
      <c r="Y190" s="395"/>
    </row>
    <row r="191" spans="1:25" s="157" customFormat="1" ht="18" customHeight="1">
      <c r="A191" s="296" t="s">
        <v>206</v>
      </c>
      <c r="B191" s="181">
        <f t="shared" ref="B191:S191" si="12">SUM(B176:B190)</f>
        <v>2760403.7960463045</v>
      </c>
      <c r="C191" s="181">
        <f t="shared" si="12"/>
        <v>788019.4</v>
      </c>
      <c r="D191" s="181">
        <f t="shared" si="12"/>
        <v>471742.98</v>
      </c>
      <c r="E191" s="181">
        <f t="shared" si="12"/>
        <v>20465.5</v>
      </c>
      <c r="F191" s="181">
        <f t="shared" si="12"/>
        <v>316274.42</v>
      </c>
      <c r="G191" s="181">
        <f t="shared" si="12"/>
        <v>135591.79999999999</v>
      </c>
      <c r="H191" s="181">
        <f t="shared" si="12"/>
        <v>180684.62</v>
      </c>
      <c r="I191" s="181">
        <f t="shared" si="12"/>
        <v>1972386.3960463046</v>
      </c>
      <c r="J191" s="181">
        <f t="shared" si="12"/>
        <v>259233.54181520833</v>
      </c>
      <c r="K191" s="181">
        <f t="shared" si="12"/>
        <v>95792.8</v>
      </c>
      <c r="L191" s="181">
        <f t="shared" si="12"/>
        <v>1713150.8542310963</v>
      </c>
      <c r="M191" s="181">
        <f t="shared" si="12"/>
        <v>1042761.2608890906</v>
      </c>
      <c r="N191" s="181">
        <f t="shared" si="12"/>
        <v>670387.59334200574</v>
      </c>
      <c r="O191" s="181">
        <f t="shared" si="12"/>
        <v>730976.10758469568</v>
      </c>
      <c r="P191" s="181">
        <f t="shared" si="12"/>
        <v>116258.5596231661</v>
      </c>
      <c r="Q191" s="181">
        <f t="shared" si="12"/>
        <v>2029427.041610287</v>
      </c>
      <c r="R191" s="181">
        <f t="shared" si="12"/>
        <v>1178351.0323912487</v>
      </c>
      <c r="S191" s="297">
        <f t="shared" si="12"/>
        <v>851074.00921903807</v>
      </c>
      <c r="T191" s="173"/>
      <c r="U191" s="166"/>
      <c r="Y191" s="164"/>
    </row>
    <row r="192" spans="1:25" s="157" customFormat="1" ht="18" customHeight="1">
      <c r="A192" s="298" t="s">
        <v>207</v>
      </c>
      <c r="B192" s="160">
        <v>125445</v>
      </c>
      <c r="C192" s="160">
        <v>19455</v>
      </c>
      <c r="D192" s="160">
        <v>11863</v>
      </c>
      <c r="E192" s="160">
        <v>1400</v>
      </c>
      <c r="F192" s="160">
        <v>7592</v>
      </c>
      <c r="G192" s="160">
        <v>1850</v>
      </c>
      <c r="H192" s="160">
        <v>5741</v>
      </c>
      <c r="I192" s="160">
        <v>105990</v>
      </c>
      <c r="J192" s="160">
        <v>50155</v>
      </c>
      <c r="K192" s="160">
        <v>3991</v>
      </c>
      <c r="L192" s="160">
        <v>55835</v>
      </c>
      <c r="M192" s="160">
        <v>30761</v>
      </c>
      <c r="N192" s="160">
        <v>25074</v>
      </c>
      <c r="O192" s="160">
        <v>62018</v>
      </c>
      <c r="P192" s="160">
        <v>5391</v>
      </c>
      <c r="Q192" s="160">
        <v>63427</v>
      </c>
      <c r="R192" s="160">
        <v>32612</v>
      </c>
      <c r="S192" s="290">
        <v>30815</v>
      </c>
      <c r="T192" s="179"/>
      <c r="U192" s="170"/>
      <c r="Y192" s="164"/>
    </row>
    <row r="193" spans="1:25" s="157" customFormat="1" ht="18" customHeight="1">
      <c r="A193" s="298" t="s">
        <v>208</v>
      </c>
      <c r="B193" s="160">
        <v>95013</v>
      </c>
      <c r="C193" s="160">
        <v>30865</v>
      </c>
      <c r="D193" s="160">
        <v>24359</v>
      </c>
      <c r="E193" s="160">
        <v>89</v>
      </c>
      <c r="F193" s="160">
        <v>6506</v>
      </c>
      <c r="G193" s="160">
        <v>874</v>
      </c>
      <c r="H193" s="160">
        <v>5632</v>
      </c>
      <c r="I193" s="160">
        <v>64149</v>
      </c>
      <c r="J193" s="160">
        <v>9151</v>
      </c>
      <c r="K193" s="160">
        <v>4882</v>
      </c>
      <c r="L193" s="160">
        <v>54998</v>
      </c>
      <c r="M193" s="160">
        <v>23192</v>
      </c>
      <c r="N193" s="160">
        <v>31806</v>
      </c>
      <c r="O193" s="160">
        <v>33510</v>
      </c>
      <c r="P193" s="160">
        <v>4971</v>
      </c>
      <c r="Q193" s="160">
        <v>61503</v>
      </c>
      <c r="R193" s="160">
        <v>24065</v>
      </c>
      <c r="S193" s="290">
        <v>37438</v>
      </c>
      <c r="T193" s="179"/>
      <c r="U193" s="170"/>
      <c r="Y193" s="164"/>
    </row>
    <row r="194" spans="1:25" s="356" customFormat="1" ht="18" customHeight="1">
      <c r="A194" s="355" t="s">
        <v>209</v>
      </c>
      <c r="B194" s="352">
        <v>117597.29229790138</v>
      </c>
      <c r="C194" s="352">
        <v>23176.34</v>
      </c>
      <c r="D194" s="352">
        <v>14099.3</v>
      </c>
      <c r="E194" s="352">
        <v>146.86000000000001</v>
      </c>
      <c r="F194" s="352">
        <v>9077.0400000000009</v>
      </c>
      <c r="G194" s="352">
        <v>1582</v>
      </c>
      <c r="H194" s="352">
        <v>7495.04</v>
      </c>
      <c r="I194" s="352">
        <v>94420.952297901385</v>
      </c>
      <c r="J194" s="352">
        <v>9265.2182277916218</v>
      </c>
      <c r="K194" s="352">
        <v>4908.4399999999996</v>
      </c>
      <c r="L194" s="352">
        <v>85155.734070109756</v>
      </c>
      <c r="M194" s="352">
        <v>53682.453758850461</v>
      </c>
      <c r="N194" s="352">
        <v>31473.280311259292</v>
      </c>
      <c r="O194" s="352">
        <v>23364.518227791617</v>
      </c>
      <c r="P194" s="352">
        <v>5055.3</v>
      </c>
      <c r="Q194" s="352">
        <v>94232.774070109765</v>
      </c>
      <c r="R194" s="352">
        <v>55264.453758850461</v>
      </c>
      <c r="S194" s="353">
        <v>38968.320311259289</v>
      </c>
      <c r="T194" s="417"/>
      <c r="U194" s="166"/>
      <c r="Y194" s="357"/>
    </row>
    <row r="195" spans="1:25" s="150" customFormat="1" ht="18" customHeight="1">
      <c r="A195" s="441" t="s">
        <v>281</v>
      </c>
      <c r="B195" s="396">
        <f>SUM(B192:B194)</f>
        <v>338055.29229790135</v>
      </c>
      <c r="C195" s="396">
        <f t="shared" ref="C195:S195" si="13">SUM(C192:C194)</f>
        <v>73496.34</v>
      </c>
      <c r="D195" s="396">
        <f t="shared" si="13"/>
        <v>50321.3</v>
      </c>
      <c r="E195" s="396">
        <f t="shared" si="13"/>
        <v>1635.8600000000001</v>
      </c>
      <c r="F195" s="396">
        <f t="shared" si="13"/>
        <v>23175.040000000001</v>
      </c>
      <c r="G195" s="396">
        <f t="shared" si="13"/>
        <v>4306</v>
      </c>
      <c r="H195" s="396">
        <f t="shared" si="13"/>
        <v>18868.04</v>
      </c>
      <c r="I195" s="396">
        <f t="shared" si="13"/>
        <v>264559.95229790139</v>
      </c>
      <c r="J195" s="396">
        <f t="shared" si="13"/>
        <v>68571.218227791629</v>
      </c>
      <c r="K195" s="396">
        <f t="shared" si="13"/>
        <v>13781.439999999999</v>
      </c>
      <c r="L195" s="396">
        <f t="shared" si="13"/>
        <v>195988.73407010976</v>
      </c>
      <c r="M195" s="396">
        <f t="shared" si="13"/>
        <v>107635.45375885046</v>
      </c>
      <c r="N195" s="396">
        <f t="shared" si="13"/>
        <v>88353.280311259296</v>
      </c>
      <c r="O195" s="396">
        <f t="shared" si="13"/>
        <v>118892.51822779162</v>
      </c>
      <c r="P195" s="396">
        <f t="shared" si="13"/>
        <v>15417.3</v>
      </c>
      <c r="Q195" s="396">
        <f t="shared" si="13"/>
        <v>219162.77407010976</v>
      </c>
      <c r="R195" s="396">
        <f t="shared" si="13"/>
        <v>111941.45375885046</v>
      </c>
      <c r="S195" s="396">
        <f t="shared" si="13"/>
        <v>107221.32031125929</v>
      </c>
      <c r="T195" s="173"/>
      <c r="U195" s="148"/>
      <c r="Y195" s="151"/>
    </row>
    <row r="196" spans="1:25" s="157" customFormat="1" ht="18" customHeight="1">
      <c r="A196" s="298" t="s">
        <v>210</v>
      </c>
      <c r="B196" s="160">
        <v>108491</v>
      </c>
      <c r="C196" s="160">
        <v>26178</v>
      </c>
      <c r="D196" s="160">
        <v>15244</v>
      </c>
      <c r="E196" s="160">
        <v>269</v>
      </c>
      <c r="F196" s="160">
        <v>10934</v>
      </c>
      <c r="G196" s="160">
        <v>4435</v>
      </c>
      <c r="H196" s="160">
        <v>6500</v>
      </c>
      <c r="I196" s="160">
        <v>82313</v>
      </c>
      <c r="J196" s="160">
        <v>2132</v>
      </c>
      <c r="K196" s="160">
        <v>514</v>
      </c>
      <c r="L196" s="160">
        <v>80181</v>
      </c>
      <c r="M196" s="160">
        <v>39898</v>
      </c>
      <c r="N196" s="160">
        <v>40283</v>
      </c>
      <c r="O196" s="160">
        <v>17376</v>
      </c>
      <c r="P196" s="160">
        <v>783</v>
      </c>
      <c r="Q196" s="160">
        <v>91115</v>
      </c>
      <c r="R196" s="160">
        <v>44333</v>
      </c>
      <c r="S196" s="290">
        <v>46782</v>
      </c>
      <c r="T196" s="179"/>
      <c r="U196" s="170"/>
      <c r="Y196" s="164"/>
    </row>
    <row r="197" spans="1:25" s="356" customFormat="1" ht="18" customHeight="1">
      <c r="A197" s="355" t="s">
        <v>211</v>
      </c>
      <c r="B197" s="352">
        <v>142152</v>
      </c>
      <c r="C197" s="352">
        <v>37806</v>
      </c>
      <c r="D197" s="352">
        <v>24201</v>
      </c>
      <c r="E197" s="352">
        <v>881</v>
      </c>
      <c r="F197" s="352">
        <v>13605</v>
      </c>
      <c r="G197" s="352">
        <v>4765</v>
      </c>
      <c r="H197" s="352">
        <v>8839</v>
      </c>
      <c r="I197" s="352">
        <v>104346</v>
      </c>
      <c r="J197" s="352">
        <v>20983</v>
      </c>
      <c r="K197" s="352">
        <v>11052</v>
      </c>
      <c r="L197" s="352">
        <v>83362</v>
      </c>
      <c r="M197" s="352">
        <v>44948</v>
      </c>
      <c r="N197" s="352">
        <v>38415</v>
      </c>
      <c r="O197" s="352">
        <v>45185</v>
      </c>
      <c r="P197" s="352">
        <v>11932</v>
      </c>
      <c r="Q197" s="352">
        <v>96967</v>
      </c>
      <c r="R197" s="352">
        <v>49713</v>
      </c>
      <c r="S197" s="353">
        <v>47254</v>
      </c>
      <c r="T197" s="417"/>
      <c r="U197" s="166"/>
      <c r="Y197" s="357"/>
    </row>
    <row r="198" spans="1:25" s="356" customFormat="1" ht="18" customHeight="1">
      <c r="A198" s="355" t="s">
        <v>212</v>
      </c>
      <c r="B198" s="352">
        <f>C198+I198</f>
        <v>125520.68449638804</v>
      </c>
      <c r="C198" s="352">
        <v>34956.81</v>
      </c>
      <c r="D198" s="352">
        <v>18545.63</v>
      </c>
      <c r="E198" s="352">
        <v>840.75</v>
      </c>
      <c r="F198" s="352">
        <v>16411.18</v>
      </c>
      <c r="G198" s="352">
        <v>8850.34</v>
      </c>
      <c r="H198" s="352">
        <v>7560.84</v>
      </c>
      <c r="I198" s="352">
        <v>90563.874496388045</v>
      </c>
      <c r="J198" s="352">
        <v>13832.854750144281</v>
      </c>
      <c r="K198" s="352">
        <v>5544.88</v>
      </c>
      <c r="L198" s="352">
        <v>76731.019746243765</v>
      </c>
      <c r="M198" s="352">
        <v>40301.278693442997</v>
      </c>
      <c r="N198" s="352">
        <v>36429.741052800768</v>
      </c>
      <c r="O198" s="352">
        <f>D198+J198</f>
        <v>32378.484750144282</v>
      </c>
      <c r="P198" s="352">
        <f>E198+K198</f>
        <v>6385.63</v>
      </c>
      <c r="Q198" s="352">
        <f>F198+L198</f>
        <v>93142.199746243772</v>
      </c>
      <c r="R198" s="352">
        <f>G198+M198</f>
        <v>49151.618693443001</v>
      </c>
      <c r="S198" s="353">
        <f>H198+N198</f>
        <v>43990.581052800771</v>
      </c>
      <c r="T198" s="448">
        <f t="shared" ref="T198:U198" si="14">I198+O198</f>
        <v>122942.35924653233</v>
      </c>
      <c r="U198" s="352">
        <f t="shared" si="14"/>
        <v>20218.484750144282</v>
      </c>
      <c r="Y198" s="357"/>
    </row>
    <row r="199" spans="1:25" s="150" customFormat="1" ht="18" customHeight="1">
      <c r="A199" s="441" t="s">
        <v>282</v>
      </c>
      <c r="B199" s="449">
        <f>SUM(B196:B198)</f>
        <v>376163.68449638807</v>
      </c>
      <c r="C199" s="449">
        <f t="shared" ref="C199:S199" si="15">SUM(C196:C198)</f>
        <v>98940.81</v>
      </c>
      <c r="D199" s="449">
        <f t="shared" si="15"/>
        <v>57990.630000000005</v>
      </c>
      <c r="E199" s="449">
        <f t="shared" si="15"/>
        <v>1990.75</v>
      </c>
      <c r="F199" s="449">
        <f t="shared" si="15"/>
        <v>40950.18</v>
      </c>
      <c r="G199" s="449">
        <f t="shared" si="15"/>
        <v>18050.34</v>
      </c>
      <c r="H199" s="449">
        <f t="shared" si="15"/>
        <v>22899.84</v>
      </c>
      <c r="I199" s="449">
        <f t="shared" si="15"/>
        <v>277222.87449638802</v>
      </c>
      <c r="J199" s="449">
        <f t="shared" si="15"/>
        <v>36947.854750144281</v>
      </c>
      <c r="K199" s="449">
        <f t="shared" si="15"/>
        <v>17110.88</v>
      </c>
      <c r="L199" s="449">
        <f t="shared" si="15"/>
        <v>240274.01974624378</v>
      </c>
      <c r="M199" s="449">
        <f t="shared" si="15"/>
        <v>125147.27869344299</v>
      </c>
      <c r="N199" s="449">
        <f t="shared" si="15"/>
        <v>115127.74105280076</v>
      </c>
      <c r="O199" s="449">
        <f t="shared" si="15"/>
        <v>94939.484750144285</v>
      </c>
      <c r="P199" s="449">
        <f t="shared" si="15"/>
        <v>19100.63</v>
      </c>
      <c r="Q199" s="449">
        <f t="shared" si="15"/>
        <v>281224.19974624377</v>
      </c>
      <c r="R199" s="449">
        <f t="shared" si="15"/>
        <v>143197.61869344302</v>
      </c>
      <c r="S199" s="449">
        <f t="shared" si="15"/>
        <v>138026.58105280076</v>
      </c>
      <c r="T199" s="428"/>
      <c r="U199" s="396"/>
      <c r="Y199" s="151"/>
    </row>
    <row r="200" spans="1:25" s="150" customFormat="1" ht="18" customHeight="1">
      <c r="A200" s="433" t="s">
        <v>213</v>
      </c>
      <c r="B200" s="162">
        <f>C200+I200</f>
        <v>125385.9240058673</v>
      </c>
      <c r="C200" s="162">
        <v>27410.32</v>
      </c>
      <c r="D200" s="434">
        <v>15258.62</v>
      </c>
      <c r="E200" s="434">
        <v>110.38</v>
      </c>
      <c r="F200" s="162">
        <v>12151.7</v>
      </c>
      <c r="G200" s="434">
        <v>4358.1000000000004</v>
      </c>
      <c r="H200" s="434">
        <v>7793.6</v>
      </c>
      <c r="I200" s="162">
        <v>97975.604005867295</v>
      </c>
      <c r="J200" s="434">
        <v>33823.235223295844</v>
      </c>
      <c r="K200" s="434">
        <v>1482.41</v>
      </c>
      <c r="L200" s="434">
        <v>64152.368782571451</v>
      </c>
      <c r="M200" s="434">
        <v>29999.658918388057</v>
      </c>
      <c r="N200" s="434">
        <v>34152.709864183395</v>
      </c>
      <c r="O200" s="434">
        <v>49081.855223295846</v>
      </c>
      <c r="P200" s="434">
        <v>1592.79</v>
      </c>
      <c r="Q200" s="434">
        <v>76304.068782571456</v>
      </c>
      <c r="R200" s="434">
        <v>34357.758918388055</v>
      </c>
      <c r="S200" s="435">
        <v>41946.309864183393</v>
      </c>
      <c r="T200" s="354"/>
      <c r="U200" s="160"/>
      <c r="Y200" s="151"/>
    </row>
    <row r="201" spans="1:25" s="150" customFormat="1" ht="18" customHeight="1">
      <c r="A201" s="298" t="s">
        <v>214</v>
      </c>
      <c r="B201" s="160">
        <f>C201+I201</f>
        <v>105677.64262005127</v>
      </c>
      <c r="C201" s="160">
        <v>28666.22</v>
      </c>
      <c r="D201" s="382">
        <v>14862.85</v>
      </c>
      <c r="E201" s="382">
        <v>254.03</v>
      </c>
      <c r="F201" s="382">
        <v>13803.37</v>
      </c>
      <c r="G201" s="382">
        <v>8415.4699999999993</v>
      </c>
      <c r="H201" s="382">
        <v>5387.9</v>
      </c>
      <c r="I201" s="382">
        <v>77011.422620051264</v>
      </c>
      <c r="J201" s="382">
        <v>17137.330317770487</v>
      </c>
      <c r="K201" s="382">
        <v>2855.88</v>
      </c>
      <c r="L201" s="382">
        <v>59874.092302280776</v>
      </c>
      <c r="M201" s="382">
        <v>37227.064577347388</v>
      </c>
      <c r="N201" s="382">
        <v>22647.027724933392</v>
      </c>
      <c r="O201" s="382">
        <v>32000.18031777049</v>
      </c>
      <c r="P201" s="382">
        <v>3109.91</v>
      </c>
      <c r="Q201" s="382">
        <v>73677.462302280779</v>
      </c>
      <c r="R201" s="382">
        <v>45642.534577347382</v>
      </c>
      <c r="S201" s="383">
        <v>28034.92772493339</v>
      </c>
      <c r="T201" s="354"/>
      <c r="U201" s="160"/>
      <c r="Y201" s="151"/>
    </row>
    <row r="202" spans="1:25" s="150" customFormat="1" ht="18" customHeight="1">
      <c r="A202" s="450" t="s">
        <v>215</v>
      </c>
      <c r="B202" s="451">
        <v>127234</v>
      </c>
      <c r="C202" s="451">
        <v>32259</v>
      </c>
      <c r="D202" s="452">
        <v>21097</v>
      </c>
      <c r="E202" s="452">
        <v>205</v>
      </c>
      <c r="F202" s="452">
        <v>11162</v>
      </c>
      <c r="G202" s="452">
        <v>6121</v>
      </c>
      <c r="H202" s="452">
        <v>5041</v>
      </c>
      <c r="I202" s="452">
        <v>94975</v>
      </c>
      <c r="J202" s="452">
        <v>20503</v>
      </c>
      <c r="K202" s="452">
        <v>17178</v>
      </c>
      <c r="L202" s="452">
        <v>74472</v>
      </c>
      <c r="M202" s="452">
        <v>44015</v>
      </c>
      <c r="N202" s="452">
        <v>30458</v>
      </c>
      <c r="O202" s="452">
        <v>41600</v>
      </c>
      <c r="P202" s="452">
        <v>17383</v>
      </c>
      <c r="Q202" s="452">
        <v>85635</v>
      </c>
      <c r="R202" s="452">
        <v>50136</v>
      </c>
      <c r="S202" s="453">
        <v>35499</v>
      </c>
      <c r="T202" s="354"/>
      <c r="U202" s="160"/>
      <c r="Y202" s="151"/>
    </row>
    <row r="203" spans="1:25" s="414" customFormat="1" ht="18" customHeight="1">
      <c r="A203" s="468" t="s">
        <v>291</v>
      </c>
      <c r="B203" s="469">
        <f>SUM(B200:B202)</f>
        <v>358297.56662591855</v>
      </c>
      <c r="C203" s="469">
        <f t="shared" ref="C203:U203" si="16">SUM(C200:C202)</f>
        <v>88335.540000000008</v>
      </c>
      <c r="D203" s="469">
        <f t="shared" si="16"/>
        <v>51218.47</v>
      </c>
      <c r="E203" s="469">
        <f t="shared" si="16"/>
        <v>569.41</v>
      </c>
      <c r="F203" s="469">
        <f t="shared" si="16"/>
        <v>37117.07</v>
      </c>
      <c r="G203" s="469">
        <f t="shared" si="16"/>
        <v>18894.57</v>
      </c>
      <c r="H203" s="469">
        <f t="shared" si="16"/>
        <v>18222.5</v>
      </c>
      <c r="I203" s="469">
        <f t="shared" si="16"/>
        <v>269962.02662591857</v>
      </c>
      <c r="J203" s="469">
        <f t="shared" si="16"/>
        <v>71463.565541066331</v>
      </c>
      <c r="K203" s="469">
        <f t="shared" si="16"/>
        <v>21516.29</v>
      </c>
      <c r="L203" s="469">
        <f t="shared" si="16"/>
        <v>198498.46108485223</v>
      </c>
      <c r="M203" s="469">
        <f t="shared" si="16"/>
        <v>111241.72349573544</v>
      </c>
      <c r="N203" s="469">
        <f t="shared" si="16"/>
        <v>87257.73758911679</v>
      </c>
      <c r="O203" s="469">
        <f t="shared" si="16"/>
        <v>122682.03554106633</v>
      </c>
      <c r="P203" s="469">
        <f t="shared" si="16"/>
        <v>22085.7</v>
      </c>
      <c r="Q203" s="469">
        <f t="shared" si="16"/>
        <v>235616.53108485223</v>
      </c>
      <c r="R203" s="469">
        <f t="shared" si="16"/>
        <v>130136.29349573544</v>
      </c>
      <c r="S203" s="469">
        <f t="shared" si="16"/>
        <v>105480.23758911679</v>
      </c>
      <c r="T203" s="469">
        <f t="shared" si="16"/>
        <v>0</v>
      </c>
      <c r="U203" s="469">
        <f t="shared" si="16"/>
        <v>0</v>
      </c>
      <c r="Y203" s="412"/>
    </row>
    <row r="204" spans="1:25" s="150" customFormat="1" ht="18" customHeight="1">
      <c r="A204" s="384" t="s">
        <v>221</v>
      </c>
      <c r="B204" s="352">
        <v>117065.46324823919</v>
      </c>
      <c r="C204" s="352">
        <v>27166.65</v>
      </c>
      <c r="D204" s="385">
        <v>14290.5</v>
      </c>
      <c r="E204" s="385">
        <v>419.49</v>
      </c>
      <c r="F204" s="385">
        <v>12876.15</v>
      </c>
      <c r="G204" s="385">
        <v>5379.16</v>
      </c>
      <c r="H204" s="385">
        <v>7496.99</v>
      </c>
      <c r="I204" s="385">
        <v>89898.813248239196</v>
      </c>
      <c r="J204" s="385">
        <v>8561.8147796550074</v>
      </c>
      <c r="K204" s="385">
        <v>6033.57</v>
      </c>
      <c r="L204" s="385">
        <v>81336.998468584192</v>
      </c>
      <c r="M204" s="385">
        <v>42794.937716292414</v>
      </c>
      <c r="N204" s="385">
        <v>38542.060752291793</v>
      </c>
      <c r="O204" s="385">
        <v>22852.314779655007</v>
      </c>
      <c r="P204" s="385">
        <v>6453.06</v>
      </c>
      <c r="Q204" s="385">
        <v>94213.148468584201</v>
      </c>
      <c r="R204" s="385">
        <v>48174.09771629241</v>
      </c>
      <c r="S204" s="386">
        <v>46039.050752291791</v>
      </c>
      <c r="T204" s="354"/>
      <c r="U204" s="160"/>
      <c r="Y204" s="151"/>
    </row>
    <row r="205" spans="1:25" s="157" customFormat="1" ht="18" customHeight="1">
      <c r="A205" s="387" t="s">
        <v>222</v>
      </c>
      <c r="B205" s="381">
        <v>131458</v>
      </c>
      <c r="C205" s="381">
        <v>39573</v>
      </c>
      <c r="D205" s="388">
        <v>22494</v>
      </c>
      <c r="E205" s="388">
        <v>1478</v>
      </c>
      <c r="F205" s="388">
        <v>17079</v>
      </c>
      <c r="G205" s="388">
        <v>7809</v>
      </c>
      <c r="H205" s="388">
        <v>9269</v>
      </c>
      <c r="I205" s="388">
        <v>91885</v>
      </c>
      <c r="J205" s="388">
        <v>6801</v>
      </c>
      <c r="K205" s="388">
        <v>3030</v>
      </c>
      <c r="L205" s="388">
        <v>85085</v>
      </c>
      <c r="M205" s="388">
        <v>36720</v>
      </c>
      <c r="N205" s="388">
        <v>48364</v>
      </c>
      <c r="O205" s="388">
        <v>29295</v>
      </c>
      <c r="P205" s="388">
        <v>4508</v>
      </c>
      <c r="Q205" s="388">
        <v>102163</v>
      </c>
      <c r="R205" s="388">
        <v>44530</v>
      </c>
      <c r="S205" s="383">
        <v>57633</v>
      </c>
      <c r="T205" s="380"/>
      <c r="U205" s="381"/>
      <c r="Y205" s="164"/>
    </row>
    <row r="206" spans="1:25" s="356" customFormat="1" ht="18" customHeight="1">
      <c r="A206" s="384" t="s">
        <v>223</v>
      </c>
      <c r="B206" s="403">
        <v>224237</v>
      </c>
      <c r="C206" s="403">
        <v>95935</v>
      </c>
      <c r="D206" s="404">
        <v>53030</v>
      </c>
      <c r="E206" s="404">
        <v>1015</v>
      </c>
      <c r="F206" s="404">
        <v>42904</v>
      </c>
      <c r="G206" s="404">
        <v>26483</v>
      </c>
      <c r="H206" s="404">
        <v>16421</v>
      </c>
      <c r="I206" s="404">
        <v>128303</v>
      </c>
      <c r="J206" s="404">
        <v>22227</v>
      </c>
      <c r="K206" s="404">
        <v>15087</v>
      </c>
      <c r="L206" s="404">
        <v>106076</v>
      </c>
      <c r="M206" s="404">
        <v>60495</v>
      </c>
      <c r="N206" s="404">
        <v>45581</v>
      </c>
      <c r="O206" s="404">
        <v>75257</v>
      </c>
      <c r="P206" s="404">
        <v>16102</v>
      </c>
      <c r="Q206" s="404">
        <v>148980</v>
      </c>
      <c r="R206" s="404">
        <v>86978</v>
      </c>
      <c r="S206" s="405">
        <v>62002</v>
      </c>
      <c r="T206" s="402"/>
      <c r="U206" s="403"/>
      <c r="Y206" s="357"/>
    </row>
    <row r="207" spans="1:25" s="356" customFormat="1" ht="18" customHeight="1">
      <c r="A207" s="296" t="s">
        <v>226</v>
      </c>
      <c r="B207" s="406">
        <f>SUM(B192:B206)</f>
        <v>2617793.5500886552</v>
      </c>
      <c r="C207" s="406">
        <f t="shared" ref="C207:S207" si="17">SUM(C192:C206)</f>
        <v>684220.03</v>
      </c>
      <c r="D207" s="406">
        <f t="shared" si="17"/>
        <v>408875.30000000005</v>
      </c>
      <c r="E207" s="406">
        <f t="shared" si="17"/>
        <v>11304.53</v>
      </c>
      <c r="F207" s="406">
        <f t="shared" si="17"/>
        <v>275343.73</v>
      </c>
      <c r="G207" s="406">
        <f t="shared" si="17"/>
        <v>122172.98000000001</v>
      </c>
      <c r="H207" s="406">
        <f t="shared" si="17"/>
        <v>153167.75</v>
      </c>
      <c r="I207" s="406">
        <f t="shared" si="17"/>
        <v>1933576.5200886552</v>
      </c>
      <c r="J207" s="406">
        <f t="shared" si="17"/>
        <v>391555.0918176595</v>
      </c>
      <c r="K207" s="406">
        <f t="shared" si="17"/>
        <v>128967.79000000001</v>
      </c>
      <c r="L207" s="406">
        <f t="shared" si="17"/>
        <v>1542020.4282709956</v>
      </c>
      <c r="M207" s="406">
        <f t="shared" si="17"/>
        <v>828058.84961235023</v>
      </c>
      <c r="N207" s="406">
        <f t="shared" si="17"/>
        <v>713964.57865864551</v>
      </c>
      <c r="O207" s="406">
        <f t="shared" si="17"/>
        <v>800432.39181765949</v>
      </c>
      <c r="P207" s="406">
        <f t="shared" si="17"/>
        <v>140270.32</v>
      </c>
      <c r="Q207" s="406">
        <f t="shared" si="17"/>
        <v>1817363.1582709958</v>
      </c>
      <c r="R207" s="406">
        <f t="shared" si="17"/>
        <v>950232.82961235009</v>
      </c>
      <c r="S207" s="411">
        <f t="shared" si="17"/>
        <v>867130.32865864551</v>
      </c>
      <c r="T207" s="402"/>
      <c r="U207" s="403"/>
      <c r="Y207" s="357"/>
    </row>
    <row r="208" spans="1:25" s="157" customFormat="1" ht="18" customHeight="1">
      <c r="A208" s="407" t="s">
        <v>224</v>
      </c>
      <c r="B208" s="408">
        <v>94616</v>
      </c>
      <c r="C208" s="408">
        <v>33478</v>
      </c>
      <c r="D208" s="409">
        <v>20951</v>
      </c>
      <c r="E208" s="409">
        <v>535</v>
      </c>
      <c r="F208" s="409">
        <v>12527</v>
      </c>
      <c r="G208" s="409">
        <v>6430</v>
      </c>
      <c r="H208" s="409">
        <v>6097</v>
      </c>
      <c r="I208" s="409">
        <v>61139</v>
      </c>
      <c r="J208" s="409">
        <v>12957</v>
      </c>
      <c r="K208" s="409">
        <v>5152</v>
      </c>
      <c r="L208" s="409">
        <v>48182</v>
      </c>
      <c r="M208" s="409">
        <v>27508</v>
      </c>
      <c r="N208" s="409">
        <v>20674</v>
      </c>
      <c r="O208" s="409">
        <v>33908</v>
      </c>
      <c r="P208" s="409">
        <v>5686</v>
      </c>
      <c r="Q208" s="409">
        <v>60709</v>
      </c>
      <c r="R208" s="409">
        <v>33938</v>
      </c>
      <c r="S208" s="410">
        <v>26771</v>
      </c>
      <c r="T208" s="380"/>
      <c r="U208" s="381"/>
      <c r="Y208" s="164"/>
    </row>
    <row r="209" spans="1:25" s="157" customFormat="1" ht="18" customHeight="1">
      <c r="A209" s="387" t="s">
        <v>227</v>
      </c>
      <c r="B209" s="160">
        <v>85927.019510711427</v>
      </c>
      <c r="C209" s="382">
        <v>28257.33</v>
      </c>
      <c r="D209" s="382">
        <v>19142.16</v>
      </c>
      <c r="E209" s="382">
        <v>1876.55</v>
      </c>
      <c r="F209" s="382">
        <v>9115.17</v>
      </c>
      <c r="G209" s="382">
        <v>1627.69</v>
      </c>
      <c r="H209" s="382">
        <v>7487.48</v>
      </c>
      <c r="I209" s="382">
        <v>57669.68951071144</v>
      </c>
      <c r="J209" s="382">
        <v>8242.087003426599</v>
      </c>
      <c r="K209" s="382">
        <v>3242.4</v>
      </c>
      <c r="L209" s="382">
        <v>49427.602507284842</v>
      </c>
      <c r="M209" s="382">
        <v>24998.723768429321</v>
      </c>
      <c r="N209" s="382">
        <v>24428.878738855514</v>
      </c>
      <c r="O209" s="382">
        <v>27384.247003426597</v>
      </c>
      <c r="P209" s="382">
        <v>5118.95</v>
      </c>
      <c r="Q209" s="382">
        <v>58542.772507284841</v>
      </c>
      <c r="R209" s="382">
        <v>26626.413768429324</v>
      </c>
      <c r="S209" s="383">
        <v>31916.358738855513</v>
      </c>
      <c r="T209" s="380"/>
      <c r="U209" s="381"/>
      <c r="Y209" s="164"/>
    </row>
    <row r="210" spans="1:25" s="356" customFormat="1" ht="18" customHeight="1">
      <c r="A210" s="384" t="s">
        <v>228</v>
      </c>
      <c r="B210" s="403">
        <v>159783</v>
      </c>
      <c r="C210" s="404">
        <v>34428</v>
      </c>
      <c r="D210" s="404">
        <v>23516</v>
      </c>
      <c r="E210" s="404">
        <v>1919</v>
      </c>
      <c r="F210" s="404">
        <v>10912</v>
      </c>
      <c r="G210" s="404">
        <v>3304</v>
      </c>
      <c r="H210" s="404">
        <v>7608</v>
      </c>
      <c r="I210" s="404">
        <v>125355</v>
      </c>
      <c r="J210" s="404">
        <v>38869</v>
      </c>
      <c r="K210" s="404">
        <v>8907</v>
      </c>
      <c r="L210" s="404">
        <v>86486</v>
      </c>
      <c r="M210" s="404">
        <v>55539</v>
      </c>
      <c r="N210" s="404">
        <v>30947</v>
      </c>
      <c r="O210" s="404">
        <v>62385</v>
      </c>
      <c r="P210" s="404">
        <v>10825</v>
      </c>
      <c r="Q210" s="404">
        <v>97398</v>
      </c>
      <c r="R210" s="404">
        <v>58844</v>
      </c>
      <c r="S210" s="405">
        <v>38554</v>
      </c>
      <c r="T210" s="402"/>
      <c r="U210" s="403"/>
      <c r="Y210" s="357"/>
    </row>
    <row r="211" spans="1:25" s="356" customFormat="1" ht="18" customHeight="1">
      <c r="A211" s="431" t="s">
        <v>283</v>
      </c>
      <c r="B211" s="454">
        <f>SUM(B208:B210)</f>
        <v>340326.01951071143</v>
      </c>
      <c r="C211" s="454">
        <f t="shared" ref="C211:S211" si="18">SUM(C208:C210)</f>
        <v>96163.33</v>
      </c>
      <c r="D211" s="454">
        <f t="shared" si="18"/>
        <v>63609.16</v>
      </c>
      <c r="E211" s="454">
        <f t="shared" si="18"/>
        <v>4330.55</v>
      </c>
      <c r="F211" s="454">
        <f t="shared" si="18"/>
        <v>32554.17</v>
      </c>
      <c r="G211" s="454">
        <f t="shared" si="18"/>
        <v>11361.69</v>
      </c>
      <c r="H211" s="454">
        <f t="shared" si="18"/>
        <v>21192.48</v>
      </c>
      <c r="I211" s="454">
        <f t="shared" si="18"/>
        <v>244163.68951071144</v>
      </c>
      <c r="J211" s="454">
        <f t="shared" si="18"/>
        <v>60068.087003426597</v>
      </c>
      <c r="K211" s="454">
        <f t="shared" si="18"/>
        <v>17301.400000000001</v>
      </c>
      <c r="L211" s="454">
        <f t="shared" si="18"/>
        <v>184095.60250728484</v>
      </c>
      <c r="M211" s="454">
        <f t="shared" si="18"/>
        <v>108045.72376842932</v>
      </c>
      <c r="N211" s="454">
        <f t="shared" si="18"/>
        <v>76049.878738855507</v>
      </c>
      <c r="O211" s="454">
        <f t="shared" si="18"/>
        <v>123677.2470034266</v>
      </c>
      <c r="P211" s="454">
        <f t="shared" si="18"/>
        <v>21629.95</v>
      </c>
      <c r="Q211" s="454">
        <f t="shared" si="18"/>
        <v>216649.77250728483</v>
      </c>
      <c r="R211" s="454">
        <f t="shared" si="18"/>
        <v>119408.41376842932</v>
      </c>
      <c r="S211" s="454">
        <f t="shared" si="18"/>
        <v>97241.358738855517</v>
      </c>
      <c r="T211" s="402"/>
      <c r="U211" s="403"/>
      <c r="Y211" s="357"/>
    </row>
    <row r="212" spans="1:25" s="460" customFormat="1" ht="18" customHeight="1">
      <c r="A212" s="455" t="s">
        <v>229</v>
      </c>
      <c r="B212" s="456">
        <v>140188</v>
      </c>
      <c r="C212" s="457">
        <v>28746</v>
      </c>
      <c r="D212" s="457">
        <v>19652</v>
      </c>
      <c r="E212" s="457">
        <v>345</v>
      </c>
      <c r="F212" s="457">
        <v>9094</v>
      </c>
      <c r="G212" s="457">
        <v>2403</v>
      </c>
      <c r="H212" s="457">
        <v>6691</v>
      </c>
      <c r="I212" s="457">
        <v>111442</v>
      </c>
      <c r="J212" s="457">
        <v>10456</v>
      </c>
      <c r="K212" s="457">
        <v>6071</v>
      </c>
      <c r="L212" s="457">
        <v>100985</v>
      </c>
      <c r="M212" s="457">
        <v>61146</v>
      </c>
      <c r="N212" s="457">
        <v>39839</v>
      </c>
      <c r="O212" s="457">
        <v>30108</v>
      </c>
      <c r="P212" s="457">
        <v>6416</v>
      </c>
      <c r="Q212" s="457">
        <v>110080</v>
      </c>
      <c r="R212" s="457">
        <v>63549</v>
      </c>
      <c r="S212" s="458">
        <v>46531</v>
      </c>
      <c r="T212" s="459"/>
      <c r="U212" s="456"/>
      <c r="Y212" s="461"/>
    </row>
    <row r="213" spans="1:25" s="394" customFormat="1" ht="18" customHeight="1">
      <c r="A213" s="462" t="s">
        <v>230</v>
      </c>
      <c r="B213" s="463">
        <v>111384</v>
      </c>
      <c r="C213" s="464">
        <v>25130</v>
      </c>
      <c r="D213" s="464">
        <v>16376</v>
      </c>
      <c r="E213" s="464">
        <v>398</v>
      </c>
      <c r="F213" s="464">
        <v>8753</v>
      </c>
      <c r="G213" s="464">
        <v>2211</v>
      </c>
      <c r="H213" s="464">
        <v>6542</v>
      </c>
      <c r="I213" s="464">
        <v>86254</v>
      </c>
      <c r="J213" s="464">
        <v>11872</v>
      </c>
      <c r="K213" s="464">
        <v>3100</v>
      </c>
      <c r="L213" s="464">
        <v>74382</v>
      </c>
      <c r="M213" s="464">
        <v>42691</v>
      </c>
      <c r="N213" s="464">
        <v>31691</v>
      </c>
      <c r="O213" s="464">
        <v>28248</v>
      </c>
      <c r="P213" s="464">
        <v>3498</v>
      </c>
      <c r="Q213" s="464">
        <v>83136</v>
      </c>
      <c r="R213" s="464">
        <v>44902</v>
      </c>
      <c r="S213" s="465">
        <v>38233</v>
      </c>
      <c r="T213" s="466"/>
      <c r="U213" s="463"/>
      <c r="Y213" s="395"/>
    </row>
    <row r="214" spans="1:25" s="394" customFormat="1" ht="18" customHeight="1">
      <c r="A214" s="462" t="s">
        <v>231</v>
      </c>
      <c r="B214" s="463">
        <v>128926.25406726528</v>
      </c>
      <c r="C214" s="464">
        <v>34546</v>
      </c>
      <c r="D214" s="464">
        <v>23066.1</v>
      </c>
      <c r="E214" s="464">
        <v>537.94000000000005</v>
      </c>
      <c r="F214" s="464">
        <v>11479.9</v>
      </c>
      <c r="G214" s="464">
        <v>2237.1999999999998</v>
      </c>
      <c r="H214" s="464">
        <v>9242.7000000000007</v>
      </c>
      <c r="I214" s="464">
        <v>94380.254067265283</v>
      </c>
      <c r="J214" s="464">
        <v>12010.710843488983</v>
      </c>
      <c r="K214" s="464">
        <v>8318.85</v>
      </c>
      <c r="L214" s="464">
        <v>82369.543223776302</v>
      </c>
      <c r="M214" s="464">
        <v>41087.409653282397</v>
      </c>
      <c r="N214" s="464">
        <v>41282.133570493897</v>
      </c>
      <c r="O214" s="464">
        <v>35076.810843488987</v>
      </c>
      <c r="P214" s="464">
        <v>8856.7900000000009</v>
      </c>
      <c r="Q214" s="464">
        <v>93849.443223776296</v>
      </c>
      <c r="R214" s="464">
        <v>43324.609653282401</v>
      </c>
      <c r="S214" s="465">
        <v>50524.833570493895</v>
      </c>
      <c r="T214" s="466"/>
      <c r="U214" s="463"/>
      <c r="Y214" s="395"/>
    </row>
    <row r="215" spans="1:25" s="414" customFormat="1" ht="18" customHeight="1">
      <c r="A215" s="431" t="s">
        <v>284</v>
      </c>
      <c r="B215" s="421">
        <f>SUM(B212:B214)</f>
        <v>380498.25406726531</v>
      </c>
      <c r="C215" s="421">
        <f t="shared" ref="C215:S215" si="19">SUM(C212:C214)</f>
        <v>88422</v>
      </c>
      <c r="D215" s="421">
        <f t="shared" si="19"/>
        <v>59094.1</v>
      </c>
      <c r="E215" s="421">
        <f t="shared" si="19"/>
        <v>1280.94</v>
      </c>
      <c r="F215" s="421">
        <f t="shared" si="19"/>
        <v>29326.9</v>
      </c>
      <c r="G215" s="421">
        <f t="shared" si="19"/>
        <v>6851.2</v>
      </c>
      <c r="H215" s="421">
        <f t="shared" si="19"/>
        <v>22475.7</v>
      </c>
      <c r="I215" s="421">
        <f t="shared" si="19"/>
        <v>292076.25406726531</v>
      </c>
      <c r="J215" s="421">
        <f t="shared" si="19"/>
        <v>34338.710843488981</v>
      </c>
      <c r="K215" s="421">
        <f t="shared" si="19"/>
        <v>17489.849999999999</v>
      </c>
      <c r="L215" s="421">
        <f t="shared" si="19"/>
        <v>257736.5432237763</v>
      </c>
      <c r="M215" s="421">
        <f t="shared" si="19"/>
        <v>144924.4096532824</v>
      </c>
      <c r="N215" s="421">
        <f t="shared" si="19"/>
        <v>112812.1335704939</v>
      </c>
      <c r="O215" s="421">
        <f t="shared" si="19"/>
        <v>93432.810843488987</v>
      </c>
      <c r="P215" s="421">
        <f t="shared" si="19"/>
        <v>18770.79</v>
      </c>
      <c r="Q215" s="421">
        <f t="shared" si="19"/>
        <v>287065.4432237763</v>
      </c>
      <c r="R215" s="421">
        <f t="shared" si="19"/>
        <v>151775.60965328239</v>
      </c>
      <c r="S215" s="421">
        <f t="shared" si="19"/>
        <v>135288.83357049391</v>
      </c>
      <c r="T215" s="415"/>
      <c r="U215" s="413"/>
      <c r="Y215" s="412"/>
    </row>
    <row r="216" spans="1:25" s="159" customFormat="1" ht="18" customHeight="1">
      <c r="A216" s="437" t="s">
        <v>232</v>
      </c>
      <c r="B216" s="403">
        <v>103291.68269506968</v>
      </c>
      <c r="C216" s="404">
        <v>26836.94</v>
      </c>
      <c r="D216" s="404">
        <v>12674.39</v>
      </c>
      <c r="E216" s="404">
        <v>598.71</v>
      </c>
      <c r="F216" s="404">
        <v>14162.55</v>
      </c>
      <c r="G216" s="404">
        <v>6054.9</v>
      </c>
      <c r="H216" s="404">
        <v>8107.65</v>
      </c>
      <c r="I216" s="404">
        <v>76454.742695069697</v>
      </c>
      <c r="J216" s="404">
        <v>8362.2768959554778</v>
      </c>
      <c r="K216" s="404">
        <v>2531.02</v>
      </c>
      <c r="L216" s="404">
        <v>68092.465799114216</v>
      </c>
      <c r="M216" s="404">
        <v>30521.842459997089</v>
      </c>
      <c r="N216" s="404">
        <v>37570.623339117126</v>
      </c>
      <c r="O216" s="404">
        <v>21036.666895955481</v>
      </c>
      <c r="P216" s="404">
        <v>3129.73</v>
      </c>
      <c r="Q216" s="404">
        <v>82255.015799114219</v>
      </c>
      <c r="R216" s="404">
        <v>36576.742459997091</v>
      </c>
      <c r="S216" s="438">
        <v>45678.273339117135</v>
      </c>
      <c r="T216" s="415"/>
      <c r="U216" s="413"/>
      <c r="Y216" s="175"/>
    </row>
    <row r="217" spans="1:25" s="159" customFormat="1" ht="18" customHeight="1">
      <c r="A217" s="439" t="s">
        <v>233</v>
      </c>
      <c r="B217" s="381">
        <v>89985.290612361903</v>
      </c>
      <c r="C217" s="388">
        <v>28810.92</v>
      </c>
      <c r="D217" s="388">
        <v>11055.31</v>
      </c>
      <c r="E217" s="388">
        <v>899.95398558943998</v>
      </c>
      <c r="F217" s="388">
        <v>17755.61</v>
      </c>
      <c r="G217" s="388">
        <v>11130.5</v>
      </c>
      <c r="H217" s="388">
        <v>6625.11</v>
      </c>
      <c r="I217" s="388">
        <v>61174.370612361898</v>
      </c>
      <c r="J217" s="388">
        <v>15066.894072410207</v>
      </c>
      <c r="K217" s="388">
        <v>9224.6139855894398</v>
      </c>
      <c r="L217" s="388">
        <v>46107.476539951691</v>
      </c>
      <c r="M217" s="388">
        <v>22096.155732286497</v>
      </c>
      <c r="N217" s="388">
        <v>24011.32080766519</v>
      </c>
      <c r="O217" s="388">
        <v>26122.204072410204</v>
      </c>
      <c r="P217" s="388">
        <v>10124.56797117888</v>
      </c>
      <c r="Q217" s="388">
        <v>63863.086539951692</v>
      </c>
      <c r="R217" s="388">
        <v>33226.655732286497</v>
      </c>
      <c r="S217" s="440">
        <v>30636.430807665191</v>
      </c>
      <c r="T217" s="415"/>
      <c r="U217" s="413"/>
      <c r="Y217" s="175"/>
    </row>
    <row r="218" spans="1:25" s="157" customFormat="1" ht="18" customHeight="1">
      <c r="A218" s="439" t="s">
        <v>235</v>
      </c>
      <c r="B218" s="381">
        <v>152749</v>
      </c>
      <c r="C218" s="388">
        <v>37936</v>
      </c>
      <c r="D218" s="388">
        <v>23735</v>
      </c>
      <c r="E218" s="388">
        <v>292</v>
      </c>
      <c r="F218" s="388">
        <v>14201</v>
      </c>
      <c r="G218" s="388">
        <v>4152</v>
      </c>
      <c r="H218" s="388">
        <v>10049</v>
      </c>
      <c r="I218" s="388">
        <v>114813</v>
      </c>
      <c r="J218" s="388">
        <v>37839</v>
      </c>
      <c r="K218" s="388">
        <v>1364</v>
      </c>
      <c r="L218" s="388">
        <v>76973</v>
      </c>
      <c r="M218" s="388">
        <v>44258</v>
      </c>
      <c r="N218" s="388">
        <v>32715</v>
      </c>
      <c r="O218" s="388">
        <v>61575</v>
      </c>
      <c r="P218" s="388">
        <v>1656</v>
      </c>
      <c r="Q218" s="388">
        <v>91174</v>
      </c>
      <c r="R218" s="388">
        <v>48410</v>
      </c>
      <c r="S218" s="440">
        <v>42764</v>
      </c>
      <c r="T218" s="380"/>
      <c r="U218" s="381"/>
      <c r="Y218" s="164"/>
    </row>
    <row r="219" spans="1:25" s="414" customFormat="1" ht="18" customHeight="1">
      <c r="A219" s="431" t="s">
        <v>290</v>
      </c>
      <c r="B219" s="421">
        <f>SUM(B216:B218)</f>
        <v>346025.97330743156</v>
      </c>
      <c r="C219" s="421">
        <f t="shared" ref="C219:S219" si="20">SUM(C216:C218)</f>
        <v>93583.86</v>
      </c>
      <c r="D219" s="421">
        <f t="shared" si="20"/>
        <v>47464.7</v>
      </c>
      <c r="E219" s="421">
        <f t="shared" si="20"/>
        <v>1790.66398558944</v>
      </c>
      <c r="F219" s="421">
        <f t="shared" si="20"/>
        <v>46119.16</v>
      </c>
      <c r="G219" s="421">
        <f t="shared" si="20"/>
        <v>21337.4</v>
      </c>
      <c r="H219" s="421">
        <f t="shared" si="20"/>
        <v>24781.759999999998</v>
      </c>
      <c r="I219" s="421">
        <f t="shared" si="20"/>
        <v>252442.1133074316</v>
      </c>
      <c r="J219" s="421">
        <f t="shared" si="20"/>
        <v>61268.170968365681</v>
      </c>
      <c r="K219" s="421">
        <f t="shared" si="20"/>
        <v>13119.63398558944</v>
      </c>
      <c r="L219" s="421">
        <f t="shared" si="20"/>
        <v>191172.94233906589</v>
      </c>
      <c r="M219" s="421">
        <f t="shared" si="20"/>
        <v>96875.998192283587</v>
      </c>
      <c r="N219" s="421">
        <f t="shared" si="20"/>
        <v>94296.94414678232</v>
      </c>
      <c r="O219" s="421">
        <f t="shared" si="20"/>
        <v>108733.87096836569</v>
      </c>
      <c r="P219" s="421">
        <f t="shared" si="20"/>
        <v>14910.297971178879</v>
      </c>
      <c r="Q219" s="421">
        <f t="shared" si="20"/>
        <v>237292.10233906592</v>
      </c>
      <c r="R219" s="421">
        <f t="shared" si="20"/>
        <v>118213.39819228358</v>
      </c>
      <c r="S219" s="421">
        <f t="shared" si="20"/>
        <v>119078.70414678233</v>
      </c>
      <c r="T219" s="467"/>
      <c r="U219" s="421"/>
      <c r="Y219" s="412"/>
    </row>
    <row r="220" spans="1:25" s="182" customFormat="1" ht="18" customHeight="1">
      <c r="A220" s="364" t="s">
        <v>285</v>
      </c>
      <c r="B220" s="365">
        <f>(B219-B215)/B215*100</f>
        <v>-9.0597737023360079</v>
      </c>
      <c r="C220" s="365">
        <f t="shared" ref="C220:S220" si="21">(C219-C215)/C215*100</f>
        <v>5.8377553097645389</v>
      </c>
      <c r="D220" s="365">
        <f t="shared" si="21"/>
        <v>-19.679460386062235</v>
      </c>
      <c r="E220" s="365">
        <f t="shared" si="21"/>
        <v>39.792963416665884</v>
      </c>
      <c r="F220" s="365">
        <f t="shared" si="21"/>
        <v>57.258898826674489</v>
      </c>
      <c r="G220" s="365">
        <f t="shared" si="21"/>
        <v>211.44033162073802</v>
      </c>
      <c r="H220" s="365">
        <f t="shared" si="21"/>
        <v>10.260236611095529</v>
      </c>
      <c r="I220" s="365">
        <f t="shared" si="21"/>
        <v>-13.569792205944257</v>
      </c>
      <c r="J220" s="365">
        <f t="shared" si="21"/>
        <v>78.423037625429188</v>
      </c>
      <c r="K220" s="365">
        <f t="shared" si="21"/>
        <v>-24.987155489672915</v>
      </c>
      <c r="L220" s="365">
        <f t="shared" si="21"/>
        <v>-25.826217754040975</v>
      </c>
      <c r="M220" s="365">
        <f t="shared" si="21"/>
        <v>-33.154119154909779</v>
      </c>
      <c r="N220" s="365">
        <f t="shared" si="21"/>
        <v>-16.412409585482955</v>
      </c>
      <c r="O220" s="365">
        <f t="shared" si="21"/>
        <v>16.376538377409826</v>
      </c>
      <c r="P220" s="365">
        <f t="shared" si="21"/>
        <v>-20.566486699926433</v>
      </c>
      <c r="Q220" s="365">
        <f t="shared" si="21"/>
        <v>-17.338673831914534</v>
      </c>
      <c r="R220" s="365">
        <f t="shared" si="21"/>
        <v>-22.113046712623085</v>
      </c>
      <c r="S220" s="365">
        <f t="shared" si="21"/>
        <v>-11.981867975279048</v>
      </c>
      <c r="T220" s="429" t="e">
        <f t="shared" ref="T220:U220" si="22">(T213-T212)/T212*100</f>
        <v>#DIV/0!</v>
      </c>
      <c r="U220" s="365" t="e">
        <f t="shared" si="22"/>
        <v>#DIV/0!</v>
      </c>
    </row>
    <row r="221" spans="1:25" s="183" customFormat="1" ht="18" customHeight="1">
      <c r="A221" s="299" t="s">
        <v>293</v>
      </c>
      <c r="B221" s="422">
        <f>(B219-B203)/B203*100</f>
        <v>-3.4249725539719287</v>
      </c>
      <c r="C221" s="422">
        <f t="shared" ref="C221:U221" si="23">(C219-C203)/C203*100</f>
        <v>5.9413459180755464</v>
      </c>
      <c r="D221" s="422">
        <f t="shared" si="23"/>
        <v>-7.3289381740610446</v>
      </c>
      <c r="E221" s="422">
        <f t="shared" si="23"/>
        <v>214.47708779077294</v>
      </c>
      <c r="F221" s="422">
        <f t="shared" si="23"/>
        <v>24.253234428256334</v>
      </c>
      <c r="G221" s="422">
        <f t="shared" si="23"/>
        <v>12.928740902809652</v>
      </c>
      <c r="H221" s="422">
        <f t="shared" si="23"/>
        <v>35.995390314172035</v>
      </c>
      <c r="I221" s="422">
        <f t="shared" si="23"/>
        <v>-6.4897695196087675</v>
      </c>
      <c r="J221" s="422">
        <f t="shared" si="23"/>
        <v>-14.266562961852072</v>
      </c>
      <c r="K221" s="422">
        <f t="shared" si="23"/>
        <v>-39.024646044511208</v>
      </c>
      <c r="L221" s="422">
        <f t="shared" si="23"/>
        <v>-3.6904662664638459</v>
      </c>
      <c r="M221" s="422">
        <f t="shared" si="23"/>
        <v>-12.913972250710925</v>
      </c>
      <c r="N221" s="422">
        <f t="shared" si="23"/>
        <v>8.067143100606236</v>
      </c>
      <c r="O221" s="422">
        <f t="shared" si="23"/>
        <v>-11.369361872082454</v>
      </c>
      <c r="P221" s="422">
        <f t="shared" si="23"/>
        <v>-32.488904715816666</v>
      </c>
      <c r="Q221" s="422">
        <f t="shared" si="23"/>
        <v>0.71114333383096484</v>
      </c>
      <c r="R221" s="422">
        <f t="shared" si="23"/>
        <v>-9.1618525341222927</v>
      </c>
      <c r="S221" s="422">
        <f t="shared" si="23"/>
        <v>12.891956700587293</v>
      </c>
      <c r="T221" s="422" t="e">
        <f t="shared" si="23"/>
        <v>#DIV/0!</v>
      </c>
      <c r="U221" s="422" t="e">
        <f t="shared" si="23"/>
        <v>#DIV/0!</v>
      </c>
    </row>
    <row r="222" spans="1:25" s="182" customFormat="1" ht="18" customHeight="1" thickBot="1">
      <c r="A222" s="300" t="s">
        <v>225</v>
      </c>
      <c r="B222" s="426">
        <f>(B219-B187)/B187*100</f>
        <v>-7.2935297060590765</v>
      </c>
      <c r="C222" s="426">
        <f t="shared" ref="C222:S222" si="24">(C219-C187)/C187*100</f>
        <v>-3.1353337542566728</v>
      </c>
      <c r="D222" s="426">
        <f t="shared" si="24"/>
        <v>-19.966445216335622</v>
      </c>
      <c r="E222" s="426">
        <f t="shared" si="24"/>
        <v>-45.622107938371087</v>
      </c>
      <c r="F222" s="426">
        <f t="shared" si="24"/>
        <v>23.620661001956748</v>
      </c>
      <c r="G222" s="426">
        <f t="shared" si="24"/>
        <v>25.366627497062289</v>
      </c>
      <c r="H222" s="426">
        <f t="shared" si="24"/>
        <v>22.155863360772901</v>
      </c>
      <c r="I222" s="426">
        <f t="shared" si="24"/>
        <v>-8.7457477307972926</v>
      </c>
      <c r="J222" s="426">
        <f t="shared" si="24"/>
        <v>231.80704559093246</v>
      </c>
      <c r="K222" s="426">
        <f t="shared" si="24"/>
        <v>13.865943287532028</v>
      </c>
      <c r="L222" s="426">
        <f t="shared" si="24"/>
        <v>-25.950752473538408</v>
      </c>
      <c r="M222" s="426">
        <f t="shared" si="24"/>
        <v>-41.416158274654194</v>
      </c>
      <c r="N222" s="426">
        <f t="shared" si="24"/>
        <v>1.6054221629643453</v>
      </c>
      <c r="O222" s="426">
        <f t="shared" si="24"/>
        <v>39.813389179901556</v>
      </c>
      <c r="P222" s="426">
        <f t="shared" si="24"/>
        <v>0.64801010386437807</v>
      </c>
      <c r="Q222" s="426">
        <f t="shared" si="24"/>
        <v>-19.691921139769299</v>
      </c>
      <c r="R222" s="426">
        <f t="shared" si="24"/>
        <v>-35.18386499816458</v>
      </c>
      <c r="S222" s="426">
        <f t="shared" si="24"/>
        <v>5.2912578927154206</v>
      </c>
      <c r="T222" s="430" t="e">
        <f>(T213-T181)/T181*100</f>
        <v>#DIV/0!</v>
      </c>
      <c r="U222" s="426" t="e">
        <f>(U213-U181)/U181*100</f>
        <v>#DIV/0!</v>
      </c>
    </row>
    <row r="223" spans="1:25" s="182" customFormat="1" ht="5.25" customHeight="1">
      <c r="A223" s="185"/>
      <c r="B223" s="186"/>
      <c r="C223" s="186"/>
      <c r="D223" s="186"/>
      <c r="E223" s="186"/>
      <c r="F223" s="186"/>
      <c r="G223" s="186"/>
      <c r="H223" s="186"/>
      <c r="I223" s="186"/>
      <c r="J223" s="186"/>
      <c r="K223" s="186"/>
      <c r="L223" s="186"/>
      <c r="M223" s="186"/>
      <c r="N223" s="186"/>
      <c r="O223" s="186"/>
      <c r="P223" s="186"/>
      <c r="Q223" s="186"/>
      <c r="R223" s="186"/>
      <c r="S223" s="186"/>
      <c r="T223" s="186"/>
      <c r="U223" s="186"/>
    </row>
    <row r="224" spans="1:25" s="187" customFormat="1" ht="22.5" hidden="1" customHeight="1">
      <c r="A224" s="486" t="s">
        <v>286</v>
      </c>
      <c r="B224" s="486"/>
      <c r="C224" s="486"/>
      <c r="D224" s="486"/>
      <c r="E224" s="486"/>
      <c r="F224" s="486"/>
      <c r="G224" s="486"/>
      <c r="H224" s="486"/>
      <c r="I224" s="486"/>
      <c r="J224" s="486"/>
      <c r="K224" s="486"/>
      <c r="L224" s="486"/>
      <c r="M224" s="486"/>
      <c r="N224" s="486"/>
      <c r="O224" s="486"/>
      <c r="P224" s="486"/>
      <c r="Q224" s="486"/>
      <c r="R224" s="486"/>
      <c r="S224" s="486"/>
      <c r="U224" s="188"/>
    </row>
    <row r="225" spans="1:21" s="189" customFormat="1" ht="11.25" hidden="1" customHeight="1">
      <c r="A225" s="5" t="s">
        <v>236</v>
      </c>
      <c r="B225" s="6" t="s">
        <v>0</v>
      </c>
      <c r="C225" s="304" t="s">
        <v>1</v>
      </c>
      <c r="D225" s="304"/>
      <c r="E225" s="304"/>
      <c r="F225" s="304"/>
      <c r="G225" s="304"/>
      <c r="H225" s="305"/>
      <c r="I225" s="315" t="s">
        <v>2</v>
      </c>
      <c r="J225" s="315"/>
      <c r="K225" s="315"/>
      <c r="L225" s="315"/>
      <c r="M225" s="315"/>
      <c r="N225" s="343"/>
      <c r="O225" s="327" t="s">
        <v>3</v>
      </c>
      <c r="P225" s="327"/>
      <c r="Q225" s="328" t="s">
        <v>4</v>
      </c>
      <c r="R225" s="327"/>
      <c r="S225" s="329"/>
      <c r="U225" s="190"/>
    </row>
    <row r="226" spans="1:21" s="189" customFormat="1" ht="11.25" hidden="1" customHeight="1">
      <c r="A226" s="7"/>
      <c r="B226" s="8"/>
      <c r="C226" s="338"/>
      <c r="D226" s="307" t="s">
        <v>3</v>
      </c>
      <c r="E226" s="308"/>
      <c r="F226" s="307" t="s">
        <v>4</v>
      </c>
      <c r="G226" s="304"/>
      <c r="H226" s="305"/>
      <c r="I226" s="317"/>
      <c r="J226" s="318" t="s">
        <v>3</v>
      </c>
      <c r="K226" s="319"/>
      <c r="L226" s="320" t="s">
        <v>4</v>
      </c>
      <c r="M226" s="315"/>
      <c r="N226" s="316"/>
      <c r="O226" s="345"/>
      <c r="P226" s="346"/>
      <c r="Q226" s="347"/>
      <c r="R226" s="345"/>
      <c r="S226" s="348"/>
      <c r="U226" s="190"/>
    </row>
    <row r="227" spans="1:21" s="191" customFormat="1" ht="11.25" hidden="1" customHeight="1" thickBot="1">
      <c r="A227" s="7"/>
      <c r="B227" s="8"/>
      <c r="C227" s="338"/>
      <c r="D227" s="339"/>
      <c r="E227" s="340" t="s">
        <v>237</v>
      </c>
      <c r="F227" s="341"/>
      <c r="G227" s="342" t="s">
        <v>5</v>
      </c>
      <c r="H227" s="305" t="s">
        <v>6</v>
      </c>
      <c r="I227" s="317"/>
      <c r="J227" s="336"/>
      <c r="K227" s="320" t="s">
        <v>237</v>
      </c>
      <c r="L227" s="344"/>
      <c r="M227" s="337" t="s">
        <v>5</v>
      </c>
      <c r="N227" s="316" t="s">
        <v>6</v>
      </c>
      <c r="O227" s="348"/>
      <c r="P227" s="328" t="s">
        <v>237</v>
      </c>
      <c r="Q227" s="347"/>
      <c r="R227" s="349" t="s">
        <v>5</v>
      </c>
      <c r="S227" s="329" t="s">
        <v>6</v>
      </c>
      <c r="U227" s="192"/>
    </row>
    <row r="228" spans="1:21" ht="18" hidden="1" thickTop="1">
      <c r="A228" s="193" t="s">
        <v>287</v>
      </c>
      <c r="B228" s="423">
        <f>SUM(B208:B214)</f>
        <v>1061150.293088688</v>
      </c>
      <c r="C228" s="423">
        <f t="shared" ref="C228:U228" si="25">SUM(C208:C214)</f>
        <v>280748.66000000003</v>
      </c>
      <c r="D228" s="423">
        <f t="shared" si="25"/>
        <v>186312.42</v>
      </c>
      <c r="E228" s="423">
        <f t="shared" si="25"/>
        <v>9942.0400000000009</v>
      </c>
      <c r="F228" s="423">
        <f t="shared" si="25"/>
        <v>94435.239999999991</v>
      </c>
      <c r="G228" s="423">
        <f t="shared" si="25"/>
        <v>29574.58</v>
      </c>
      <c r="H228" s="423">
        <f t="shared" si="25"/>
        <v>64860.66</v>
      </c>
      <c r="I228" s="423">
        <f t="shared" si="25"/>
        <v>780403.63308868825</v>
      </c>
      <c r="J228" s="423">
        <f t="shared" si="25"/>
        <v>154474.88485034218</v>
      </c>
      <c r="K228" s="423">
        <f t="shared" si="25"/>
        <v>52092.65</v>
      </c>
      <c r="L228" s="423">
        <f t="shared" si="25"/>
        <v>625927.74823834596</v>
      </c>
      <c r="M228" s="423">
        <f t="shared" si="25"/>
        <v>361015.85719014099</v>
      </c>
      <c r="N228" s="423">
        <f t="shared" si="25"/>
        <v>264911.89104820491</v>
      </c>
      <c r="O228" s="423">
        <f t="shared" si="25"/>
        <v>340787.30485034222</v>
      </c>
      <c r="P228" s="423">
        <f t="shared" si="25"/>
        <v>62030.69</v>
      </c>
      <c r="Q228" s="423">
        <f t="shared" si="25"/>
        <v>720364.98823834595</v>
      </c>
      <c r="R228" s="423">
        <f t="shared" si="25"/>
        <v>390592.437190141</v>
      </c>
      <c r="S228" s="423">
        <f t="shared" si="25"/>
        <v>329771.55104820494</v>
      </c>
      <c r="T228" s="423">
        <f t="shared" si="25"/>
        <v>0</v>
      </c>
      <c r="U228" s="423">
        <f t="shared" si="25"/>
        <v>0</v>
      </c>
    </row>
    <row r="229" spans="1:21" ht="17.25" hidden="1">
      <c r="A229" s="350" t="s">
        <v>288</v>
      </c>
      <c r="B229" s="424">
        <f>SUM(B192:B198)</f>
        <v>1052274.2690921908</v>
      </c>
      <c r="C229" s="424">
        <f t="shared" ref="C229:U229" si="26">SUM(C192:C198)</f>
        <v>245933.49</v>
      </c>
      <c r="D229" s="424">
        <f t="shared" si="26"/>
        <v>158633.23000000001</v>
      </c>
      <c r="E229" s="424">
        <f t="shared" si="26"/>
        <v>5262.47</v>
      </c>
      <c r="F229" s="424">
        <f t="shared" si="26"/>
        <v>87300.260000000009</v>
      </c>
      <c r="G229" s="424">
        <f t="shared" si="26"/>
        <v>26662.34</v>
      </c>
      <c r="H229" s="424">
        <f t="shared" si="26"/>
        <v>60635.92</v>
      </c>
      <c r="I229" s="424">
        <f t="shared" si="26"/>
        <v>806342.77909219079</v>
      </c>
      <c r="J229" s="424">
        <f t="shared" si="26"/>
        <v>174090.29120572755</v>
      </c>
      <c r="K229" s="424">
        <f t="shared" si="26"/>
        <v>44673.759999999995</v>
      </c>
      <c r="L229" s="424">
        <f t="shared" si="26"/>
        <v>632251.48788646329</v>
      </c>
      <c r="M229" s="424">
        <f t="shared" si="26"/>
        <v>340418.18621114391</v>
      </c>
      <c r="N229" s="424">
        <f t="shared" si="26"/>
        <v>291834.30167531938</v>
      </c>
      <c r="O229" s="424">
        <f t="shared" si="26"/>
        <v>332724.52120572753</v>
      </c>
      <c r="P229" s="424">
        <f t="shared" si="26"/>
        <v>49935.229999999996</v>
      </c>
      <c r="Q229" s="424">
        <f t="shared" si="26"/>
        <v>719549.7478864633</v>
      </c>
      <c r="R229" s="424">
        <f t="shared" si="26"/>
        <v>367080.52621114394</v>
      </c>
      <c r="S229" s="424">
        <f t="shared" si="26"/>
        <v>352469.22167531936</v>
      </c>
      <c r="T229" s="424">
        <f t="shared" si="26"/>
        <v>122942.35924653233</v>
      </c>
      <c r="U229" s="424">
        <f t="shared" si="26"/>
        <v>20218.484750144282</v>
      </c>
    </row>
    <row r="230" spans="1:21" ht="17.25" hidden="1">
      <c r="A230" s="350" t="s">
        <v>289</v>
      </c>
      <c r="B230" s="425">
        <f t="shared" ref="B230:U230" si="27">SUM(B176:B182)</f>
        <v>1122510.7960463047</v>
      </c>
      <c r="C230" s="425">
        <f t="shared" si="27"/>
        <v>318825.40000000002</v>
      </c>
      <c r="D230" s="425">
        <f t="shared" si="27"/>
        <v>191649.98</v>
      </c>
      <c r="E230" s="425">
        <f t="shared" si="27"/>
        <v>10302.5</v>
      </c>
      <c r="F230" s="425">
        <f t="shared" si="27"/>
        <v>127174.42</v>
      </c>
      <c r="G230" s="425">
        <f t="shared" si="27"/>
        <v>53222.8</v>
      </c>
      <c r="H230" s="425">
        <f t="shared" si="27"/>
        <v>73953.62</v>
      </c>
      <c r="I230" s="425">
        <f t="shared" si="27"/>
        <v>803685.39604630473</v>
      </c>
      <c r="J230" s="425">
        <f t="shared" si="27"/>
        <v>152011.54181520833</v>
      </c>
      <c r="K230" s="425">
        <f t="shared" si="27"/>
        <v>34506.800000000003</v>
      </c>
      <c r="L230" s="425">
        <f t="shared" si="27"/>
        <v>651673.85423109634</v>
      </c>
      <c r="M230" s="425">
        <f t="shared" si="27"/>
        <v>392306.2608890906</v>
      </c>
      <c r="N230" s="425">
        <f t="shared" si="27"/>
        <v>259367.5933420058</v>
      </c>
      <c r="O230" s="425">
        <f t="shared" si="27"/>
        <v>343661.60074604378</v>
      </c>
      <c r="P230" s="425">
        <f t="shared" si="27"/>
        <v>44809.63</v>
      </c>
      <c r="Q230" s="425">
        <f t="shared" si="27"/>
        <v>778849.90867400949</v>
      </c>
      <c r="R230" s="425">
        <f t="shared" si="27"/>
        <v>445528.87573741359</v>
      </c>
      <c r="S230" s="425">
        <f t="shared" si="27"/>
        <v>333321.03293659585</v>
      </c>
      <c r="T230" s="425">
        <f t="shared" si="27"/>
        <v>32261.136029994068</v>
      </c>
      <c r="U230" s="425">
        <f t="shared" si="27"/>
        <v>0</v>
      </c>
    </row>
    <row r="231" spans="1:21" ht="17.25" hidden="1">
      <c r="A231" s="350" t="s">
        <v>193</v>
      </c>
      <c r="B231" s="425">
        <f t="shared" ref="B231:S231" si="28">SUM(B124:B130)</f>
        <v>458926</v>
      </c>
      <c r="C231" s="425">
        <f t="shared" si="28"/>
        <v>172692</v>
      </c>
      <c r="D231" s="425">
        <f t="shared" si="28"/>
        <v>107762</v>
      </c>
      <c r="E231" s="425">
        <f t="shared" si="28"/>
        <v>10668</v>
      </c>
      <c r="F231" s="425">
        <f t="shared" si="28"/>
        <v>64930</v>
      </c>
      <c r="G231" s="425">
        <f t="shared" si="28"/>
        <v>14677</v>
      </c>
      <c r="H231" s="425">
        <f t="shared" si="28"/>
        <v>50253</v>
      </c>
      <c r="I231" s="425">
        <f t="shared" si="28"/>
        <v>286233</v>
      </c>
      <c r="J231" s="425">
        <f t="shared" si="28"/>
        <v>48335</v>
      </c>
      <c r="K231" s="425">
        <f t="shared" si="28"/>
        <v>24478</v>
      </c>
      <c r="L231" s="425">
        <f t="shared" si="28"/>
        <v>237898</v>
      </c>
      <c r="M231" s="425">
        <f t="shared" si="28"/>
        <v>123239</v>
      </c>
      <c r="N231" s="425">
        <f t="shared" si="28"/>
        <v>114657</v>
      </c>
      <c r="O231" s="425">
        <f t="shared" si="28"/>
        <v>156098</v>
      </c>
      <c r="P231" s="425">
        <f t="shared" si="28"/>
        <v>35148</v>
      </c>
      <c r="Q231" s="425">
        <f t="shared" si="28"/>
        <v>302828</v>
      </c>
      <c r="R231" s="425">
        <f t="shared" si="28"/>
        <v>137917</v>
      </c>
      <c r="S231" s="425">
        <f t="shared" si="28"/>
        <v>164911</v>
      </c>
      <c r="T231" s="127"/>
      <c r="U231" s="89"/>
    </row>
    <row r="232" spans="1:21" ht="17.25" hidden="1">
      <c r="A232" s="351" t="s">
        <v>161</v>
      </c>
      <c r="B232" s="197">
        <f>100*(B228/B229-1)</f>
        <v>0.8435086039074946</v>
      </c>
      <c r="C232" s="197">
        <f t="shared" ref="C232:U232" si="29">100*(C228/C229-1)</f>
        <v>14.156335519818807</v>
      </c>
      <c r="D232" s="197">
        <f t="shared" si="29"/>
        <v>17.448544671252051</v>
      </c>
      <c r="E232" s="197">
        <f t="shared" si="29"/>
        <v>88.923452295214986</v>
      </c>
      <c r="F232" s="197">
        <f t="shared" si="29"/>
        <v>8.1729195308238189</v>
      </c>
      <c r="G232" s="197">
        <f t="shared" si="29"/>
        <v>10.922672203565043</v>
      </c>
      <c r="H232" s="197">
        <f t="shared" si="29"/>
        <v>6.9673883071288634</v>
      </c>
      <c r="I232" s="197">
        <f t="shared" si="29"/>
        <v>-3.2168882361302664</v>
      </c>
      <c r="J232" s="197">
        <f t="shared" si="29"/>
        <v>-11.267375233582255</v>
      </c>
      <c r="K232" s="197">
        <f t="shared" si="29"/>
        <v>16.606817962043063</v>
      </c>
      <c r="L232" s="197">
        <f t="shared" si="29"/>
        <v>-1.0001937155192486</v>
      </c>
      <c r="M232" s="197">
        <f t="shared" si="29"/>
        <v>6.0506964120363937</v>
      </c>
      <c r="N232" s="197">
        <f t="shared" si="29"/>
        <v>-9.2252385934628816</v>
      </c>
      <c r="O232" s="197">
        <f t="shared" si="29"/>
        <v>2.4232610254864229</v>
      </c>
      <c r="P232" s="197">
        <f t="shared" si="29"/>
        <v>24.222297564264771</v>
      </c>
      <c r="Q232" s="197">
        <f t="shared" si="29"/>
        <v>0.1132986779965206</v>
      </c>
      <c r="R232" s="197">
        <f t="shared" si="29"/>
        <v>6.4051098601381806</v>
      </c>
      <c r="S232" s="197">
        <f t="shared" si="29"/>
        <v>-6.4396177683913152</v>
      </c>
      <c r="T232" s="128">
        <f t="shared" si="29"/>
        <v>-100</v>
      </c>
      <c r="U232" s="103">
        <f t="shared" si="29"/>
        <v>-100</v>
      </c>
    </row>
    <row r="233" spans="1:21" ht="17.25" hidden="1">
      <c r="A233" s="350" t="s">
        <v>162</v>
      </c>
      <c r="B233" s="198">
        <f>100*(B228/B230-1)</f>
        <v>-5.4663619426859817</v>
      </c>
      <c r="C233" s="198">
        <f t="shared" ref="C233:U233" si="30">100*(C228/C230-1)</f>
        <v>-11.942818859476056</v>
      </c>
      <c r="D233" s="198">
        <f t="shared" si="30"/>
        <v>-2.7850563824739272</v>
      </c>
      <c r="E233" s="198">
        <f t="shared" si="30"/>
        <v>-3.498762436301861</v>
      </c>
      <c r="F233" s="198">
        <f t="shared" si="30"/>
        <v>-25.743526095892566</v>
      </c>
      <c r="G233" s="198">
        <f t="shared" si="30"/>
        <v>-44.432498853874655</v>
      </c>
      <c r="H233" s="198">
        <f t="shared" si="30"/>
        <v>-12.295490065259806</v>
      </c>
      <c r="I233" s="198">
        <f t="shared" si="30"/>
        <v>-2.8968752041719448</v>
      </c>
      <c r="J233" s="198">
        <f t="shared" si="30"/>
        <v>1.6204973686329671</v>
      </c>
      <c r="K233" s="198">
        <f t="shared" si="30"/>
        <v>50.963433294307194</v>
      </c>
      <c r="L233" s="198">
        <f t="shared" si="30"/>
        <v>-3.9507655287364551</v>
      </c>
      <c r="M233" s="198">
        <f t="shared" si="30"/>
        <v>-7.9760143587909171</v>
      </c>
      <c r="N233" s="198">
        <f t="shared" si="30"/>
        <v>2.1376216028994532</v>
      </c>
      <c r="O233" s="198">
        <f t="shared" si="30"/>
        <v>-0.8363738891577821</v>
      </c>
      <c r="P233" s="198">
        <f t="shared" si="30"/>
        <v>38.431604992051938</v>
      </c>
      <c r="Q233" s="198">
        <f t="shared" si="30"/>
        <v>-7.5091387678575927</v>
      </c>
      <c r="R233" s="198">
        <f t="shared" si="30"/>
        <v>-12.330612343890168</v>
      </c>
      <c r="S233" s="198">
        <f t="shared" si="30"/>
        <v>-1.0648838619992218</v>
      </c>
      <c r="T233" s="129">
        <f t="shared" si="30"/>
        <v>-100</v>
      </c>
      <c r="U233" s="102" t="e">
        <f t="shared" si="30"/>
        <v>#DIV/0!</v>
      </c>
    </row>
    <row r="234" spans="1:21" hidden="1">
      <c r="A234" t="s">
        <v>194</v>
      </c>
      <c r="B234" s="102">
        <f t="shared" ref="B234:S234" si="31">100*(B228/B231-1)</f>
        <v>131.22470574530274</v>
      </c>
      <c r="C234" s="102">
        <f t="shared" si="31"/>
        <v>62.57189678734396</v>
      </c>
      <c r="D234" s="102">
        <f t="shared" si="31"/>
        <v>72.89250385107924</v>
      </c>
      <c r="E234" s="102">
        <f t="shared" si="31"/>
        <v>-6.8050243719534942</v>
      </c>
      <c r="F234" s="102">
        <f t="shared" si="31"/>
        <v>45.441614045895577</v>
      </c>
      <c r="G234" s="102">
        <f t="shared" si="31"/>
        <v>101.50289568712951</v>
      </c>
      <c r="H234" s="102">
        <f t="shared" si="31"/>
        <v>29.068234732254794</v>
      </c>
      <c r="I234" s="102">
        <f t="shared" si="31"/>
        <v>172.64628225560585</v>
      </c>
      <c r="J234" s="102">
        <f t="shared" si="31"/>
        <v>219.59218961485917</v>
      </c>
      <c r="K234" s="102">
        <f t="shared" si="31"/>
        <v>112.81415965356646</v>
      </c>
      <c r="L234" s="102">
        <f t="shared" si="31"/>
        <v>163.10761260638844</v>
      </c>
      <c r="M234" s="102">
        <f t="shared" si="31"/>
        <v>192.93961910607922</v>
      </c>
      <c r="N234" s="102">
        <f t="shared" si="31"/>
        <v>131.04728978449191</v>
      </c>
      <c r="O234" s="102">
        <f t="shared" si="31"/>
        <v>118.31625315528846</v>
      </c>
      <c r="P234" s="102">
        <f t="shared" si="31"/>
        <v>76.484266530101294</v>
      </c>
      <c r="Q234" s="102">
        <f t="shared" si="31"/>
        <v>137.87925430883075</v>
      </c>
      <c r="R234" s="102">
        <f t="shared" si="31"/>
        <v>183.20833341077676</v>
      </c>
      <c r="S234" s="102">
        <f t="shared" si="31"/>
        <v>99.969408376763795</v>
      </c>
      <c r="T234" s="122"/>
      <c r="U234" s="121" t="s">
        <v>171</v>
      </c>
    </row>
    <row r="235" spans="1:21" s="118" customFormat="1" hidden="1">
      <c r="A235" s="118" t="s">
        <v>170</v>
      </c>
      <c r="T235" s="130"/>
      <c r="U235" s="119"/>
    </row>
    <row r="236" spans="1:21" hidden="1">
      <c r="A236" s="118" t="s">
        <v>181</v>
      </c>
      <c r="B236" s="132" t="e">
        <f>B228/#REF!-1</f>
        <v>#REF!</v>
      </c>
      <c r="C236" s="132" t="e">
        <f>C228/#REF!-1</f>
        <v>#REF!</v>
      </c>
      <c r="D236" s="132" t="e">
        <f>D228/#REF!-1</f>
        <v>#REF!</v>
      </c>
      <c r="E236" s="132" t="e">
        <f>E228/#REF!-1</f>
        <v>#REF!</v>
      </c>
      <c r="F236" s="132" t="e">
        <f>F228/#REF!-1</f>
        <v>#REF!</v>
      </c>
      <c r="G236" s="132" t="e">
        <f>G228/#REF!-1</f>
        <v>#REF!</v>
      </c>
      <c r="H236" s="132" t="e">
        <f>H228/#REF!-1</f>
        <v>#REF!</v>
      </c>
      <c r="I236" s="132" t="e">
        <f>I228/#REF!-1</f>
        <v>#REF!</v>
      </c>
      <c r="J236" s="132" t="e">
        <f>J228/#REF!-1</f>
        <v>#REF!</v>
      </c>
      <c r="K236" s="132" t="e">
        <f>K228/#REF!-1</f>
        <v>#REF!</v>
      </c>
      <c r="L236" s="132" t="e">
        <f>L228/#REF!-1</f>
        <v>#REF!</v>
      </c>
      <c r="M236" s="132" t="e">
        <f>M228/#REF!-1</f>
        <v>#REF!</v>
      </c>
      <c r="N236" s="132" t="e">
        <f>N228/#REF!-1</f>
        <v>#REF!</v>
      </c>
      <c r="O236" s="132" t="e">
        <f>O228/#REF!-1</f>
        <v>#REF!</v>
      </c>
      <c r="P236" s="132" t="e">
        <f>P228/#REF!-1</f>
        <v>#REF!</v>
      </c>
      <c r="Q236" s="132" t="e">
        <f>Q228/#REF!-1</f>
        <v>#REF!</v>
      </c>
      <c r="R236" s="132" t="e">
        <f>R228/#REF!-1</f>
        <v>#REF!</v>
      </c>
      <c r="S236" s="132" t="e">
        <f>S228/#REF!-1</f>
        <v>#REF!</v>
      </c>
      <c r="T236" s="122"/>
      <c r="U236" s="104"/>
    </row>
    <row r="237" spans="1:21" hidden="1">
      <c r="A237" s="118" t="s">
        <v>182</v>
      </c>
      <c r="B237" s="132" t="e">
        <f>B228/#REF!-1</f>
        <v>#REF!</v>
      </c>
      <c r="C237" s="132" t="e">
        <f>C228/#REF!-1</f>
        <v>#REF!</v>
      </c>
      <c r="D237" s="132" t="e">
        <f>D228/#REF!-1</f>
        <v>#REF!</v>
      </c>
      <c r="E237" s="132" t="e">
        <f>E228/#REF!-1</f>
        <v>#REF!</v>
      </c>
      <c r="F237" s="132" t="e">
        <f>F228/#REF!-1</f>
        <v>#REF!</v>
      </c>
      <c r="G237" s="132" t="e">
        <f>G228/#REF!-1</f>
        <v>#REF!</v>
      </c>
      <c r="H237" s="132" t="e">
        <f>H228/#REF!-1</f>
        <v>#REF!</v>
      </c>
      <c r="I237" s="132" t="e">
        <f>I228/#REF!-1</f>
        <v>#REF!</v>
      </c>
      <c r="J237" s="132" t="e">
        <f>J228/#REF!-1</f>
        <v>#REF!</v>
      </c>
      <c r="K237" s="132" t="e">
        <f>K228/#REF!-1</f>
        <v>#REF!</v>
      </c>
      <c r="L237" s="132" t="e">
        <f>L228/#REF!-1</f>
        <v>#REF!</v>
      </c>
      <c r="M237" s="132" t="e">
        <f>M228/#REF!-1</f>
        <v>#REF!</v>
      </c>
      <c r="N237" s="132" t="e">
        <f>N228/#REF!-1</f>
        <v>#REF!</v>
      </c>
      <c r="O237" s="132" t="e">
        <f>O228/#REF!-1</f>
        <v>#REF!</v>
      </c>
      <c r="P237" s="132" t="e">
        <f>P228/#REF!-1</f>
        <v>#REF!</v>
      </c>
      <c r="Q237" s="132" t="e">
        <f>Q228/#REF!-1</f>
        <v>#REF!</v>
      </c>
      <c r="R237" s="132" t="e">
        <f>R228/#REF!-1</f>
        <v>#REF!</v>
      </c>
      <c r="S237" s="132" t="e">
        <f>S228/#REF!-1</f>
        <v>#REF!</v>
      </c>
      <c r="T237" s="122"/>
      <c r="U237" s="104"/>
    </row>
    <row r="238" spans="1:21" hidden="1">
      <c r="A238" s="118" t="s">
        <v>183</v>
      </c>
      <c r="B238" s="132" t="e">
        <f>B228/#REF!-1</f>
        <v>#REF!</v>
      </c>
      <c r="C238" s="132" t="e">
        <f>C228/#REF!-1</f>
        <v>#REF!</v>
      </c>
      <c r="D238" s="132" t="e">
        <f>D228/#REF!-1</f>
        <v>#REF!</v>
      </c>
      <c r="E238" s="132" t="e">
        <f>E228/#REF!-1</f>
        <v>#REF!</v>
      </c>
      <c r="F238" s="132" t="e">
        <f>F228/#REF!-1</f>
        <v>#REF!</v>
      </c>
      <c r="G238" s="132" t="e">
        <f>G228/#REF!-1</f>
        <v>#REF!</v>
      </c>
      <c r="H238" s="132" t="e">
        <f>H228/#REF!-1</f>
        <v>#REF!</v>
      </c>
      <c r="I238" s="132" t="e">
        <f>I228/#REF!-1</f>
        <v>#REF!</v>
      </c>
      <c r="J238" s="132" t="e">
        <f>J228/#REF!-1</f>
        <v>#REF!</v>
      </c>
      <c r="K238" s="132" t="e">
        <f>K228/#REF!-1</f>
        <v>#REF!</v>
      </c>
      <c r="L238" s="132" t="e">
        <f>L228/#REF!-1</f>
        <v>#REF!</v>
      </c>
      <c r="M238" s="132" t="e">
        <f>M228/#REF!-1</f>
        <v>#REF!</v>
      </c>
      <c r="N238" s="132" t="e">
        <f>N228/#REF!-1</f>
        <v>#REF!</v>
      </c>
      <c r="O238" s="132" t="e">
        <f>O228/#REF!-1</f>
        <v>#REF!</v>
      </c>
      <c r="P238" s="132" t="e">
        <f>P228/#REF!-1</f>
        <v>#REF!</v>
      </c>
      <c r="Q238" s="132" t="e">
        <f>Q228/#REF!-1</f>
        <v>#REF!</v>
      </c>
      <c r="R238" s="132" t="e">
        <f>R228/#REF!-1</f>
        <v>#REF!</v>
      </c>
      <c r="S238" s="132" t="e">
        <f>S228/#REF!-1</f>
        <v>#REF!</v>
      </c>
      <c r="T238" s="122"/>
      <c r="U238" s="104"/>
    </row>
    <row r="239" spans="1:21" hidden="1">
      <c r="A239" s="118" t="s">
        <v>184</v>
      </c>
      <c r="B239" s="132" t="e">
        <f>B228/#REF!-1</f>
        <v>#REF!</v>
      </c>
      <c r="C239" s="132" t="e">
        <f>C228/#REF!-1</f>
        <v>#REF!</v>
      </c>
      <c r="D239" s="132" t="e">
        <f>D228/#REF!-1</f>
        <v>#REF!</v>
      </c>
      <c r="E239" s="132" t="e">
        <f>E228/#REF!-1</f>
        <v>#REF!</v>
      </c>
      <c r="F239" s="132" t="e">
        <f>F228/#REF!-1</f>
        <v>#REF!</v>
      </c>
      <c r="G239" s="132" t="e">
        <f>G228/#REF!-1</f>
        <v>#REF!</v>
      </c>
      <c r="H239" s="132" t="e">
        <f>H228/#REF!-1</f>
        <v>#REF!</v>
      </c>
      <c r="I239" s="132" t="e">
        <f>I228/#REF!-1</f>
        <v>#REF!</v>
      </c>
      <c r="J239" s="132" t="e">
        <f>J228/#REF!-1</f>
        <v>#REF!</v>
      </c>
      <c r="K239" s="132" t="e">
        <f>K228/#REF!-1</f>
        <v>#REF!</v>
      </c>
      <c r="L239" s="132" t="e">
        <f>L228/#REF!-1</f>
        <v>#REF!</v>
      </c>
      <c r="M239" s="132" t="e">
        <f>M228/#REF!-1</f>
        <v>#REF!</v>
      </c>
      <c r="N239" s="132" t="e">
        <f>N228/#REF!-1</f>
        <v>#REF!</v>
      </c>
      <c r="O239" s="132" t="e">
        <f>O228/#REF!-1</f>
        <v>#REF!</v>
      </c>
      <c r="P239" s="132" t="e">
        <f>P228/#REF!-1</f>
        <v>#REF!</v>
      </c>
      <c r="Q239" s="132" t="e">
        <f>Q228/#REF!-1</f>
        <v>#REF!</v>
      </c>
      <c r="R239" s="132" t="e">
        <f>R228/#REF!-1</f>
        <v>#REF!</v>
      </c>
      <c r="S239" s="132" t="e">
        <f>S228/#REF!-1</f>
        <v>#REF!</v>
      </c>
      <c r="T239" s="122"/>
      <c r="U239" s="104"/>
    </row>
    <row r="240" spans="1:21" hidden="1">
      <c r="A240" s="118" t="s">
        <v>185</v>
      </c>
      <c r="B240" s="132" t="e">
        <f>B228/#REF!-1</f>
        <v>#REF!</v>
      </c>
      <c r="C240" s="132" t="e">
        <f>C228/#REF!-1</f>
        <v>#REF!</v>
      </c>
      <c r="D240" s="132" t="e">
        <f>D228/#REF!-1</f>
        <v>#REF!</v>
      </c>
      <c r="E240" s="132" t="e">
        <f>E228/#REF!-1</f>
        <v>#REF!</v>
      </c>
      <c r="F240" s="132" t="e">
        <f>F228/#REF!-1</f>
        <v>#REF!</v>
      </c>
      <c r="G240" s="132" t="e">
        <f>G228/#REF!-1</f>
        <v>#REF!</v>
      </c>
      <c r="H240" s="132" t="e">
        <f>H228/#REF!-1</f>
        <v>#REF!</v>
      </c>
      <c r="I240" s="132" t="e">
        <f>I228/#REF!-1</f>
        <v>#REF!</v>
      </c>
      <c r="J240" s="132" t="e">
        <f>J228/#REF!-1</f>
        <v>#REF!</v>
      </c>
      <c r="K240" s="132" t="e">
        <f>K228/#REF!-1</f>
        <v>#REF!</v>
      </c>
      <c r="L240" s="132" t="e">
        <f>L228/#REF!-1</f>
        <v>#REF!</v>
      </c>
      <c r="M240" s="132" t="e">
        <f>M228/#REF!-1</f>
        <v>#REF!</v>
      </c>
      <c r="N240" s="132" t="e">
        <f>N228/#REF!-1</f>
        <v>#REF!</v>
      </c>
      <c r="O240" s="132" t="e">
        <f>O228/#REF!-1</f>
        <v>#REF!</v>
      </c>
      <c r="P240" s="132" t="e">
        <f>P228/#REF!-1</f>
        <v>#REF!</v>
      </c>
      <c r="Q240" s="132" t="e">
        <f>Q228/#REF!-1</f>
        <v>#REF!</v>
      </c>
      <c r="R240" s="132" t="e">
        <f>R228/#REF!-1</f>
        <v>#REF!</v>
      </c>
      <c r="S240" s="132" t="e">
        <f>S228/#REF!-1</f>
        <v>#REF!</v>
      </c>
      <c r="T240" s="122"/>
      <c r="U240" s="104"/>
    </row>
    <row r="241" spans="1:21" hidden="1">
      <c r="A241" s="118" t="s">
        <v>186</v>
      </c>
      <c r="B241" s="132" t="e">
        <f>B228/#REF!-1</f>
        <v>#REF!</v>
      </c>
      <c r="C241" s="132" t="e">
        <f>C228/#REF!-1</f>
        <v>#REF!</v>
      </c>
      <c r="D241" s="132" t="e">
        <f>D228/#REF!-1</f>
        <v>#REF!</v>
      </c>
      <c r="E241" s="132" t="e">
        <f>E228/#REF!-1</f>
        <v>#REF!</v>
      </c>
      <c r="F241" s="132" t="e">
        <f>F228/#REF!-1</f>
        <v>#REF!</v>
      </c>
      <c r="G241" s="132" t="e">
        <f>G228/#REF!-1</f>
        <v>#REF!</v>
      </c>
      <c r="H241" s="132" t="e">
        <f>H228/#REF!-1</f>
        <v>#REF!</v>
      </c>
      <c r="I241" s="132" t="e">
        <f>I228/#REF!-1</f>
        <v>#REF!</v>
      </c>
      <c r="J241" s="132" t="e">
        <f>J228/#REF!-1</f>
        <v>#REF!</v>
      </c>
      <c r="K241" s="132" t="e">
        <f>K228/#REF!-1</f>
        <v>#REF!</v>
      </c>
      <c r="L241" s="132" t="e">
        <f>L228/#REF!-1</f>
        <v>#REF!</v>
      </c>
      <c r="M241" s="132" t="e">
        <f>M228/#REF!-1</f>
        <v>#REF!</v>
      </c>
      <c r="N241" s="132" t="e">
        <f>N228/#REF!-1</f>
        <v>#REF!</v>
      </c>
      <c r="O241" s="132" t="e">
        <f>O228/#REF!-1</f>
        <v>#REF!</v>
      </c>
      <c r="P241" s="132" t="e">
        <f>P228/#REF!-1</f>
        <v>#REF!</v>
      </c>
      <c r="Q241" s="132" t="e">
        <f>Q228/#REF!-1</f>
        <v>#REF!</v>
      </c>
      <c r="R241" s="132" t="e">
        <f>R228/#REF!-1</f>
        <v>#REF!</v>
      </c>
      <c r="S241" s="132" t="e">
        <f>S228/#REF!-1</f>
        <v>#REF!</v>
      </c>
      <c r="T241" s="122"/>
      <c r="U241" s="104"/>
    </row>
    <row r="242" spans="1:21" hidden="1">
      <c r="A242" s="118" t="s">
        <v>187</v>
      </c>
      <c r="B242" s="132" t="e">
        <f>B228/#REF!-1</f>
        <v>#REF!</v>
      </c>
      <c r="C242" s="132" t="e">
        <f>C228/#REF!-1</f>
        <v>#REF!</v>
      </c>
      <c r="D242" s="132" t="e">
        <f>D228/#REF!-1</f>
        <v>#REF!</v>
      </c>
      <c r="E242" s="132" t="e">
        <f>E228/#REF!-1</f>
        <v>#REF!</v>
      </c>
      <c r="F242" s="132" t="e">
        <f>F228/#REF!-1</f>
        <v>#REF!</v>
      </c>
      <c r="G242" s="132" t="e">
        <f>G228/#REF!-1</f>
        <v>#REF!</v>
      </c>
      <c r="H242" s="132" t="e">
        <f>H228/#REF!-1</f>
        <v>#REF!</v>
      </c>
      <c r="I242" s="132" t="e">
        <f>I228/#REF!-1</f>
        <v>#REF!</v>
      </c>
      <c r="J242" s="132" t="e">
        <f>J228/#REF!-1</f>
        <v>#REF!</v>
      </c>
      <c r="K242" s="132" t="e">
        <f>K228/#REF!-1</f>
        <v>#REF!</v>
      </c>
      <c r="L242" s="132" t="e">
        <f>L228/#REF!-1</f>
        <v>#REF!</v>
      </c>
      <c r="M242" s="132" t="e">
        <f>M228/#REF!-1</f>
        <v>#REF!</v>
      </c>
      <c r="N242" s="132" t="e">
        <f>N228/#REF!-1</f>
        <v>#REF!</v>
      </c>
      <c r="O242" s="132" t="e">
        <f>O228/#REF!-1</f>
        <v>#REF!</v>
      </c>
      <c r="P242" s="132" t="e">
        <f>P228/#REF!-1</f>
        <v>#REF!</v>
      </c>
      <c r="Q242" s="132" t="e">
        <f>Q228/#REF!-1</f>
        <v>#REF!</v>
      </c>
      <c r="R242" s="132" t="e">
        <f>R228/#REF!-1</f>
        <v>#REF!</v>
      </c>
      <c r="S242" s="132" t="e">
        <f>S228/#REF!-1</f>
        <v>#REF!</v>
      </c>
      <c r="T242" s="122"/>
      <c r="U242" s="104"/>
    </row>
    <row r="243" spans="1:21" hidden="1">
      <c r="A243" s="118" t="s">
        <v>188</v>
      </c>
      <c r="B243" s="132" t="e">
        <f>B228/#REF!-1</f>
        <v>#REF!</v>
      </c>
      <c r="C243" s="132" t="e">
        <f>C228/#REF!-1</f>
        <v>#REF!</v>
      </c>
      <c r="D243" s="132" t="e">
        <f>D228/#REF!-1</f>
        <v>#REF!</v>
      </c>
      <c r="E243" s="132" t="e">
        <f>E228/#REF!-1</f>
        <v>#REF!</v>
      </c>
      <c r="F243" s="132" t="e">
        <f>F228/#REF!-1</f>
        <v>#REF!</v>
      </c>
      <c r="G243" s="132" t="e">
        <f>G228/#REF!-1</f>
        <v>#REF!</v>
      </c>
      <c r="H243" s="132" t="e">
        <f>H228/#REF!-1</f>
        <v>#REF!</v>
      </c>
      <c r="I243" s="132" t="e">
        <f>I228/#REF!-1</f>
        <v>#REF!</v>
      </c>
      <c r="J243" s="132" t="e">
        <f>J228/#REF!-1</f>
        <v>#REF!</v>
      </c>
      <c r="K243" s="132" t="e">
        <f>K228/#REF!-1</f>
        <v>#REF!</v>
      </c>
      <c r="L243" s="132" t="e">
        <f>L228/#REF!-1</f>
        <v>#REF!</v>
      </c>
      <c r="M243" s="132" t="e">
        <f>M228/#REF!-1</f>
        <v>#REF!</v>
      </c>
      <c r="N243" s="132" t="e">
        <f>N228/#REF!-1</f>
        <v>#REF!</v>
      </c>
      <c r="O243" s="132" t="e">
        <f>O228/#REF!-1</f>
        <v>#REF!</v>
      </c>
      <c r="P243" s="132" t="e">
        <f>P228/#REF!-1</f>
        <v>#REF!</v>
      </c>
      <c r="Q243" s="132" t="e">
        <f>Q228/#REF!-1</f>
        <v>#REF!</v>
      </c>
      <c r="R243" s="132" t="e">
        <f>R228/#REF!-1</f>
        <v>#REF!</v>
      </c>
      <c r="S243" s="132" t="e">
        <f>S228/#REF!-1</f>
        <v>#REF!</v>
      </c>
      <c r="T243" s="122"/>
      <c r="U243" s="104"/>
    </row>
    <row r="244" spans="1:21" hidden="1">
      <c r="A244" s="118" t="s">
        <v>189</v>
      </c>
      <c r="B244" s="132" t="e">
        <f>B228/#REF!-1</f>
        <v>#REF!</v>
      </c>
      <c r="C244" s="132" t="e">
        <f>C228/#REF!-1</f>
        <v>#REF!</v>
      </c>
      <c r="D244" s="132" t="e">
        <f>D228/#REF!-1</f>
        <v>#REF!</v>
      </c>
      <c r="E244" s="132" t="e">
        <f>E228/#REF!-1</f>
        <v>#REF!</v>
      </c>
      <c r="F244" s="132" t="e">
        <f>F228/#REF!-1</f>
        <v>#REF!</v>
      </c>
      <c r="G244" s="132" t="e">
        <f>G228/#REF!-1</f>
        <v>#REF!</v>
      </c>
      <c r="H244" s="132" t="e">
        <f>H228/#REF!-1</f>
        <v>#REF!</v>
      </c>
      <c r="I244" s="132" t="e">
        <f>I228/#REF!-1</f>
        <v>#REF!</v>
      </c>
      <c r="J244" s="132" t="e">
        <f>J228/#REF!-1</f>
        <v>#REF!</v>
      </c>
      <c r="K244" s="132" t="e">
        <f>K228/#REF!-1</f>
        <v>#REF!</v>
      </c>
      <c r="L244" s="132" t="e">
        <f>L228/#REF!-1</f>
        <v>#REF!</v>
      </c>
      <c r="M244" s="132" t="e">
        <f>M228/#REF!-1</f>
        <v>#REF!</v>
      </c>
      <c r="N244" s="132" t="e">
        <f>N228/#REF!-1</f>
        <v>#REF!</v>
      </c>
      <c r="O244" s="132" t="e">
        <f>O228/#REF!-1</f>
        <v>#REF!</v>
      </c>
      <c r="P244" s="132" t="e">
        <f>P228/#REF!-1</f>
        <v>#REF!</v>
      </c>
      <c r="Q244" s="132" t="e">
        <f>Q228/#REF!-1</f>
        <v>#REF!</v>
      </c>
      <c r="R244" s="132" t="e">
        <f>R228/#REF!-1</f>
        <v>#REF!</v>
      </c>
      <c r="S244" s="132" t="e">
        <f>S228/#REF!-1</f>
        <v>#REF!</v>
      </c>
      <c r="T244" s="122"/>
      <c r="U244" s="104"/>
    </row>
    <row r="245" spans="1:21" hidden="1">
      <c r="F245" s="142"/>
      <c r="T245" s="122"/>
      <c r="U245" s="104"/>
    </row>
    <row r="246" spans="1:21" hidden="1">
      <c r="A246" s="134" t="s">
        <v>190</v>
      </c>
      <c r="B246" s="138">
        <f t="shared" ref="B246:S246" si="32">AVERAGE(B229:B231)</f>
        <v>877903.68837949855</v>
      </c>
      <c r="C246" s="138">
        <f t="shared" si="32"/>
        <v>245816.96333333335</v>
      </c>
      <c r="D246" s="140">
        <f t="shared" si="32"/>
        <v>152681.73666666666</v>
      </c>
      <c r="E246" s="143">
        <f t="shared" si="32"/>
        <v>8744.3233333333337</v>
      </c>
      <c r="F246" s="140">
        <f t="shared" si="32"/>
        <v>93134.893333333326</v>
      </c>
      <c r="G246" s="143">
        <f t="shared" si="32"/>
        <v>31520.713333333333</v>
      </c>
      <c r="H246" s="143">
        <f t="shared" si="32"/>
        <v>61614.179999999993</v>
      </c>
      <c r="I246" s="138">
        <f t="shared" si="32"/>
        <v>632087.05837949843</v>
      </c>
      <c r="J246" s="140">
        <f t="shared" si="32"/>
        <v>124812.27767364529</v>
      </c>
      <c r="K246" s="143">
        <f t="shared" si="32"/>
        <v>34552.853333333333</v>
      </c>
      <c r="L246" s="140">
        <f t="shared" si="32"/>
        <v>507274.44737251988</v>
      </c>
      <c r="M246" s="143">
        <f t="shared" si="32"/>
        <v>285321.14903341146</v>
      </c>
      <c r="N246" s="143">
        <f t="shared" si="32"/>
        <v>221952.96500577507</v>
      </c>
      <c r="O246" s="138">
        <f t="shared" si="32"/>
        <v>277494.70731725713</v>
      </c>
      <c r="P246" s="135">
        <f t="shared" si="32"/>
        <v>43297.619999999995</v>
      </c>
      <c r="Q246" s="138">
        <f t="shared" si="32"/>
        <v>600409.21885349089</v>
      </c>
      <c r="R246" s="135">
        <f t="shared" si="32"/>
        <v>316842.13398285251</v>
      </c>
      <c r="S246" s="135">
        <f t="shared" si="32"/>
        <v>283567.08487063838</v>
      </c>
      <c r="T246" s="122"/>
      <c r="U246" s="104"/>
    </row>
    <row r="247" spans="1:21" hidden="1">
      <c r="A247" s="136" t="s">
        <v>191</v>
      </c>
      <c r="B247" s="139">
        <f t="shared" ref="B247:S247" si="33">B228/B246-1</f>
        <v>0.20873201369895145</v>
      </c>
      <c r="C247" s="139">
        <f t="shared" si="33"/>
        <v>0.14210450000270525</v>
      </c>
      <c r="D247" s="141">
        <f t="shared" si="33"/>
        <v>0.22026657586922482</v>
      </c>
      <c r="E247" s="144">
        <f t="shared" si="33"/>
        <v>0.13697076617706649</v>
      </c>
      <c r="F247" s="141">
        <f t="shared" si="33"/>
        <v>1.3961970858898942E-2</v>
      </c>
      <c r="G247" s="144">
        <f t="shared" si="33"/>
        <v>-6.1741411520509049E-2</v>
      </c>
      <c r="H247" s="144">
        <f t="shared" si="33"/>
        <v>5.2690468330504725E-2</v>
      </c>
      <c r="I247" s="139">
        <f t="shared" si="33"/>
        <v>0.23464580193974194</v>
      </c>
      <c r="J247" s="141">
        <f t="shared" si="33"/>
        <v>0.23765776676440131</v>
      </c>
      <c r="K247" s="144">
        <f t="shared" si="33"/>
        <v>0.5076222359253304</v>
      </c>
      <c r="L247" s="141">
        <f t="shared" si="33"/>
        <v>0.23390356340715179</v>
      </c>
      <c r="M247" s="144">
        <f t="shared" si="33"/>
        <v>0.26529652082631139</v>
      </c>
      <c r="N247" s="144">
        <f t="shared" si="33"/>
        <v>0.19354968311106857</v>
      </c>
      <c r="O247" s="139">
        <f t="shared" si="33"/>
        <v>0.22808578277034752</v>
      </c>
      <c r="P247" s="137">
        <f t="shared" si="33"/>
        <v>0.43265819229786784</v>
      </c>
      <c r="Q247" s="139">
        <f t="shared" si="33"/>
        <v>0.19979001923707318</v>
      </c>
      <c r="R247" s="137">
        <f t="shared" si="33"/>
        <v>0.23276671659861958</v>
      </c>
      <c r="S247" s="137">
        <f t="shared" si="33"/>
        <v>0.16294015999298628</v>
      </c>
      <c r="T247" s="122"/>
      <c r="U247" s="104"/>
    </row>
    <row r="248" spans="1:21" hidden="1">
      <c r="T248" s="122"/>
      <c r="U248" s="104"/>
    </row>
    <row r="249" spans="1:21" hidden="1">
      <c r="T249" s="122"/>
      <c r="U249" s="104"/>
    </row>
    <row r="250" spans="1:21" hidden="1">
      <c r="T250" s="122"/>
      <c r="U250" s="104"/>
    </row>
    <row r="251" spans="1:21" hidden="1">
      <c r="T251" s="122"/>
      <c r="U251" s="104"/>
    </row>
    <row r="252" spans="1:21">
      <c r="T252" s="122"/>
      <c r="U252" s="104"/>
    </row>
    <row r="253" spans="1:21">
      <c r="D253" s="145"/>
      <c r="E253" s="145"/>
      <c r="F253" s="145"/>
      <c r="G253" s="145"/>
      <c r="H253" s="145"/>
      <c r="T253" s="122"/>
      <c r="U253" s="104"/>
    </row>
    <row r="254" spans="1:21">
      <c r="B254" s="416"/>
      <c r="C254" s="416"/>
      <c r="D254" s="416"/>
      <c r="E254" s="416"/>
      <c r="F254" s="416"/>
      <c r="G254" s="416"/>
      <c r="H254" s="416"/>
      <c r="T254" s="122"/>
      <c r="U254" s="104"/>
    </row>
    <row r="255" spans="1:21">
      <c r="G255" s="147"/>
      <c r="H255" s="147"/>
      <c r="I255" s="147"/>
      <c r="J255" s="147"/>
      <c r="K255" s="147"/>
      <c r="L255" s="147"/>
      <c r="M255" s="147"/>
      <c r="N255" s="147"/>
      <c r="O255" s="147"/>
      <c r="P255" s="147"/>
      <c r="Q255" s="147"/>
      <c r="T255" s="122"/>
      <c r="U255" s="104"/>
    </row>
    <row r="256" spans="1:21">
      <c r="B256" s="416"/>
      <c r="G256" s="147"/>
      <c r="H256" s="147"/>
      <c r="I256" s="147"/>
      <c r="J256" s="147"/>
      <c r="K256" s="147"/>
      <c r="L256" s="147"/>
      <c r="M256" s="147"/>
      <c r="N256" s="147"/>
      <c r="O256" s="147"/>
      <c r="P256" s="147"/>
      <c r="Q256" s="147"/>
      <c r="T256" s="122"/>
      <c r="U256" s="104"/>
    </row>
    <row r="257" spans="2:21">
      <c r="B257" s="416"/>
      <c r="G257" s="146"/>
      <c r="H257" s="146"/>
      <c r="I257" s="146"/>
      <c r="J257" s="146"/>
      <c r="K257" s="146"/>
      <c r="L257" s="146"/>
      <c r="M257" s="146"/>
      <c r="N257" s="146"/>
      <c r="O257" s="146"/>
      <c r="P257" s="146"/>
      <c r="Q257" s="146"/>
      <c r="T257" s="122"/>
      <c r="U257" s="104"/>
    </row>
    <row r="258" spans="2:21">
      <c r="B258" s="416"/>
      <c r="G258" s="146"/>
      <c r="H258" s="146"/>
      <c r="I258" s="146"/>
      <c r="J258" s="146"/>
      <c r="K258" s="146"/>
      <c r="L258" s="146"/>
      <c r="M258" s="146"/>
      <c r="N258" s="146"/>
      <c r="O258" s="146"/>
      <c r="P258" s="146"/>
      <c r="Q258" s="146"/>
      <c r="T258" s="122"/>
      <c r="U258" s="104"/>
    </row>
    <row r="259" spans="2:21">
      <c r="B259" s="416"/>
      <c r="G259" s="146"/>
      <c r="H259" s="146"/>
      <c r="I259" s="146"/>
      <c r="J259" s="146"/>
      <c r="K259" s="146"/>
      <c r="L259" s="146"/>
      <c r="M259" s="146"/>
      <c r="N259" s="146"/>
      <c r="O259" s="146"/>
      <c r="P259" s="146"/>
      <c r="Q259" s="146"/>
      <c r="T259" s="122"/>
      <c r="U259" s="104"/>
    </row>
    <row r="260" spans="2:21">
      <c r="B260" s="416"/>
      <c r="G260" s="147"/>
      <c r="H260" s="147"/>
      <c r="I260" s="147"/>
      <c r="J260" s="147"/>
      <c r="K260" s="147"/>
      <c r="L260" s="147"/>
      <c r="M260" s="147"/>
      <c r="N260" s="147"/>
      <c r="O260" s="147"/>
      <c r="P260" s="147"/>
      <c r="Q260" s="147"/>
      <c r="T260" s="122"/>
      <c r="U260" s="104"/>
    </row>
    <row r="261" spans="2:21">
      <c r="B261" s="416"/>
      <c r="G261" s="147"/>
      <c r="H261" s="147"/>
      <c r="I261" s="147"/>
      <c r="J261" s="147"/>
      <c r="K261" s="147"/>
      <c r="L261" s="147"/>
      <c r="M261" s="147"/>
      <c r="N261" s="147"/>
      <c r="O261" s="147"/>
      <c r="P261" s="147"/>
      <c r="Q261" s="147"/>
      <c r="T261" s="122"/>
      <c r="U261" s="104"/>
    </row>
    <row r="262" spans="2:21">
      <c r="B262" s="416"/>
      <c r="T262" s="122"/>
      <c r="U262" s="104"/>
    </row>
    <row r="263" spans="2:21">
      <c r="B263" s="416"/>
      <c r="T263" s="122"/>
      <c r="U263" s="104"/>
    </row>
    <row r="264" spans="2:21">
      <c r="T264" s="122"/>
      <c r="U264" s="104"/>
    </row>
    <row r="265" spans="2:21">
      <c r="T265" s="122"/>
      <c r="U265" s="104"/>
    </row>
    <row r="266" spans="2:21">
      <c r="T266" s="122"/>
      <c r="U266" s="104"/>
    </row>
    <row r="267" spans="2:21">
      <c r="T267" s="122"/>
      <c r="U267" s="104"/>
    </row>
    <row r="268" spans="2:21">
      <c r="T268" s="122"/>
      <c r="U268" s="104"/>
    </row>
    <row r="269" spans="2:21">
      <c r="F269" s="146"/>
      <c r="G269" s="146"/>
      <c r="H269" s="147"/>
      <c r="I269" s="146"/>
      <c r="J269" s="147"/>
      <c r="K269" s="146"/>
      <c r="L269" s="146"/>
      <c r="M269" s="147"/>
      <c r="T269" s="122"/>
      <c r="U269" s="104"/>
    </row>
    <row r="270" spans="2:21">
      <c r="F270" s="146"/>
      <c r="G270" s="146"/>
      <c r="H270" s="147"/>
      <c r="I270" s="146"/>
      <c r="J270" s="147"/>
      <c r="K270" s="146"/>
      <c r="L270" s="146"/>
      <c r="M270" s="147"/>
      <c r="T270" s="122"/>
      <c r="U270" s="104"/>
    </row>
    <row r="271" spans="2:21">
      <c r="F271" s="146"/>
      <c r="G271" s="146"/>
      <c r="H271" s="147"/>
      <c r="I271" s="146"/>
      <c r="J271" s="147"/>
      <c r="K271" s="146"/>
      <c r="L271" s="146"/>
      <c r="M271" s="147"/>
      <c r="T271" s="122"/>
      <c r="U271" s="104"/>
    </row>
    <row r="272" spans="2:21">
      <c r="F272" s="146"/>
      <c r="G272" s="146"/>
      <c r="H272" s="147"/>
      <c r="I272" s="146"/>
      <c r="J272" s="147"/>
      <c r="K272" s="146"/>
      <c r="L272" s="146"/>
      <c r="M272" s="147"/>
      <c r="T272" s="122"/>
      <c r="U272" s="104"/>
    </row>
    <row r="273" spans="6:21">
      <c r="F273" s="146"/>
      <c r="G273" s="146"/>
      <c r="H273" s="147"/>
      <c r="I273" s="146"/>
      <c r="J273" s="147"/>
      <c r="K273" s="146"/>
      <c r="L273" s="146"/>
      <c r="M273" s="147"/>
      <c r="T273" s="122"/>
      <c r="U273" s="104"/>
    </row>
    <row r="274" spans="6:21">
      <c r="F274" s="146"/>
      <c r="G274" s="146"/>
      <c r="H274" s="147"/>
      <c r="I274" s="146"/>
      <c r="J274" s="147"/>
      <c r="K274" s="146"/>
      <c r="L274" s="146"/>
      <c r="M274" s="147"/>
      <c r="T274" s="122"/>
      <c r="U274" s="104"/>
    </row>
    <row r="275" spans="6:21">
      <c r="F275" s="146"/>
      <c r="G275" s="146"/>
      <c r="H275" s="147"/>
      <c r="I275" s="146"/>
      <c r="J275" s="147"/>
      <c r="K275" s="146"/>
      <c r="L275" s="146"/>
      <c r="M275" s="147"/>
      <c r="T275" s="122"/>
      <c r="U275" s="104"/>
    </row>
    <row r="276" spans="6:21">
      <c r="T276" s="122"/>
      <c r="U276" s="104"/>
    </row>
    <row r="277" spans="6:21">
      <c r="T277" s="122"/>
      <c r="U277" s="104"/>
    </row>
    <row r="278" spans="6:21">
      <c r="T278" s="122"/>
      <c r="U278" s="104"/>
    </row>
    <row r="279" spans="6:21">
      <c r="T279" s="122"/>
      <c r="U279" s="104"/>
    </row>
    <row r="280" spans="6:21">
      <c r="F280" s="146"/>
      <c r="G280" s="146"/>
      <c r="H280" s="147"/>
      <c r="I280" s="146"/>
      <c r="T280" s="122"/>
      <c r="U280" s="104"/>
    </row>
    <row r="281" spans="6:21">
      <c r="F281" s="146"/>
      <c r="G281" s="146"/>
      <c r="H281" s="147"/>
      <c r="I281" s="146"/>
      <c r="T281" s="122"/>
      <c r="U281" s="104"/>
    </row>
    <row r="282" spans="6:21">
      <c r="F282" s="146"/>
      <c r="G282" s="146"/>
      <c r="H282" s="147"/>
      <c r="I282" s="146"/>
      <c r="T282" s="122"/>
      <c r="U282" s="104"/>
    </row>
    <row r="283" spans="6:21">
      <c r="F283" s="146"/>
      <c r="G283" s="146"/>
      <c r="H283" s="147"/>
      <c r="I283" s="146"/>
      <c r="T283" s="122"/>
      <c r="U283" s="104"/>
    </row>
    <row r="284" spans="6:21">
      <c r="F284" s="146"/>
      <c r="G284" s="146"/>
      <c r="H284" s="147"/>
      <c r="I284" s="146"/>
      <c r="T284" s="122"/>
      <c r="U284" s="104"/>
    </row>
    <row r="285" spans="6:21">
      <c r="F285" s="146"/>
      <c r="G285" s="146"/>
      <c r="H285" s="147"/>
      <c r="I285" s="146"/>
      <c r="T285" s="122"/>
      <c r="U285" s="104"/>
    </row>
    <row r="286" spans="6:21">
      <c r="F286" s="146"/>
      <c r="G286" s="146"/>
      <c r="H286" s="147"/>
      <c r="I286" s="146"/>
      <c r="J286" s="147"/>
      <c r="T286" s="122"/>
      <c r="U286" s="104"/>
    </row>
    <row r="287" spans="6:21">
      <c r="F287" s="146"/>
      <c r="G287" s="146"/>
      <c r="H287" s="147"/>
      <c r="I287" s="146"/>
      <c r="J287" s="147"/>
      <c r="T287" s="122"/>
      <c r="U287" s="104"/>
    </row>
    <row r="288" spans="6:21">
      <c r="F288" s="146"/>
      <c r="G288" s="146"/>
      <c r="H288" s="147"/>
      <c r="I288" s="146"/>
      <c r="J288" s="147"/>
      <c r="T288" s="122"/>
      <c r="U288" s="104"/>
    </row>
    <row r="289" spans="6:21">
      <c r="F289" s="146"/>
      <c r="G289" s="146"/>
      <c r="H289" s="147"/>
      <c r="I289" s="146"/>
      <c r="J289" s="147"/>
      <c r="T289" s="122"/>
      <c r="U289" s="104"/>
    </row>
    <row r="290" spans="6:21">
      <c r="T290" s="122"/>
      <c r="U290" s="104"/>
    </row>
    <row r="291" spans="6:21">
      <c r="T291" s="122"/>
      <c r="U291" s="104"/>
    </row>
    <row r="292" spans="6:21">
      <c r="T292" s="122"/>
      <c r="U292" s="104"/>
    </row>
    <row r="293" spans="6:21">
      <c r="T293" s="122"/>
      <c r="U293" s="104"/>
    </row>
    <row r="294" spans="6:21">
      <c r="T294" s="122"/>
      <c r="U294" s="104"/>
    </row>
    <row r="295" spans="6:21">
      <c r="T295" s="122"/>
      <c r="U295" s="104"/>
    </row>
    <row r="296" spans="6:21">
      <c r="T296" s="122"/>
      <c r="U296" s="104"/>
    </row>
    <row r="297" spans="6:21">
      <c r="T297" s="122"/>
      <c r="U297" s="104"/>
    </row>
    <row r="298" spans="6:21">
      <c r="T298" s="122"/>
      <c r="U298" s="104"/>
    </row>
    <row r="299" spans="6:21">
      <c r="T299" s="122"/>
      <c r="U299" s="104"/>
    </row>
  </sheetData>
  <mergeCells count="3">
    <mergeCell ref="A1:U1"/>
    <mergeCell ref="U3:U5"/>
    <mergeCell ref="A224:S224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수주통계</vt:lpstr>
      <vt:lpstr>Sheet1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2019-12-04T07:46:29Z</cp:lastPrinted>
  <dcterms:created xsi:type="dcterms:W3CDTF">2015-03-05T07:20:42Z</dcterms:created>
  <dcterms:modified xsi:type="dcterms:W3CDTF">2020-01-21T01:37:34Z</dcterms:modified>
</cp:coreProperties>
</file>