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4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분기!$A$1:$U$276</definedName>
    <definedName name="_xlnm.Print_Area" localSheetId="0">수주통계!$A$1:$U$271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8" i="3" l="1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O258" i="3"/>
  <c r="O259" i="3"/>
  <c r="S259" i="3" l="1"/>
  <c r="R259" i="3"/>
  <c r="Q259" i="3"/>
  <c r="P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S258" i="3"/>
  <c r="R258" i="3"/>
  <c r="Q258" i="3"/>
  <c r="P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S276" i="5" l="1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0" i="3" l="1"/>
  <c r="B269" i="3" l="1"/>
  <c r="B272" i="3" s="1"/>
  <c r="B271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8" i="3" l="1"/>
  <c r="T259" i="3"/>
  <c r="T260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6" i="3" l="1"/>
  <c r="U266" i="3"/>
  <c r="T267" i="3"/>
  <c r="U267" i="3"/>
  <c r="T268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4" i="5" l="1"/>
  <c r="U274" i="5"/>
  <c r="T275" i="5"/>
  <c r="U275" i="5"/>
  <c r="T276" i="5"/>
  <c r="U27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1" i="3" l="1"/>
  <c r="C270" i="3"/>
  <c r="D270" i="3"/>
  <c r="E270" i="3"/>
  <c r="F270" i="3"/>
  <c r="G270" i="3"/>
  <c r="H270" i="3"/>
  <c r="I270" i="3"/>
  <c r="J270" i="3"/>
  <c r="K270" i="3"/>
  <c r="L270" i="3"/>
  <c r="M270" i="3"/>
  <c r="N270" i="3"/>
  <c r="P270" i="3"/>
  <c r="Q270" i="3"/>
  <c r="R270" i="3"/>
  <c r="S270" i="3"/>
  <c r="G271" i="3"/>
  <c r="H271" i="3"/>
  <c r="M271" i="3"/>
  <c r="N271" i="3"/>
  <c r="L271" i="3" l="1"/>
  <c r="F271" i="3"/>
  <c r="K271" i="3"/>
  <c r="E271" i="3"/>
  <c r="O270" i="3"/>
  <c r="J271" i="3"/>
  <c r="D271" i="3"/>
  <c r="C271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U284" i="5"/>
  <c r="T284" i="5"/>
  <c r="U282" i="5"/>
  <c r="T28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4" i="5" s="1"/>
  <c r="R179" i="5"/>
  <c r="R284" i="5" s="1"/>
  <c r="Q179" i="5"/>
  <c r="Q284" i="5" s="1"/>
  <c r="P179" i="5"/>
  <c r="P284" i="5" s="1"/>
  <c r="O179" i="5"/>
  <c r="O284" i="5" s="1"/>
  <c r="N179" i="5"/>
  <c r="M179" i="5"/>
  <c r="M284" i="5" s="1"/>
  <c r="L179" i="5"/>
  <c r="L284" i="5" s="1"/>
  <c r="K179" i="5"/>
  <c r="K284" i="5" s="1"/>
  <c r="J179" i="5"/>
  <c r="J284" i="5" s="1"/>
  <c r="I179" i="5"/>
  <c r="I284" i="5" s="1"/>
  <c r="H179" i="5"/>
  <c r="G179" i="5"/>
  <c r="G284" i="5" s="1"/>
  <c r="F179" i="5"/>
  <c r="F284" i="5" s="1"/>
  <c r="E179" i="5"/>
  <c r="E284" i="5" s="1"/>
  <c r="D179" i="5"/>
  <c r="D284" i="5" s="1"/>
  <c r="C179" i="5"/>
  <c r="C28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3" i="5" s="1"/>
  <c r="G283" i="5"/>
  <c r="G300" i="5" s="1"/>
  <c r="M283" i="5"/>
  <c r="M300" i="5" s="1"/>
  <c r="H282" i="5"/>
  <c r="N282" i="5"/>
  <c r="N295" i="5" s="1"/>
  <c r="H283" i="5"/>
  <c r="N283" i="5"/>
  <c r="I282" i="5"/>
  <c r="I293" i="5" s="1"/>
  <c r="O282" i="5"/>
  <c r="O298" i="5" s="1"/>
  <c r="P282" i="5"/>
  <c r="P293" i="5" s="1"/>
  <c r="E282" i="5"/>
  <c r="E295" i="5" s="1"/>
  <c r="K282" i="5"/>
  <c r="K294" i="5" s="1"/>
  <c r="Q282" i="5"/>
  <c r="Q295" i="5" s="1"/>
  <c r="D282" i="5"/>
  <c r="D293" i="5" s="1"/>
  <c r="E283" i="5"/>
  <c r="E286" i="5" s="1"/>
  <c r="K283" i="5"/>
  <c r="K300" i="5" s="1"/>
  <c r="F282" i="5"/>
  <c r="F297" i="5" s="1"/>
  <c r="L282" i="5"/>
  <c r="L293" i="5" s="1"/>
  <c r="R282" i="5"/>
  <c r="R298" i="5" s="1"/>
  <c r="J282" i="5"/>
  <c r="J298" i="5" s="1"/>
  <c r="F283" i="5"/>
  <c r="F300" i="5" s="1"/>
  <c r="F301" i="5" s="1"/>
  <c r="L283" i="5"/>
  <c r="L300" i="5" s="1"/>
  <c r="G282" i="5"/>
  <c r="G297" i="5" s="1"/>
  <c r="M282" i="5"/>
  <c r="M297" i="5" s="1"/>
  <c r="S282" i="5"/>
  <c r="S294" i="5" s="1"/>
  <c r="Q192" i="5"/>
  <c r="E192" i="5"/>
  <c r="B192" i="5"/>
  <c r="N192" i="5"/>
  <c r="R283" i="5"/>
  <c r="S283" i="5"/>
  <c r="B209" i="5"/>
  <c r="G209" i="5"/>
  <c r="W217" i="5"/>
  <c r="C282" i="5"/>
  <c r="C292" i="5" s="1"/>
  <c r="W213" i="5"/>
  <c r="Q283" i="5"/>
  <c r="H192" i="5"/>
  <c r="M209" i="5"/>
  <c r="R123" i="5"/>
  <c r="P123" i="5"/>
  <c r="Q209" i="5"/>
  <c r="E209" i="5"/>
  <c r="K209" i="5"/>
  <c r="T287" i="5"/>
  <c r="C209" i="5"/>
  <c r="I209" i="5"/>
  <c r="U287" i="5"/>
  <c r="B123" i="5"/>
  <c r="U123" i="5" s="1"/>
  <c r="Q300" i="5"/>
  <c r="D209" i="5"/>
  <c r="J209" i="5"/>
  <c r="P209" i="5"/>
  <c r="O123" i="5"/>
  <c r="S123" i="5"/>
  <c r="G298" i="5"/>
  <c r="G296" i="5"/>
  <c r="G292" i="5"/>
  <c r="G290" i="5"/>
  <c r="G293" i="5"/>
  <c r="G291" i="5"/>
  <c r="G286" i="5"/>
  <c r="M298" i="5"/>
  <c r="M291" i="5"/>
  <c r="M290" i="5"/>
  <c r="S296" i="5"/>
  <c r="I296" i="5"/>
  <c r="I292" i="5"/>
  <c r="I290" i="5"/>
  <c r="S209" i="5"/>
  <c r="U121" i="5"/>
  <c r="M192" i="5"/>
  <c r="G192" i="5"/>
  <c r="S192" i="5"/>
  <c r="J294" i="5"/>
  <c r="J287" i="5"/>
  <c r="C283" i="5"/>
  <c r="C300" i="5" s="1"/>
  <c r="O283" i="5"/>
  <c r="O300" i="5" s="1"/>
  <c r="U286" i="5"/>
  <c r="E288" i="5"/>
  <c r="Q288" i="5"/>
  <c r="E293" i="5"/>
  <c r="Q293" i="5"/>
  <c r="F298" i="5"/>
  <c r="F296" i="5"/>
  <c r="F294" i="5"/>
  <c r="F293" i="5"/>
  <c r="F290" i="5"/>
  <c r="F288" i="5"/>
  <c r="R294" i="5"/>
  <c r="K297" i="5"/>
  <c r="I192" i="5"/>
  <c r="O200" i="5"/>
  <c r="O209" i="5" s="1"/>
  <c r="E297" i="5"/>
  <c r="S300" i="5"/>
  <c r="E287" i="5"/>
  <c r="I283" i="5"/>
  <c r="I300" i="5" s="1"/>
  <c r="E290" i="5"/>
  <c r="K291" i="5"/>
  <c r="E294" i="5"/>
  <c r="K295" i="5"/>
  <c r="Q123" i="5"/>
  <c r="C192" i="5"/>
  <c r="O192" i="5"/>
  <c r="H295" i="5"/>
  <c r="H288" i="5"/>
  <c r="N298" i="5"/>
  <c r="N296" i="5"/>
  <c r="N294" i="5"/>
  <c r="N292" i="5"/>
  <c r="N291" i="5"/>
  <c r="D192" i="5"/>
  <c r="J192" i="5"/>
  <c r="P192" i="5"/>
  <c r="F209" i="5"/>
  <c r="L209" i="5"/>
  <c r="R209" i="5"/>
  <c r="D283" i="5"/>
  <c r="D300" i="5" s="1"/>
  <c r="J283" i="5"/>
  <c r="J300" i="5" s="1"/>
  <c r="P283" i="5"/>
  <c r="P300" i="5" s="1"/>
  <c r="B284" i="5"/>
  <c r="H284" i="5"/>
  <c r="H287" i="5" s="1"/>
  <c r="N284" i="5"/>
  <c r="F192" i="5"/>
  <c r="L192" i="5"/>
  <c r="R192" i="5"/>
  <c r="H209" i="5"/>
  <c r="N209" i="5"/>
  <c r="T286" i="5"/>
  <c r="P288" i="5" l="1"/>
  <c r="D287" i="5"/>
  <c r="L290" i="5"/>
  <c r="P295" i="5"/>
  <c r="D294" i="5"/>
  <c r="L295" i="5"/>
  <c r="D295" i="5"/>
  <c r="L287" i="5"/>
  <c r="L296" i="5"/>
  <c r="K292" i="5"/>
  <c r="K287" i="5"/>
  <c r="M292" i="5"/>
  <c r="N287" i="5"/>
  <c r="N290" i="5"/>
  <c r="N297" i="5"/>
  <c r="K288" i="5"/>
  <c r="L288" i="5"/>
  <c r="L297" i="5"/>
  <c r="F287" i="5"/>
  <c r="F295" i="5"/>
  <c r="E291" i="5"/>
  <c r="D288" i="5"/>
  <c r="I295" i="5"/>
  <c r="M288" i="5"/>
  <c r="G288" i="5"/>
  <c r="G294" i="5"/>
  <c r="L291" i="5"/>
  <c r="M293" i="5"/>
  <c r="N293" i="5"/>
  <c r="E292" i="5"/>
  <c r="L294" i="5"/>
  <c r="K296" i="5"/>
  <c r="F292" i="5"/>
  <c r="J293" i="5"/>
  <c r="O290" i="5"/>
  <c r="M287" i="5"/>
  <c r="M295" i="5"/>
  <c r="G287" i="5"/>
  <c r="N286" i="5"/>
  <c r="M301" i="5"/>
  <c r="G301" i="5"/>
  <c r="K286" i="5"/>
  <c r="J288" i="5"/>
  <c r="D290" i="5"/>
  <c r="O291" i="5"/>
  <c r="F286" i="5"/>
  <c r="O288" i="5"/>
  <c r="O292" i="5"/>
  <c r="J301" i="5"/>
  <c r="J295" i="5"/>
  <c r="D296" i="5"/>
  <c r="O294" i="5"/>
  <c r="I294" i="5"/>
  <c r="I287" i="5"/>
  <c r="D301" i="5"/>
  <c r="Q296" i="5"/>
  <c r="O301" i="5"/>
  <c r="J290" i="5"/>
  <c r="J296" i="5"/>
  <c r="D291" i="5"/>
  <c r="D297" i="5"/>
  <c r="O293" i="5"/>
  <c r="O296" i="5"/>
  <c r="I288" i="5"/>
  <c r="I297" i="5"/>
  <c r="E300" i="5"/>
  <c r="E301" i="5" s="1"/>
  <c r="R286" i="5"/>
  <c r="K293" i="5"/>
  <c r="I301" i="5"/>
  <c r="L292" i="5"/>
  <c r="L298" i="5"/>
  <c r="K298" i="5"/>
  <c r="J291" i="5"/>
  <c r="J297" i="5"/>
  <c r="D292" i="5"/>
  <c r="D298" i="5"/>
  <c r="O295" i="5"/>
  <c r="O297" i="5"/>
  <c r="I291" i="5"/>
  <c r="I298" i="5"/>
  <c r="M294" i="5"/>
  <c r="M296" i="5"/>
  <c r="N288" i="5"/>
  <c r="Q292" i="5"/>
  <c r="E296" i="5"/>
  <c r="E298" i="5"/>
  <c r="R287" i="5"/>
  <c r="F291" i="5"/>
  <c r="K290" i="5"/>
  <c r="J292" i="5"/>
  <c r="O287" i="5"/>
  <c r="S293" i="5"/>
  <c r="M286" i="5"/>
  <c r="G295" i="5"/>
  <c r="L301" i="5"/>
  <c r="K301" i="5"/>
  <c r="H286" i="5"/>
  <c r="R288" i="5"/>
  <c r="P290" i="5"/>
  <c r="H292" i="5"/>
  <c r="P298" i="5"/>
  <c r="Q286" i="5"/>
  <c r="H294" i="5"/>
  <c r="L286" i="5"/>
  <c r="R293" i="5"/>
  <c r="P287" i="5"/>
  <c r="P294" i="5"/>
  <c r="S291" i="5"/>
  <c r="S295" i="5"/>
  <c r="H290" i="5"/>
  <c r="Q297" i="5"/>
  <c r="R295" i="5"/>
  <c r="S287" i="5"/>
  <c r="S297" i="5"/>
  <c r="P301" i="5"/>
  <c r="H291" i="5"/>
  <c r="H297" i="5"/>
  <c r="Q287" i="5"/>
  <c r="Q298" i="5"/>
  <c r="R290" i="5"/>
  <c r="R296" i="5"/>
  <c r="P291" i="5"/>
  <c r="P297" i="5"/>
  <c r="C294" i="5"/>
  <c r="S290" i="5"/>
  <c r="S298" i="5"/>
  <c r="Q301" i="5"/>
  <c r="Q294" i="5"/>
  <c r="R297" i="5"/>
  <c r="P292" i="5"/>
  <c r="S286" i="5"/>
  <c r="S292" i="5"/>
  <c r="H296" i="5"/>
  <c r="P296" i="5"/>
  <c r="H298" i="5"/>
  <c r="Q290" i="5"/>
  <c r="R291" i="5"/>
  <c r="Q291" i="5"/>
  <c r="H293" i="5"/>
  <c r="S301" i="5"/>
  <c r="R292" i="5"/>
  <c r="S288" i="5"/>
  <c r="C293" i="5"/>
  <c r="C295" i="5"/>
  <c r="C297" i="5"/>
  <c r="R300" i="5"/>
  <c r="R301" i="5" s="1"/>
  <c r="C287" i="5"/>
  <c r="C298" i="5"/>
  <c r="C296" i="5"/>
  <c r="C288" i="5"/>
  <c r="C290" i="5"/>
  <c r="C301" i="5"/>
  <c r="C291" i="5"/>
  <c r="N300" i="5"/>
  <c r="N301" i="5" s="1"/>
  <c r="O286" i="5"/>
  <c r="B300" i="5"/>
  <c r="H300" i="5"/>
  <c r="H301" i="5" s="1"/>
  <c r="I286" i="5"/>
  <c r="D286" i="5"/>
  <c r="P286" i="5"/>
  <c r="C286" i="5"/>
  <c r="J286" i="5"/>
  <c r="B196" i="3" l="1"/>
  <c r="B195" i="3" l="1"/>
  <c r="S194" i="3" l="1"/>
  <c r="R194" i="3"/>
  <c r="Q194" i="3"/>
  <c r="P194" i="3"/>
  <c r="O194" i="3"/>
  <c r="U194" i="3" l="1"/>
  <c r="B194" i="3"/>
  <c r="T194" i="3" l="1"/>
  <c r="B282" i="5" l="1"/>
  <c r="C175" i="3"/>
  <c r="C269" i="3"/>
  <c r="C188" i="3" l="1"/>
  <c r="B297" i="5"/>
  <c r="B291" i="5"/>
  <c r="B296" i="5"/>
  <c r="B290" i="5"/>
  <c r="B295" i="5"/>
  <c r="B288" i="5"/>
  <c r="B294" i="5"/>
  <c r="B286" i="5"/>
  <c r="B293" i="5"/>
  <c r="B298" i="5"/>
  <c r="B292" i="5"/>
  <c r="B287" i="5"/>
  <c r="B30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9" i="3"/>
  <c r="S272" i="3" s="1"/>
  <c r="R269" i="3"/>
  <c r="R272" i="3" s="1"/>
  <c r="Q269" i="3"/>
  <c r="Q272" i="3" s="1"/>
  <c r="P269" i="3"/>
  <c r="P272" i="3" s="1"/>
  <c r="O269" i="3"/>
  <c r="O272" i="3" s="1"/>
  <c r="N269" i="3"/>
  <c r="N272" i="3" s="1"/>
  <c r="M269" i="3"/>
  <c r="M272" i="3" s="1"/>
  <c r="L269" i="3"/>
  <c r="L272" i="3" s="1"/>
  <c r="K269" i="3"/>
  <c r="K272" i="3" s="1"/>
  <c r="J269" i="3"/>
  <c r="J272" i="3" s="1"/>
  <c r="I269" i="3"/>
  <c r="I272" i="3" s="1"/>
  <c r="H269" i="3"/>
  <c r="H272" i="3" s="1"/>
  <c r="G269" i="3"/>
  <c r="G272" i="3" s="1"/>
  <c r="F269" i="3"/>
  <c r="F272" i="3" s="1"/>
  <c r="E269" i="3"/>
  <c r="E272" i="3" s="1"/>
  <c r="D269" i="3"/>
  <c r="D272" i="3" s="1"/>
  <c r="C272" i="3"/>
  <c r="S282" i="3" l="1"/>
  <c r="R282" i="3"/>
  <c r="Q282" i="3"/>
  <c r="P282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D284" i="3" l="1"/>
  <c r="D285" i="3" s="1"/>
  <c r="F284" i="3"/>
  <c r="F285" i="3" s="1"/>
  <c r="H284" i="3"/>
  <c r="H285" i="3" s="1"/>
  <c r="J284" i="3"/>
  <c r="J285" i="3" s="1"/>
  <c r="L284" i="3"/>
  <c r="L285" i="3" s="1"/>
  <c r="N284" i="3"/>
  <c r="N285" i="3" s="1"/>
  <c r="E278" i="3"/>
  <c r="E281" i="3"/>
  <c r="E280" i="3"/>
  <c r="E279" i="3"/>
  <c r="E277" i="3"/>
  <c r="E276" i="3"/>
  <c r="E275" i="3"/>
  <c r="E274" i="3"/>
  <c r="G278" i="3"/>
  <c r="G281" i="3"/>
  <c r="G280" i="3"/>
  <c r="G279" i="3"/>
  <c r="G277" i="3"/>
  <c r="G276" i="3"/>
  <c r="G275" i="3"/>
  <c r="G274" i="3"/>
  <c r="K278" i="3"/>
  <c r="K281" i="3"/>
  <c r="K280" i="3"/>
  <c r="K279" i="3"/>
  <c r="K277" i="3"/>
  <c r="K276" i="3"/>
  <c r="K275" i="3"/>
  <c r="K274" i="3"/>
  <c r="M278" i="3"/>
  <c r="M281" i="3"/>
  <c r="M280" i="3"/>
  <c r="M279" i="3"/>
  <c r="M277" i="3"/>
  <c r="M276" i="3"/>
  <c r="M275" i="3"/>
  <c r="M274" i="3"/>
  <c r="Q278" i="3"/>
  <c r="Q281" i="3"/>
  <c r="Q280" i="3"/>
  <c r="Q279" i="3"/>
  <c r="Q277" i="3"/>
  <c r="Q276" i="3"/>
  <c r="Q275" i="3"/>
  <c r="Q274" i="3"/>
  <c r="S278" i="3"/>
  <c r="S281" i="3"/>
  <c r="S280" i="3"/>
  <c r="S279" i="3"/>
  <c r="S277" i="3"/>
  <c r="S276" i="3"/>
  <c r="S275" i="3"/>
  <c r="S274" i="3"/>
  <c r="B278" i="3"/>
  <c r="B281" i="3"/>
  <c r="B280" i="3"/>
  <c r="B279" i="3"/>
  <c r="B277" i="3"/>
  <c r="B276" i="3"/>
  <c r="B275" i="3"/>
  <c r="B274" i="3"/>
  <c r="D278" i="3"/>
  <c r="D281" i="3"/>
  <c r="D280" i="3"/>
  <c r="D279" i="3"/>
  <c r="D277" i="3"/>
  <c r="D276" i="3"/>
  <c r="D275" i="3"/>
  <c r="D274" i="3"/>
  <c r="F278" i="3"/>
  <c r="F281" i="3"/>
  <c r="F280" i="3"/>
  <c r="F279" i="3"/>
  <c r="F277" i="3"/>
  <c r="F276" i="3"/>
  <c r="F275" i="3"/>
  <c r="F274" i="3"/>
  <c r="H278" i="3"/>
  <c r="H281" i="3"/>
  <c r="H280" i="3"/>
  <c r="H279" i="3"/>
  <c r="H277" i="3"/>
  <c r="H276" i="3"/>
  <c r="H275" i="3"/>
  <c r="H274" i="3"/>
  <c r="J278" i="3"/>
  <c r="J281" i="3"/>
  <c r="J280" i="3"/>
  <c r="J279" i="3"/>
  <c r="J277" i="3"/>
  <c r="J276" i="3"/>
  <c r="J275" i="3"/>
  <c r="J274" i="3"/>
  <c r="L278" i="3"/>
  <c r="L281" i="3"/>
  <c r="L280" i="3"/>
  <c r="L279" i="3"/>
  <c r="L277" i="3"/>
  <c r="L276" i="3"/>
  <c r="L275" i="3"/>
  <c r="L274" i="3"/>
  <c r="N278" i="3"/>
  <c r="N281" i="3"/>
  <c r="N280" i="3"/>
  <c r="N279" i="3"/>
  <c r="N277" i="3"/>
  <c r="N276" i="3"/>
  <c r="N275" i="3"/>
  <c r="N274" i="3"/>
  <c r="P278" i="3"/>
  <c r="P281" i="3"/>
  <c r="P280" i="3"/>
  <c r="P279" i="3"/>
  <c r="P277" i="3"/>
  <c r="P276" i="3"/>
  <c r="P275" i="3"/>
  <c r="P274" i="3"/>
  <c r="R278" i="3"/>
  <c r="R281" i="3"/>
  <c r="R280" i="3"/>
  <c r="R279" i="3"/>
  <c r="R277" i="3"/>
  <c r="R276" i="3"/>
  <c r="R275" i="3"/>
  <c r="R274" i="3"/>
  <c r="C284" i="3"/>
  <c r="C285" i="3" s="1"/>
  <c r="E284" i="3"/>
  <c r="E285" i="3" s="1"/>
  <c r="G284" i="3"/>
  <c r="G285" i="3" s="1"/>
  <c r="I284" i="3"/>
  <c r="I285" i="3" s="1"/>
  <c r="K284" i="3"/>
  <c r="K285" i="3" s="1"/>
  <c r="M284" i="3"/>
  <c r="M285" i="3" s="1"/>
  <c r="C278" i="3"/>
  <c r="C281" i="3"/>
  <c r="C280" i="3"/>
  <c r="C279" i="3"/>
  <c r="C277" i="3"/>
  <c r="C276" i="3"/>
  <c r="C275" i="3"/>
  <c r="C274" i="3"/>
  <c r="I278" i="3"/>
  <c r="I281" i="3"/>
  <c r="I280" i="3"/>
  <c r="I279" i="3"/>
  <c r="I277" i="3"/>
  <c r="I276" i="3"/>
  <c r="I275" i="3"/>
  <c r="I274" i="3"/>
  <c r="O278" i="3"/>
  <c r="O281" i="3"/>
  <c r="O280" i="3"/>
  <c r="O279" i="3"/>
  <c r="O277" i="3"/>
  <c r="O276" i="3"/>
  <c r="O275" i="3"/>
  <c r="O274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0" i="3" l="1"/>
  <c r="T27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8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8" i="3" l="1"/>
  <c r="U259" i="3"/>
  <c r="U271" i="3"/>
  <c r="U270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1" i="3"/>
  <c r="O284" i="3"/>
  <c r="O285" i="3" s="1"/>
  <c r="L149" i="3"/>
  <c r="L123" i="3" s="1"/>
  <c r="L136" i="3" s="1"/>
  <c r="R271" i="3"/>
  <c r="R284" i="3"/>
  <c r="R285" i="3" s="1"/>
  <c r="S136" i="3"/>
  <c r="M149" i="3"/>
  <c r="B284" i="3"/>
  <c r="B285" i="3" s="1"/>
  <c r="Q271" i="3"/>
  <c r="Q284" i="3"/>
  <c r="Q285" i="3" s="1"/>
  <c r="B149" i="3"/>
  <c r="N149" i="3"/>
  <c r="P271" i="3"/>
  <c r="P284" i="3"/>
  <c r="P285" i="3" s="1"/>
  <c r="S271" i="3"/>
  <c r="S284" i="3"/>
  <c r="S285" i="3" s="1"/>
  <c r="J123" i="3"/>
  <c r="J136" i="3" s="1"/>
  <c r="K123" i="3"/>
  <c r="M123" i="3"/>
  <c r="U120" i="3"/>
  <c r="U260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<sst xmlns="http://schemas.openxmlformats.org/spreadsheetml/2006/main" count="716" uniqueCount="366">
  <si>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</si>
  <si>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</si>
  <si>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</si>
  <si>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</si>
  <si>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</si>
  <si>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</si>
  <si>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</si>
  <si>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</si>
  <si>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</si>
  <si>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</si>
  <si>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</si>
  <si>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</si>
  <si>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</si>
  <si>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</si>
  <si>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</si>
  <si>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</si>
  <si>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</si>
  <si>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</si>
  <si>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</si>
  <si>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</si>
  <si>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</si>
  <si>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</si>
  <si>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</si>
  <si>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</si>
  <si>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</si>
  <si>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</si>
  <si>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</si>
  <si>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</si>
  <si>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</si>
  <si>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</si>
  <si>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</si>
  <si>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</si>
  <si>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</si>
  <si>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</si>
  <si>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</si>
  <si>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</si>
  <si>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</si>
  <si>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</si>
  <si>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</si>
  <si>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</si>
  <si>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</si>
  <si>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</si>
  <si>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</si>
  <si>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</si>
  <si>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</si>
  <si>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</si>
  <si>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</si>
  <si>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</si>
  <si>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</si>
  <si>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</si>
  <si>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</si>
  <si>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</si>
  <si>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</si>
  <si>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</si>
  <si>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</si>
  <si>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</si>
  <si>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</si>
  <si>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</si>
  <si>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</si>
  <si>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</si>
  <si>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</si>
  <si>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</si>
  <si>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</si>
  <si>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</si>
  <si>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</si>
  <si>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</si>
  <si>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</si>
  <si>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</si>
  <si>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</si>
  <si>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</si>
  <si>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</si>
  <si>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</si>
  <si>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</si>
  <si>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</si>
  <si>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</si>
  <si>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</si>
  <si>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</si>
  <si>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</si>
  <si>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</si>
  <si>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</si>
  <si>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</si>
  <si>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</si>
  <si>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</si>
  <si>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</si>
  <si>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</si>
  <si>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</si>
  <si>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</si>
  <si>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</si>
  <si>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</si>
  <si>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</si>
  <si>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</si>
  <si>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</si>
  <si>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</si>
  <si>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</si>
  <si>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</si>
  <si>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</si>
  <si>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</si>
  <si>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</si>
  <si>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</si>
  <si>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</si>
  <si>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</si>
  <si>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</si>
  <si>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</si>
  <si>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</si>
  <si>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</si>
  <si>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</si>
  <si>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</si>
  <si>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</si>
  <si>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</si>
  <si>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</si>
  <si>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</si>
  <si>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</si>
  <si>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</si>
  <si>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</si>
  <si>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</si>
  <si>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</si>
  <si>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</si>
  <si>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</si>
  <si>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</si>
  <si>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</si>
  <si>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</si>
  <si>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</si>
  <si>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</si>
  <si>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</si>
  <si>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</si>
  <si>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</si>
  <si>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</si>
  <si>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</si>
  <si>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</si>
  <si>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</si>
  <si>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</si>
  <si>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</si>
  <si>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</si>
  <si>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</si>
  <si>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</si>
  <si>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</si>
  <si>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</si>
  <si>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</si>
  <si>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</si>
  <si>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</si>
  <si>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</si>
  <si>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</si>
  <si>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</si>
  <si>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</si>
  <si>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</si>
  <si>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</si>
  <si>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</si>
  <si>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</si>
  <si>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</si>
  <si>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</si>
  <si>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</si>
  <si>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</si>
  <si>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</si>
  <si>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</si>
  <si>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</si>
  <si>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</si>
  <si>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</si>
  <si>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</si>
  <si>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</si>
  <si>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</si>
  <si>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</si>
  <si>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</si>
  <si>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</si>
  <si>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</si>
  <si>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</si>
  <si>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</si>
  <si>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</si>
  <si>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</si>
  <si>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</si>
  <si>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</si>
  <si>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</si>
  <si>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</si>
  <si>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</si>
  <si>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</si>
  <si>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</si>
  <si>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</si>
  <si>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</si>
  <si>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</si>
  <si>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</si>
  <si>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</si>
  <si>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</si>
  <si>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</si>
  <si>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</si>
  <si>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</si>
  <si>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</si>
  <si>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</si>
  <si>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</si>
  <si>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</si>
  <si>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</si>
  <si>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</si>
  <si>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</si>
  <si>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</si>
  <si>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</si>
  <si>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</si>
  <si>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</si>
  <si>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</si>
  <si>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</si>
  <si>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</si>
  <si>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</si>
  <si>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</si>
  <si>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</si>
  <si>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</si>
  <si>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</si>
  <si>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</si>
  <si>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</si>
  <si>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</si>
  <si>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</si>
  <si>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</si>
  <si>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</si>
  <si>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</si>
  <si>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</si>
  <si>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</si>
  <si>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</si>
  <si>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</si>
  <si>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</si>
  <si>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</si>
  <si>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</si>
  <si>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</si>
  <si>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</si>
  <si>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</si>
  <si>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</si>
  <si>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</si>
  <si>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</si>
  <si>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</si>
  <si>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</si>
  <si>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</si>
  <si>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</si>
  <si>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</si>
  <si>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</si>
  <si>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</si>
  <si>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</si>
  <si>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</si>
  <si>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</si>
  <si>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</si>
  <si>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</si>
  <si>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</si>
  <si>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</si>
  <si>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</si>
  <si>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</si>
  <si>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</si>
  <si>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</si>
  <si>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</si>
  <si>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</si>
  <si>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</si>
  <si>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</si>
  <si>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</si>
  <si>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</si>
  <si>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</si>
  <si>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</si>
  <si>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</si>
  <si>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</si>
  <si>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</si>
  <si>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</si>
  <si>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</si>
  <si>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</si>
  <si>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</si>
  <si>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</si>
  <si>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</si>
  <si>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</si>
  <si>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</si>
  <si>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</si>
  <si>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</si>
  <si>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</si>
  <si>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</si>
  <si>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</si>
  <si>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</si>
  <si>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</si>
  <si>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</si>
  <si>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</si>
  <si>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</si>
  <si>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</si>
  <si>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</si>
  <si>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</si>
  <si>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</si>
  <si>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</si>
  <si>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</si>
  <si>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</si>
  <si>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</si>
  <si>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</si>
  <si>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</si>
  <si>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</si>
  <si>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</si>
  <si>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</si>
  <si>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</si>
  <si>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</si>
  <si>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</si>
  <si>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</si>
  <si>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</si>
  <si>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</si>
  <si>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</si>
  <si>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</si>
  <si>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</si>
  <si>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</si>
  <si>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</si>
  <si>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</si>
  <si>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</si>
  <si>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</si>
  <si>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</si>
  <si>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</si>
  <si>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</si>
  <si>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</si>
  <si>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</si>
  <si>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</si>
  <si>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</si>
  <si>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</si>
  <si>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</si>
  <si>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</si>
  <si>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</si>
  <si>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</si>
  <si>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</si>
  <si>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</si>
  <si>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</si>
  <si>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</si>
  <si>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</si>
  <si>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</si>
  <si>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</si>
  <si>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</si>
  <si>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</si>
  <si>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</si>
  <si>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</si>
  <si>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</si>
  <si>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</si>
  <si>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</si>
  <si>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</si>
  <si>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</si>
  <si>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</si>
  <si>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</si>
  <si>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</si>
  <si>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</si>
  <si>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</si>
  <si>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</si>
  <si>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</si>
  <si>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</si>
  <si>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</si>
  <si>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</si>
  <si>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</si>
  <si>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</si>
  <si>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</si>
  <si>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</si>
  <si>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</si>
  <si>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</si>
  <si>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</si>
  <si>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</si>
  <si>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</si>
  <si>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</si>
  <si>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</si>
  <si>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</si>
  <si>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</si>
  <si>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</si>
  <si>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</si>
  <si>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</si>
  <si>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</si>
  <si>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</si>
  <si>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</si>
  <si>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</si>
  <si>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2022년 4분기 건설수주액분석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</si>
  <si>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</si>
  <si>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</si>
  <si>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</si>
  <si>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</si>
  <si>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2023년 4월 건설수주액분석</t>
    <phoneticPr fontId="13" type="noConversion"/>
  </si>
  <si>
    <t>연도별 4월 누계수주액 분석</t>
    <phoneticPr fontId="13" type="noConversion"/>
  </si>
  <si>
    <t>2023. 4</t>
    <phoneticPr fontId="13" type="noConversion"/>
  </si>
  <si>
    <t>23.4월누적</t>
    <phoneticPr fontId="12" type="noConversion"/>
  </si>
  <si>
    <t>22.4월 누적</t>
    <phoneticPr fontId="12" type="noConversion"/>
  </si>
  <si>
    <t>21.4월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</si>
</sst>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8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7"/>
  <sheetViews>
    <sheetView tabSelected="1" zoomScale="115" zoomScaleNormal="115" zoomScaleSheetLayoutView="70" workbookViewId="0">
      <pane ySplit="5" topLeftCell="A236" activePane="bottomLeft" state="frozen"/>
      <selection pane="bottomLeft" activeCell="I248" sqref="I248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84" t="s">
        <v>360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5"/>
      <c r="U3" s="581" t="s">
        <v>172</v>
      </c>
    </row>
    <row r="4" spans="1:21" x14ac:dyDescent="0.3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8"/>
      <c r="U4" s="582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8"/>
      <c r="U5" s="583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6"/>
      <c r="U6" s="547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8"/>
      <c r="U7" s="548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8"/>
      <c r="U8" s="548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8"/>
      <c r="U9" s="548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8"/>
      <c r="U10" s="548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8"/>
      <c r="U11" s="548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8"/>
      <c r="U12" s="548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8"/>
      <c r="U13" s="548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8"/>
      <c r="U14" s="548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8"/>
      <c r="U15" s="548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8"/>
      <c r="U16" s="548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8"/>
      <c r="U17" s="548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8"/>
      <c r="U18" s="548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8"/>
      <c r="U19" s="548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8"/>
      <c r="U20" s="548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8"/>
      <c r="U21" s="548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8"/>
      <c r="U22" s="548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8"/>
      <c r="U23" s="548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8"/>
      <c r="U24" s="548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8"/>
      <c r="U25" s="548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8"/>
      <c r="U26" s="548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8"/>
      <c r="U27" s="548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8"/>
      <c r="U28" s="548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8"/>
      <c r="U29" s="548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8"/>
      <c r="U30" s="548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8"/>
      <c r="U31" s="548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8"/>
      <c r="U32" s="548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8"/>
      <c r="U33" s="548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8"/>
      <c r="U34" s="548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8"/>
      <c r="U35" s="548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8"/>
      <c r="U36" s="548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8"/>
      <c r="U37" s="548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8"/>
      <c r="U38" s="548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8"/>
      <c r="U39" s="548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8"/>
      <c r="U40" s="548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8"/>
      <c r="U41" s="548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8"/>
      <c r="U42" s="548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8"/>
      <c r="U43" s="548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8"/>
      <c r="U44" s="548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8"/>
      <c r="U45" s="548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8">
        <v>84.9</v>
      </c>
      <c r="U46" s="549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8">
        <v>84.9</v>
      </c>
      <c r="U47" s="549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8">
        <v>84.9</v>
      </c>
      <c r="U48" s="549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8">
        <v>84.9</v>
      </c>
      <c r="U49" s="549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8">
        <v>84.9</v>
      </c>
      <c r="U50" s="549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8">
        <v>84.9</v>
      </c>
      <c r="U51" s="549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8">
        <v>84.9</v>
      </c>
      <c r="U52" s="549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8">
        <v>84.9</v>
      </c>
      <c r="U53" s="549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8">
        <v>84.9</v>
      </c>
      <c r="U54" s="549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8">
        <v>84.9</v>
      </c>
      <c r="U55" s="549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8">
        <v>84.9</v>
      </c>
      <c r="U56" s="549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8">
        <v>84.9</v>
      </c>
      <c r="U57" s="549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0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8">
        <v>94.5</v>
      </c>
      <c r="U59" s="549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8">
        <v>94.5</v>
      </c>
      <c r="U60" s="549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8">
        <v>94.5</v>
      </c>
      <c r="U61" s="549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8">
        <v>94.5</v>
      </c>
      <c r="U62" s="549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8">
        <v>94.5</v>
      </c>
      <c r="U63" s="549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8">
        <v>94.5</v>
      </c>
      <c r="U64" s="549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8">
        <v>94.5</v>
      </c>
      <c r="U65" s="549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8">
        <v>94.5</v>
      </c>
      <c r="U66" s="549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8">
        <v>94.5</v>
      </c>
      <c r="U67" s="549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8">
        <v>94.5</v>
      </c>
      <c r="U68" s="549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8">
        <v>94.5</v>
      </c>
      <c r="U69" s="549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8">
        <v>94.5</v>
      </c>
      <c r="U70" s="549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8">
        <v>94.5</v>
      </c>
      <c r="U71" s="549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8">
        <v>96.1</v>
      </c>
      <c r="U72" s="549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8">
        <v>96.1</v>
      </c>
      <c r="U73" s="549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8">
        <v>96.1</v>
      </c>
      <c r="U74" s="549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8">
        <v>96.1</v>
      </c>
      <c r="U75" s="549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8">
        <v>96.1</v>
      </c>
      <c r="U76" s="549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8">
        <v>96.1</v>
      </c>
      <c r="U77" s="549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8">
        <v>96.1</v>
      </c>
      <c r="U78" s="549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8">
        <v>96.1</v>
      </c>
      <c r="U79" s="549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8">
        <v>96.1</v>
      </c>
      <c r="U80" s="549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8">
        <v>96.1</v>
      </c>
      <c r="U81" s="549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8">
        <v>96.1</v>
      </c>
      <c r="U82" s="549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8">
        <v>96.1</v>
      </c>
      <c r="U83" s="549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8">
        <v>96.1</v>
      </c>
      <c r="U84" s="549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8">
        <v>100</v>
      </c>
      <c r="U85" s="549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8">
        <v>100</v>
      </c>
      <c r="U86" s="549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8">
        <v>100</v>
      </c>
      <c r="U87" s="549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8">
        <v>100</v>
      </c>
      <c r="U88" s="549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8">
        <v>100</v>
      </c>
      <c r="U89" s="549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8">
        <v>100</v>
      </c>
      <c r="U90" s="549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8">
        <v>100</v>
      </c>
      <c r="U91" s="549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8">
        <v>100</v>
      </c>
      <c r="U92" s="549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8">
        <v>100</v>
      </c>
      <c r="U93" s="549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8">
        <v>100</v>
      </c>
      <c r="U94" s="549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8">
        <v>100</v>
      </c>
      <c r="U95" s="549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8">
        <v>100</v>
      </c>
      <c r="U96" s="549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8">
        <v>100</v>
      </c>
      <c r="U97" s="551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8">
        <v>106.2</v>
      </c>
      <c r="U98" s="549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8">
        <v>106.2</v>
      </c>
      <c r="U99" s="549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8">
        <v>106.2</v>
      </c>
      <c r="U100" s="549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8">
        <v>106.2</v>
      </c>
      <c r="U101" s="549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8">
        <v>106.2</v>
      </c>
      <c r="U102" s="549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8">
        <v>106.2</v>
      </c>
      <c r="U103" s="549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8">
        <v>106.2</v>
      </c>
      <c r="U104" s="549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8">
        <v>106.2</v>
      </c>
      <c r="U105" s="549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8">
        <v>106.2</v>
      </c>
      <c r="U106" s="549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8">
        <v>106.2</v>
      </c>
      <c r="U107" s="549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8">
        <v>106.2</v>
      </c>
      <c r="U108" s="549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8">
        <v>106.2</v>
      </c>
      <c r="U109" s="549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8">
        <v>106.2</v>
      </c>
      <c r="U110" s="552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8">
        <v>108.4</v>
      </c>
      <c r="U111" s="549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8">
        <v>108.4</v>
      </c>
      <c r="U112" s="549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8">
        <v>108.4</v>
      </c>
      <c r="U113" s="549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8">
        <v>108.4</v>
      </c>
      <c r="U114" s="549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8">
        <v>108.4</v>
      </c>
      <c r="U115" s="549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8">
        <v>108.4</v>
      </c>
      <c r="U116" s="549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8">
        <v>108.4</v>
      </c>
      <c r="U117" s="549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8">
        <v>108.4</v>
      </c>
      <c r="U118" s="549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8">
        <v>108.4</v>
      </c>
      <c r="U119" s="549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8">
        <v>108.4</v>
      </c>
      <c r="U120" s="549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8">
        <v>108.4</v>
      </c>
      <c r="U121" s="549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8">
        <v>108.4</v>
      </c>
      <c r="U122" s="549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3">
        <v>108.4</v>
      </c>
      <c r="U123" s="554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8">
        <v>108.5</v>
      </c>
      <c r="U124" s="549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8">
        <v>108.5</v>
      </c>
      <c r="U125" s="549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8">
        <v>108.5</v>
      </c>
      <c r="U126" s="549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8">
        <v>108.5</v>
      </c>
      <c r="U127" s="549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8">
        <v>108.5</v>
      </c>
      <c r="U128" s="549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8">
        <v>108.5</v>
      </c>
      <c r="U129" s="549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8">
        <v>108.5</v>
      </c>
      <c r="U130" s="549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8">
        <v>108.5</v>
      </c>
      <c r="U131" s="549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8">
        <v>108.5</v>
      </c>
      <c r="U132" s="549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8">
        <v>108.5</v>
      </c>
      <c r="U133" s="549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8">
        <v>108.5</v>
      </c>
      <c r="U134" s="549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8">
        <v>108.5</v>
      </c>
      <c r="U135" s="549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8">
        <v>108.5</v>
      </c>
      <c r="U136" s="554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0">
        <v>110.1</v>
      </c>
      <c r="U137" s="549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0">
        <v>110.1</v>
      </c>
      <c r="U138" s="549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0">
        <v>110.1</v>
      </c>
      <c r="U139" s="549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0">
        <v>110.1</v>
      </c>
      <c r="U140" s="549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0">
        <v>110.1</v>
      </c>
      <c r="U141" s="549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0">
        <v>110.1</v>
      </c>
      <c r="U142" s="549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0">
        <v>110.1</v>
      </c>
      <c r="U143" s="549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0">
        <v>110.1</v>
      </c>
      <c r="U144" s="549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0">
        <v>110.1</v>
      </c>
      <c r="U145" s="549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0">
        <v>110.1</v>
      </c>
      <c r="U146" s="549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0">
        <v>110.1</v>
      </c>
      <c r="U147" s="549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0">
        <v>110.1</v>
      </c>
      <c r="U148" s="549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0">
        <v>110.1</v>
      </c>
      <c r="U149" s="554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9">
        <v>110</v>
      </c>
      <c r="U150" s="549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9">
        <v>110</v>
      </c>
      <c r="U151" s="549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9">
        <v>110</v>
      </c>
      <c r="U152" s="549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9">
        <v>108.6</v>
      </c>
      <c r="U153" s="549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9">
        <v>108.6</v>
      </c>
      <c r="U154" s="549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5">
        <v>108.6</v>
      </c>
      <c r="U155" s="556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5">
        <v>111.2</v>
      </c>
      <c r="U156" s="556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5">
        <v>111.2</v>
      </c>
      <c r="U157" s="556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7">
        <v>111.2</v>
      </c>
      <c r="U158" s="556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7"/>
      <c r="U159" s="556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7"/>
      <c r="U160" s="558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7"/>
      <c r="U161" s="55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5">
        <v>110.16800000000001</v>
      </c>
      <c r="U162" s="560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1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2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2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0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2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2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3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0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0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0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0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0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3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9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1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4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4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0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 x14ac:dyDescent="0.25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 x14ac:dyDescent="0.3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5"/>
      <c r="X219" s="491"/>
    </row>
    <row r="220" spans="1:24" s="490" customFormat="1" ht="18" hidden="1" customHeight="1" x14ac:dyDescent="0.3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5"/>
      <c r="X220" s="491"/>
    </row>
    <row r="221" spans="1:24" s="490" customFormat="1" ht="18" hidden="1" customHeight="1" x14ac:dyDescent="0.3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5"/>
      <c r="X221" s="491"/>
    </row>
    <row r="222" spans="1:24" s="490" customFormat="1" ht="18" hidden="1" customHeight="1" x14ac:dyDescent="0.3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5"/>
      <c r="X222" s="491"/>
    </row>
    <row r="223" spans="1:24" s="490" customFormat="1" ht="18" hidden="1" customHeight="1" x14ac:dyDescent="0.3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5"/>
      <c r="X223" s="491"/>
    </row>
    <row r="224" spans="1:24" s="490" customFormat="1" ht="18" hidden="1" customHeight="1" x14ac:dyDescent="0.3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5"/>
      <c r="X224" s="491"/>
    </row>
    <row r="225" spans="1:24" s="490" customFormat="1" ht="18" hidden="1" customHeight="1" x14ac:dyDescent="0.3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5"/>
      <c r="X225" s="491"/>
    </row>
    <row r="226" spans="1:24" s="490" customFormat="1" ht="18" hidden="1" customHeight="1" x14ac:dyDescent="0.3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5"/>
      <c r="X226" s="491"/>
    </row>
    <row r="227" spans="1:24" s="156" customFormat="1" ht="18" customHeight="1" thickTop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 x14ac:dyDescent="0.3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5"/>
      <c r="X228" s="491"/>
    </row>
    <row r="229" spans="1:24" s="490" customFormat="1" ht="18" customHeight="1" x14ac:dyDescent="0.3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5"/>
      <c r="X229" s="491"/>
    </row>
    <row r="230" spans="1:24" s="490" customFormat="1" ht="18" customHeight="1" x14ac:dyDescent="0.3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5"/>
      <c r="X230" s="491"/>
    </row>
    <row r="231" spans="1:24" s="531" customFormat="1" ht="18" customHeight="1" x14ac:dyDescent="0.3">
      <c r="A231" s="526" t="s">
        <v>318</v>
      </c>
      <c r="B231" s="527">
        <v>188476.63056902017</v>
      </c>
      <c r="C231" s="528">
        <v>41661.360000000001</v>
      </c>
      <c r="D231" s="528">
        <v>30435.81</v>
      </c>
      <c r="E231" s="528">
        <v>768.27</v>
      </c>
      <c r="F231" s="528">
        <v>11225.55</v>
      </c>
      <c r="G231" s="528">
        <v>2133.12</v>
      </c>
      <c r="H231" s="528">
        <v>9092.43</v>
      </c>
      <c r="I231" s="528">
        <v>146815.27056902018</v>
      </c>
      <c r="J231" s="528">
        <v>12378.165718701981</v>
      </c>
      <c r="K231" s="528">
        <v>3704.11</v>
      </c>
      <c r="L231" s="529">
        <v>134437.1048503182</v>
      </c>
      <c r="M231" s="529">
        <v>75959.94459491114</v>
      </c>
      <c r="N231" s="529">
        <v>58477.160255407071</v>
      </c>
      <c r="O231" s="529">
        <v>42813.975718701986</v>
      </c>
      <c r="P231" s="529">
        <v>4472.38</v>
      </c>
      <c r="Q231" s="529">
        <v>145662.65485031821</v>
      </c>
      <c r="R231" s="529">
        <v>78093.064594911135</v>
      </c>
      <c r="S231" s="533">
        <v>67569.590255407064</v>
      </c>
      <c r="T231" s="530"/>
      <c r="U231" s="566"/>
      <c r="X231" s="532"/>
    </row>
    <row r="232" spans="1:24" s="490" customFormat="1" ht="18" customHeight="1" x14ac:dyDescent="0.3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5"/>
      <c r="X232" s="491"/>
    </row>
    <row r="233" spans="1:24" s="536" customFormat="1" ht="18" customHeight="1" x14ac:dyDescent="0.3">
      <c r="A233" s="430" t="s">
        <v>320</v>
      </c>
      <c r="B233" s="534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35"/>
      <c r="U233" s="567"/>
      <c r="X233" s="537"/>
    </row>
    <row r="234" spans="1:24" s="490" customFormat="1" ht="18" customHeight="1" x14ac:dyDescent="0.3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5"/>
      <c r="X234" s="491"/>
    </row>
    <row r="235" spans="1:24" s="490" customFormat="1" ht="18" customHeight="1" x14ac:dyDescent="0.3">
      <c r="A235" s="541" t="s">
        <v>324</v>
      </c>
      <c r="B235" s="485">
        <v>161008.69232427303</v>
      </c>
      <c r="C235" s="542">
        <v>28092.14</v>
      </c>
      <c r="D235" s="542">
        <v>14334.68</v>
      </c>
      <c r="E235" s="542">
        <v>747.8</v>
      </c>
      <c r="F235" s="542">
        <v>13757.46</v>
      </c>
      <c r="G235" s="542">
        <v>5144.03</v>
      </c>
      <c r="H235" s="542">
        <v>8613.43</v>
      </c>
      <c r="I235" s="542">
        <v>132916.55232427304</v>
      </c>
      <c r="J235" s="542">
        <v>8193.0537144717637</v>
      </c>
      <c r="K235" s="542">
        <v>5203.33</v>
      </c>
      <c r="L235" s="543">
        <v>124723.49860980125</v>
      </c>
      <c r="M235" s="543">
        <v>58000.228548050203</v>
      </c>
      <c r="N235" s="543">
        <v>66723.270061751042</v>
      </c>
      <c r="O235" s="543">
        <v>22527.73371447176</v>
      </c>
      <c r="P235" s="543">
        <v>5951.13</v>
      </c>
      <c r="Q235" s="543">
        <v>138480.95860980125</v>
      </c>
      <c r="R235" s="543">
        <v>63144.258548050209</v>
      </c>
      <c r="S235" s="544">
        <v>75336.700061751049</v>
      </c>
      <c r="T235" s="489"/>
      <c r="U235" s="565"/>
      <c r="X235" s="491"/>
    </row>
    <row r="236" spans="1:24" s="490" customFormat="1" ht="18" customHeight="1" x14ac:dyDescent="0.3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5"/>
      <c r="X236" s="491"/>
    </row>
    <row r="237" spans="1:24" s="490" customFormat="1" ht="18" customHeight="1" x14ac:dyDescent="0.3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5"/>
      <c r="X237" s="491"/>
    </row>
    <row r="238" spans="1:24" s="490" customFormat="1" ht="18" customHeight="1" x14ac:dyDescent="0.3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5"/>
      <c r="X238" s="491"/>
    </row>
    <row r="239" spans="1:24" s="490" customFormat="1" ht="18" customHeight="1" x14ac:dyDescent="0.3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5"/>
      <c r="X239" s="491"/>
    </row>
    <row r="240" spans="1:24" s="497" customFormat="1" ht="18" customHeight="1" x14ac:dyDescent="0.3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8"/>
      <c r="X240" s="498"/>
    </row>
    <row r="241" spans="1:24" s="490" customFormat="1" ht="18" customHeight="1" x14ac:dyDescent="0.3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5"/>
      <c r="X241" s="491"/>
    </row>
    <row r="242" spans="1:24" s="490" customFormat="1" ht="18" customHeight="1" x14ac:dyDescent="0.3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5"/>
      <c r="X242" s="491"/>
    </row>
    <row r="243" spans="1:24" s="490" customFormat="1" ht="18" customHeight="1" x14ac:dyDescent="0.3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5"/>
      <c r="X243" s="491"/>
    </row>
    <row r="244" spans="1:24" s="531" customFormat="1" ht="18" customHeight="1" x14ac:dyDescent="0.3">
      <c r="A244" s="526" t="s">
        <v>341</v>
      </c>
      <c r="B244" s="527">
        <v>194859.28741035308</v>
      </c>
      <c r="C244" s="528">
        <v>37897.11</v>
      </c>
      <c r="D244" s="528">
        <v>25166.58</v>
      </c>
      <c r="E244" s="528">
        <v>4843.8500000000004</v>
      </c>
      <c r="F244" s="528">
        <v>12730.53</v>
      </c>
      <c r="G244" s="528">
        <v>2209.71</v>
      </c>
      <c r="H244" s="528">
        <v>10520.82</v>
      </c>
      <c r="I244" s="528">
        <v>156962.17741035309</v>
      </c>
      <c r="J244" s="528">
        <v>12676.146982009423</v>
      </c>
      <c r="K244" s="528">
        <v>7584.56</v>
      </c>
      <c r="L244" s="529">
        <v>144286.03042834369</v>
      </c>
      <c r="M244" s="529">
        <v>85156.987445185878</v>
      </c>
      <c r="N244" s="529">
        <v>59129.0429831578</v>
      </c>
      <c r="O244" s="529">
        <v>37842.726982009422</v>
      </c>
      <c r="P244" s="529">
        <v>12428.41</v>
      </c>
      <c r="Q244" s="529">
        <v>157016.56042834368</v>
      </c>
      <c r="R244" s="529">
        <v>87366.69744518587</v>
      </c>
      <c r="S244" s="533">
        <v>69649.8629831578</v>
      </c>
      <c r="T244" s="530"/>
      <c r="U244" s="566"/>
      <c r="X244" s="532"/>
    </row>
    <row r="245" spans="1:24" s="490" customFormat="1" ht="18" customHeight="1" x14ac:dyDescent="0.3">
      <c r="A245" s="430" t="s">
        <v>342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5"/>
      <c r="X245" s="491"/>
    </row>
    <row r="246" spans="1:24" s="490" customFormat="1" ht="18" customHeight="1" x14ac:dyDescent="0.3">
      <c r="A246" s="430" t="s">
        <v>343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5"/>
      <c r="X246" s="491"/>
    </row>
    <row r="247" spans="1:24" s="490" customFormat="1" ht="18" customHeight="1" x14ac:dyDescent="0.3">
      <c r="A247" s="430" t="s">
        <v>346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5"/>
      <c r="X247" s="491"/>
    </row>
    <row r="248" spans="1:24" s="490" customFormat="1" ht="18" customHeight="1" x14ac:dyDescent="0.3">
      <c r="A248" s="430" t="s">
        <v>347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5"/>
      <c r="X248" s="491"/>
    </row>
    <row r="249" spans="1:24" s="490" customFormat="1" ht="18" customHeight="1" x14ac:dyDescent="0.3">
      <c r="A249" s="430" t="s">
        <v>348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5"/>
      <c r="X249" s="491"/>
    </row>
    <row r="250" spans="1:24" s="490" customFormat="1" ht="18" customHeight="1" x14ac:dyDescent="0.3">
      <c r="A250" s="430" t="s">
        <v>350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5"/>
      <c r="X250" s="491"/>
    </row>
    <row r="251" spans="1:24" s="490" customFormat="1" ht="18" customHeight="1" x14ac:dyDescent="0.3">
      <c r="A251" s="430" t="s">
        <v>351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5"/>
      <c r="X251" s="491"/>
    </row>
    <row r="252" spans="1:24" s="577" customFormat="1" ht="18" customHeight="1" x14ac:dyDescent="0.3">
      <c r="A252" s="494" t="s">
        <v>352</v>
      </c>
      <c r="B252" s="571">
        <v>285457.40257927723</v>
      </c>
      <c r="C252" s="572">
        <v>107143.22</v>
      </c>
      <c r="D252" s="572">
        <v>59800.88</v>
      </c>
      <c r="E252" s="572">
        <v>2723.77</v>
      </c>
      <c r="F252" s="572">
        <v>47342.34</v>
      </c>
      <c r="G252" s="572">
        <v>14463.01</v>
      </c>
      <c r="H252" s="572">
        <v>32879.33</v>
      </c>
      <c r="I252" s="572">
        <v>178314.18257927723</v>
      </c>
      <c r="J252" s="572">
        <v>53035.803332543961</v>
      </c>
      <c r="K252" s="572">
        <v>36624.79</v>
      </c>
      <c r="L252" s="573">
        <v>125278.37924673327</v>
      </c>
      <c r="M252" s="573">
        <v>87006.904073665602</v>
      </c>
      <c r="N252" s="573">
        <v>38271.475173067651</v>
      </c>
      <c r="O252" s="573">
        <v>112836.68333254395</v>
      </c>
      <c r="P252" s="573">
        <v>39348.559999999998</v>
      </c>
      <c r="Q252" s="573">
        <v>172620.71924673326</v>
      </c>
      <c r="R252" s="573">
        <v>101469.91407366561</v>
      </c>
      <c r="S252" s="574">
        <v>71150.805173067653</v>
      </c>
      <c r="T252" s="575"/>
      <c r="U252" s="576"/>
      <c r="X252" s="578"/>
    </row>
    <row r="253" spans="1:24" s="483" customFormat="1" ht="18" customHeight="1" x14ac:dyDescent="0.3">
      <c r="A253" s="295" t="s">
        <v>353</v>
      </c>
      <c r="B253" s="579">
        <f>SUM(B241:B252)</f>
        <v>2297489.9692692319</v>
      </c>
      <c r="C253" s="579">
        <f t="shared" ref="C253:S253" si="17">SUM(C241:C252)</f>
        <v>568563.01</v>
      </c>
      <c r="D253" s="579">
        <f t="shared" si="17"/>
        <v>363409.97000000003</v>
      </c>
      <c r="E253" s="579">
        <f t="shared" si="17"/>
        <v>36811.089487711877</v>
      </c>
      <c r="F253" s="579">
        <f t="shared" si="17"/>
        <v>205153.03999999998</v>
      </c>
      <c r="G253" s="579">
        <f t="shared" si="17"/>
        <v>52040.75</v>
      </c>
      <c r="H253" s="579">
        <f t="shared" si="17"/>
        <v>153112.29</v>
      </c>
      <c r="I253" s="579">
        <f t="shared" si="17"/>
        <v>1728926.9592692317</v>
      </c>
      <c r="J253" s="579">
        <f t="shared" si="17"/>
        <v>246269.85262990487</v>
      </c>
      <c r="K253" s="579">
        <f t="shared" si="17"/>
        <v>151113.15554900866</v>
      </c>
      <c r="L253" s="579">
        <f t="shared" si="17"/>
        <v>1482657.106639327</v>
      </c>
      <c r="M253" s="579">
        <f t="shared" si="17"/>
        <v>808133.16723160481</v>
      </c>
      <c r="N253" s="579">
        <f t="shared" si="17"/>
        <v>674523.93940772221</v>
      </c>
      <c r="O253" s="579">
        <f t="shared" si="17"/>
        <v>609679.82262990484</v>
      </c>
      <c r="P253" s="579">
        <f t="shared" si="17"/>
        <v>187924.24503672056</v>
      </c>
      <c r="Q253" s="579">
        <f t="shared" si="17"/>
        <v>1687810.1466393268</v>
      </c>
      <c r="R253" s="579">
        <f t="shared" si="17"/>
        <v>860173.91723160469</v>
      </c>
      <c r="S253" s="580">
        <f t="shared" si="17"/>
        <v>827636.22940772201</v>
      </c>
      <c r="T253" s="482"/>
      <c r="U253" s="569"/>
      <c r="X253" s="484"/>
    </row>
    <row r="254" spans="1:24" s="577" customFormat="1" ht="18" customHeight="1" x14ac:dyDescent="0.3">
      <c r="A254" s="494" t="s">
        <v>356</v>
      </c>
      <c r="B254" s="571">
        <v>205652.4098241959</v>
      </c>
      <c r="C254" s="571">
        <v>46459.040000000001</v>
      </c>
      <c r="D254" s="571">
        <v>31863.42</v>
      </c>
      <c r="E254" s="571">
        <v>591.79999999999995</v>
      </c>
      <c r="F254" s="571">
        <v>14595.62</v>
      </c>
      <c r="G254" s="571">
        <v>3102.65</v>
      </c>
      <c r="H254" s="571">
        <v>11492.97</v>
      </c>
      <c r="I254" s="571">
        <v>159193.36982419592</v>
      </c>
      <c r="J254" s="571">
        <v>85119.272146732997</v>
      </c>
      <c r="K254" s="571">
        <v>82530.02</v>
      </c>
      <c r="L254" s="571">
        <v>74074.097677462923</v>
      </c>
      <c r="M254" s="571">
        <v>33800.651540766441</v>
      </c>
      <c r="N254" s="571">
        <v>40273.44613669649</v>
      </c>
      <c r="O254" s="571">
        <v>116982.692146733</v>
      </c>
      <c r="P254" s="571">
        <v>83121.820000000007</v>
      </c>
      <c r="Q254" s="571">
        <v>88669.717677462933</v>
      </c>
      <c r="R254" s="571">
        <v>36903.301540766442</v>
      </c>
      <c r="S254" s="576">
        <v>51766.416136696491</v>
      </c>
      <c r="T254" s="575"/>
      <c r="U254" s="576"/>
      <c r="X254" s="578"/>
    </row>
    <row r="255" spans="1:24" s="577" customFormat="1" ht="18" customHeight="1" x14ac:dyDescent="0.3">
      <c r="A255" s="494" t="s">
        <v>357</v>
      </c>
      <c r="B255" s="571">
        <v>134494.00008026819</v>
      </c>
      <c r="C255" s="571">
        <v>39959.78</v>
      </c>
      <c r="D255" s="571">
        <v>30281.42</v>
      </c>
      <c r="E255" s="571">
        <v>1443.57</v>
      </c>
      <c r="F255" s="571">
        <v>9678.36</v>
      </c>
      <c r="G255" s="571">
        <v>2397.4499999999998</v>
      </c>
      <c r="H255" s="571">
        <v>7280.91</v>
      </c>
      <c r="I255" s="571">
        <v>94534.220080268191</v>
      </c>
      <c r="J255" s="571">
        <v>7023.5957756673897</v>
      </c>
      <c r="K255" s="571">
        <v>4698.87</v>
      </c>
      <c r="L255" s="571">
        <v>87510.624304600802</v>
      </c>
      <c r="M255" s="571">
        <v>34206.884221552922</v>
      </c>
      <c r="N255" s="571">
        <v>53303.74008304788</v>
      </c>
      <c r="O255" s="571">
        <v>37305.015775667394</v>
      </c>
      <c r="P255" s="571">
        <v>6142.44</v>
      </c>
      <c r="Q255" s="571">
        <v>97188.984304600803</v>
      </c>
      <c r="R255" s="571">
        <v>36604.334221552919</v>
      </c>
      <c r="S255" s="576">
        <v>60584.650083047876</v>
      </c>
      <c r="T255" s="575"/>
      <c r="U255" s="576"/>
      <c r="X255" s="578"/>
    </row>
    <row r="256" spans="1:24" s="577" customFormat="1" ht="18" customHeight="1" x14ac:dyDescent="0.3">
      <c r="A256" s="494" t="s">
        <v>359</v>
      </c>
      <c r="B256" s="571">
        <v>135427.74559599868</v>
      </c>
      <c r="C256" s="571">
        <v>41257.18</v>
      </c>
      <c r="D256" s="571">
        <v>30265.84</v>
      </c>
      <c r="E256" s="571">
        <v>3849.5</v>
      </c>
      <c r="F256" s="571">
        <v>10991.34</v>
      </c>
      <c r="G256" s="571">
        <v>534.22</v>
      </c>
      <c r="H256" s="571">
        <v>10457.120000000001</v>
      </c>
      <c r="I256" s="571">
        <v>94170.565595998676</v>
      </c>
      <c r="J256" s="571">
        <v>7549.0815212082143</v>
      </c>
      <c r="K256" s="571">
        <v>2540.8250161186334</v>
      </c>
      <c r="L256" s="571">
        <v>86621.484074790453</v>
      </c>
      <c r="M256" s="571">
        <v>43378.829447277421</v>
      </c>
      <c r="N256" s="571">
        <v>43242.654627513046</v>
      </c>
      <c r="O256" s="571">
        <v>37814.921521208213</v>
      </c>
      <c r="P256" s="571">
        <v>6390.3250161186324</v>
      </c>
      <c r="Q256" s="571">
        <v>97612.824074790464</v>
      </c>
      <c r="R256" s="571">
        <v>43913.049447277423</v>
      </c>
      <c r="S256" s="576">
        <v>53699.774627513048</v>
      </c>
      <c r="T256" s="575"/>
      <c r="U256" s="576"/>
      <c r="X256" s="578"/>
    </row>
    <row r="257" spans="1:24" s="483" customFormat="1" ht="18" customHeight="1" x14ac:dyDescent="0.3">
      <c r="A257" s="424" t="s">
        <v>362</v>
      </c>
      <c r="B257" s="481">
        <v>109125.50777545922</v>
      </c>
      <c r="C257" s="481">
        <v>36533.46</v>
      </c>
      <c r="D257" s="481">
        <v>20615.669999999998</v>
      </c>
      <c r="E257" s="481">
        <v>2590.4899999999998</v>
      </c>
      <c r="F257" s="481">
        <v>15917.79</v>
      </c>
      <c r="G257" s="481">
        <v>3420.15</v>
      </c>
      <c r="H257" s="481">
        <v>12497.64</v>
      </c>
      <c r="I257" s="481">
        <v>72592.047775459228</v>
      </c>
      <c r="J257" s="481">
        <v>10146.217088890893</v>
      </c>
      <c r="K257" s="481">
        <v>5118.54</v>
      </c>
      <c r="L257" s="481">
        <v>62445.830686568326</v>
      </c>
      <c r="M257" s="481">
        <v>31301.644284845606</v>
      </c>
      <c r="N257" s="481">
        <v>31144.186401722724</v>
      </c>
      <c r="O257" s="481">
        <v>30761.887088890897</v>
      </c>
      <c r="P257" s="481">
        <v>7709.03</v>
      </c>
      <c r="Q257" s="481">
        <v>78363.620686568334</v>
      </c>
      <c r="R257" s="481">
        <v>34721.794284845608</v>
      </c>
      <c r="S257" s="569">
        <v>43641.826401722727</v>
      </c>
      <c r="T257" s="482"/>
      <c r="U257" s="569"/>
      <c r="X257" s="484"/>
    </row>
    <row r="258" spans="1:24" s="181" customFormat="1" ht="18" customHeight="1" x14ac:dyDescent="0.3">
      <c r="A258" s="362" t="s">
        <v>155</v>
      </c>
      <c r="B258" s="363">
        <f>(B257-B256)/B256*100</f>
        <v>-19.421602054133714</v>
      </c>
      <c r="C258" s="363">
        <f t="shared" ref="C258:S258" si="18">(C257-C256)/C256*100</f>
        <v>-11.449449526118851</v>
      </c>
      <c r="D258" s="363">
        <f t="shared" si="18"/>
        <v>-31.884692445344324</v>
      </c>
      <c r="E258" s="363">
        <f t="shared" si="18"/>
        <v>-32.705805948824526</v>
      </c>
      <c r="F258" s="363">
        <f t="shared" si="18"/>
        <v>44.821195595805428</v>
      </c>
      <c r="G258" s="363">
        <f t="shared" si="18"/>
        <v>540.21376960802672</v>
      </c>
      <c r="H258" s="363">
        <f t="shared" si="18"/>
        <v>19.513212050736708</v>
      </c>
      <c r="I258" s="363">
        <f t="shared" si="18"/>
        <v>-22.914291407267839</v>
      </c>
      <c r="J258" s="363">
        <f t="shared" si="18"/>
        <v>34.403331854164591</v>
      </c>
      <c r="K258" s="363">
        <f t="shared" si="18"/>
        <v>101.45188934809397</v>
      </c>
      <c r="L258" s="363">
        <f t="shared" si="18"/>
        <v>-27.909534968655652</v>
      </c>
      <c r="M258" s="363">
        <f t="shared" si="18"/>
        <v>-27.841196538303119</v>
      </c>
      <c r="N258" s="363">
        <f t="shared" si="18"/>
        <v>-27.978088602573202</v>
      </c>
      <c r="O258" s="363">
        <f t="shared" si="18"/>
        <v>-18.651458600440769</v>
      </c>
      <c r="P258" s="363">
        <f t="shared" si="18"/>
        <v>20.635961090478695</v>
      </c>
      <c r="Q258" s="363">
        <f t="shared" si="18"/>
        <v>-19.719953367472993</v>
      </c>
      <c r="R258" s="363">
        <f t="shared" si="18"/>
        <v>-20.930578217909815</v>
      </c>
      <c r="S258" s="503">
        <f t="shared" si="18"/>
        <v>-18.729963571648099</v>
      </c>
      <c r="T258" s="500" t="e">
        <f t="shared" ref="T258" si="19">(T244-T243)/T243*100</f>
        <v>#DIV/0!</v>
      </c>
      <c r="U258" s="503" t="e">
        <f t="shared" ref="U258" si="20">(U244-U243)/U243*100</f>
        <v>#DIV/0!</v>
      </c>
    </row>
    <row r="259" spans="1:24" s="182" customFormat="1" ht="18" customHeight="1" x14ac:dyDescent="0.3">
      <c r="A259" s="298" t="s">
        <v>156</v>
      </c>
      <c r="B259" s="418">
        <f>(B257-B244)/B244*100</f>
        <v>-43.99778977655172</v>
      </c>
      <c r="C259" s="418">
        <f t="shared" ref="C259:S259" si="21">(C257-C244)/C244*100</f>
        <v>-3.5982954900782711</v>
      </c>
      <c r="D259" s="418">
        <f t="shared" si="21"/>
        <v>-18.083148365808952</v>
      </c>
      <c r="E259" s="418">
        <f t="shared" si="21"/>
        <v>-46.520020231840384</v>
      </c>
      <c r="F259" s="418">
        <f t="shared" si="21"/>
        <v>25.036349625663661</v>
      </c>
      <c r="G259" s="418">
        <f t="shared" si="21"/>
        <v>54.778228817356123</v>
      </c>
      <c r="H259" s="418">
        <f t="shared" si="21"/>
        <v>18.789600050186202</v>
      </c>
      <c r="I259" s="418">
        <f t="shared" si="21"/>
        <v>-53.751885343894877</v>
      </c>
      <c r="J259" s="418">
        <f t="shared" si="21"/>
        <v>-19.958193106384169</v>
      </c>
      <c r="K259" s="418">
        <f t="shared" si="21"/>
        <v>-32.513685698313424</v>
      </c>
      <c r="L259" s="418">
        <f t="shared" si="21"/>
        <v>-56.720806233850475</v>
      </c>
      <c r="M259" s="418">
        <f t="shared" si="21"/>
        <v>-63.242424111123064</v>
      </c>
      <c r="N259" s="418">
        <f t="shared" si="21"/>
        <v>-47.3284449900639</v>
      </c>
      <c r="O259" s="418">
        <f t="shared" si="21"/>
        <v>-18.711230552927077</v>
      </c>
      <c r="P259" s="418">
        <f t="shared" si="21"/>
        <v>-37.972516194750575</v>
      </c>
      <c r="Q259" s="418">
        <f t="shared" si="21"/>
        <v>-50.092130108575091</v>
      </c>
      <c r="R259" s="418">
        <f t="shared" si="21"/>
        <v>-60.257403220912444</v>
      </c>
      <c r="S259" s="504">
        <f t="shared" si="21"/>
        <v>-37.341116647600785</v>
      </c>
      <c r="T259" s="501" t="e">
        <f t="shared" ref="T259:U259" si="22">(T244-T231)/T231*100</f>
        <v>#DIV/0!</v>
      </c>
      <c r="U259" s="504" t="e">
        <f t="shared" si="22"/>
        <v>#DIV/0!</v>
      </c>
    </row>
    <row r="260" spans="1:24" s="181" customFormat="1" ht="18" customHeight="1" thickBot="1" x14ac:dyDescent="0.35">
      <c r="A260" s="299" t="s">
        <v>358</v>
      </c>
      <c r="B260" s="422">
        <f>(B257-B231)/B231*100</f>
        <v>-42.10130590407735</v>
      </c>
      <c r="C260" s="422">
        <f t="shared" ref="C260:S260" si="23">(C257-C231)/C231*100</f>
        <v>-12.308527614076931</v>
      </c>
      <c r="D260" s="422">
        <f t="shared" si="23"/>
        <v>-32.265085108626984</v>
      </c>
      <c r="E260" s="422">
        <f t="shared" si="23"/>
        <v>237.18484386999359</v>
      </c>
      <c r="F260" s="422">
        <f t="shared" si="23"/>
        <v>41.799644560845586</v>
      </c>
      <c r="G260" s="422">
        <f t="shared" si="23"/>
        <v>60.335564806480654</v>
      </c>
      <c r="H260" s="422">
        <f t="shared" si="23"/>
        <v>37.451044440265136</v>
      </c>
      <c r="I260" s="422">
        <f t="shared" si="23"/>
        <v>-50.555519535461023</v>
      </c>
      <c r="J260" s="422">
        <f t="shared" si="23"/>
        <v>-18.0313358257829</v>
      </c>
      <c r="K260" s="422">
        <f t="shared" si="23"/>
        <v>38.185421059309789</v>
      </c>
      <c r="L260" s="422">
        <f t="shared" si="23"/>
        <v>-53.550152127944664</v>
      </c>
      <c r="M260" s="422">
        <f t="shared" si="23"/>
        <v>-58.791907429929026</v>
      </c>
      <c r="N260" s="422">
        <f t="shared" si="23"/>
        <v>-46.741281098986015</v>
      </c>
      <c r="O260" s="422">
        <f t="shared" si="23"/>
        <v>-28.149893644533691</v>
      </c>
      <c r="P260" s="422">
        <f t="shared" si="23"/>
        <v>72.369744968003602</v>
      </c>
      <c r="Q260" s="422">
        <f t="shared" si="23"/>
        <v>-46.201982404416448</v>
      </c>
      <c r="R260" s="422">
        <f t="shared" si="23"/>
        <v>-55.537928412777106</v>
      </c>
      <c r="S260" s="505">
        <f t="shared" si="23"/>
        <v>-35.412030416700041</v>
      </c>
      <c r="T260" s="502" t="e">
        <f>(T244-T218)/T218*100</f>
        <v>#DIV/0!</v>
      </c>
      <c r="U260" s="505" t="e">
        <f>(U244-U218)/U218*100</f>
        <v>#DIV/0!</v>
      </c>
    </row>
    <row r="261" spans="1:24" s="181" customFormat="1" ht="12" customHeight="1" x14ac:dyDescent="0.3">
      <c r="A261" s="184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</row>
    <row r="262" spans="1:24" s="186" customFormat="1" ht="22.5" customHeight="1" x14ac:dyDescent="0.3">
      <c r="A262" s="585" t="s">
        <v>361</v>
      </c>
      <c r="B262" s="585"/>
      <c r="C262" s="585"/>
      <c r="D262" s="585"/>
      <c r="E262" s="585"/>
      <c r="F262" s="585"/>
      <c r="G262" s="585"/>
      <c r="H262" s="585"/>
      <c r="I262" s="585"/>
      <c r="J262" s="585"/>
      <c r="K262" s="585"/>
      <c r="L262" s="585"/>
      <c r="M262" s="585"/>
      <c r="N262" s="585"/>
      <c r="O262" s="585"/>
      <c r="P262" s="585"/>
      <c r="Q262" s="585"/>
      <c r="R262" s="585"/>
      <c r="S262" s="585"/>
      <c r="U262" s="187"/>
    </row>
    <row r="263" spans="1:24" s="188" customFormat="1" ht="11.25" customHeight="1" x14ac:dyDescent="0.3">
      <c r="A263" s="5" t="s">
        <v>326</v>
      </c>
      <c r="B263" s="6" t="s">
        <v>0</v>
      </c>
      <c r="C263" s="302" t="s">
        <v>1</v>
      </c>
      <c r="D263" s="302"/>
      <c r="E263" s="302"/>
      <c r="F263" s="302"/>
      <c r="G263" s="302"/>
      <c r="H263" s="303"/>
      <c r="I263" s="313" t="s">
        <v>2</v>
      </c>
      <c r="J263" s="313"/>
      <c r="K263" s="313"/>
      <c r="L263" s="313"/>
      <c r="M263" s="313"/>
      <c r="N263" s="341"/>
      <c r="O263" s="325" t="s">
        <v>3</v>
      </c>
      <c r="P263" s="325"/>
      <c r="Q263" s="326" t="s">
        <v>4</v>
      </c>
      <c r="R263" s="325"/>
      <c r="S263" s="327"/>
      <c r="U263" s="189"/>
    </row>
    <row r="264" spans="1:24" s="188" customFormat="1" ht="11.25" customHeight="1" x14ac:dyDescent="0.3">
      <c r="A264" s="7"/>
      <c r="B264" s="8"/>
      <c r="C264" s="336"/>
      <c r="D264" s="305" t="s">
        <v>3</v>
      </c>
      <c r="E264" s="306"/>
      <c r="F264" s="305" t="s">
        <v>4</v>
      </c>
      <c r="G264" s="302"/>
      <c r="H264" s="303"/>
      <c r="I264" s="315"/>
      <c r="J264" s="316" t="s">
        <v>3</v>
      </c>
      <c r="K264" s="317"/>
      <c r="L264" s="318" t="s">
        <v>4</v>
      </c>
      <c r="M264" s="313"/>
      <c r="N264" s="314"/>
      <c r="O264" s="343"/>
      <c r="P264" s="344"/>
      <c r="Q264" s="345"/>
      <c r="R264" s="343"/>
      <c r="S264" s="346"/>
      <c r="U264" s="189"/>
    </row>
    <row r="265" spans="1:24" s="190" customFormat="1" ht="11.25" customHeight="1" thickBot="1" x14ac:dyDescent="0.35">
      <c r="A265" s="7"/>
      <c r="B265" s="8"/>
      <c r="C265" s="336"/>
      <c r="D265" s="337"/>
      <c r="E265" s="338" t="s">
        <v>66</v>
      </c>
      <c r="F265" s="339"/>
      <c r="G265" s="340" t="s">
        <v>5</v>
      </c>
      <c r="H265" s="303" t="s">
        <v>6</v>
      </c>
      <c r="I265" s="315"/>
      <c r="J265" s="334"/>
      <c r="K265" s="318" t="s">
        <v>66</v>
      </c>
      <c r="L265" s="342"/>
      <c r="M265" s="335" t="s">
        <v>5</v>
      </c>
      <c r="N265" s="314" t="s">
        <v>6</v>
      </c>
      <c r="O265" s="346"/>
      <c r="P265" s="326" t="s">
        <v>66</v>
      </c>
      <c r="Q265" s="345"/>
      <c r="R265" s="347" t="s">
        <v>5</v>
      </c>
      <c r="S265" s="327" t="s">
        <v>6</v>
      </c>
      <c r="U265" s="191"/>
    </row>
    <row r="266" spans="1:24" ht="18" thickTop="1" x14ac:dyDescent="0.3">
      <c r="A266" s="192" t="s">
        <v>363</v>
      </c>
      <c r="B266" s="193">
        <f>SUM(B254:B257)</f>
        <v>584699.66327592195</v>
      </c>
      <c r="C266" s="419">
        <f t="shared" ref="C266:S266" si="24">SUM(C254:C257)</f>
        <v>164209.46</v>
      </c>
      <c r="D266" s="419">
        <f t="shared" si="24"/>
        <v>113026.34999999999</v>
      </c>
      <c r="E266" s="419">
        <f t="shared" si="24"/>
        <v>8475.36</v>
      </c>
      <c r="F266" s="419">
        <f t="shared" si="24"/>
        <v>51183.110000000008</v>
      </c>
      <c r="G266" s="419">
        <f t="shared" si="24"/>
        <v>9454.4700000000012</v>
      </c>
      <c r="H266" s="419">
        <f t="shared" si="24"/>
        <v>41728.639999999999</v>
      </c>
      <c r="I266" s="419">
        <f t="shared" si="24"/>
        <v>420490.20327592205</v>
      </c>
      <c r="J266" s="419">
        <f t="shared" si="24"/>
        <v>109838.16653249948</v>
      </c>
      <c r="K266" s="419">
        <f t="shared" si="24"/>
        <v>94888.255016118623</v>
      </c>
      <c r="L266" s="419">
        <f t="shared" si="24"/>
        <v>310652.0367434225</v>
      </c>
      <c r="M266" s="419">
        <f t="shared" si="24"/>
        <v>142688.00949444238</v>
      </c>
      <c r="N266" s="419">
        <f t="shared" si="24"/>
        <v>167964.02724898013</v>
      </c>
      <c r="O266" s="419">
        <f t="shared" si="24"/>
        <v>222864.51653249949</v>
      </c>
      <c r="P266" s="419">
        <f t="shared" si="24"/>
        <v>103363.61501611864</v>
      </c>
      <c r="Q266" s="419">
        <f t="shared" si="24"/>
        <v>361835.14674342249</v>
      </c>
      <c r="R266" s="419">
        <f t="shared" si="24"/>
        <v>152142.47949444241</v>
      </c>
      <c r="S266" s="419">
        <f t="shared" si="24"/>
        <v>209692.66724898014</v>
      </c>
      <c r="T266" s="419">
        <f>SUM(T241:T241)</f>
        <v>0</v>
      </c>
      <c r="U266" s="419">
        <f>SUM(U241:U241)</f>
        <v>0</v>
      </c>
    </row>
    <row r="267" spans="1:24" ht="17.25" x14ac:dyDescent="0.3">
      <c r="A267" s="348" t="s">
        <v>364</v>
      </c>
      <c r="B267" s="194">
        <f>SUM(B241:B244)</f>
        <v>717025.03715376533</v>
      </c>
      <c r="C267" s="420">
        <f t="shared" ref="C267:S267" si="25">SUM(C241:C244)</f>
        <v>185537.75</v>
      </c>
      <c r="D267" s="420">
        <f t="shared" si="25"/>
        <v>136280.58000000002</v>
      </c>
      <c r="E267" s="420">
        <f t="shared" si="25"/>
        <v>12872.070770634504</v>
      </c>
      <c r="F267" s="420">
        <f t="shared" si="25"/>
        <v>49257.17</v>
      </c>
      <c r="G267" s="420">
        <f t="shared" si="25"/>
        <v>8157.72</v>
      </c>
      <c r="H267" s="420">
        <f t="shared" si="25"/>
        <v>41099.449999999997</v>
      </c>
      <c r="I267" s="420">
        <f t="shared" si="25"/>
        <v>531487.28715376533</v>
      </c>
      <c r="J267" s="420">
        <f t="shared" si="25"/>
        <v>56823.051636225915</v>
      </c>
      <c r="K267" s="420">
        <f t="shared" si="25"/>
        <v>34655.130770634503</v>
      </c>
      <c r="L267" s="420">
        <f t="shared" si="25"/>
        <v>474664.23551753943</v>
      </c>
      <c r="M267" s="420">
        <f t="shared" si="25"/>
        <v>256882.08718539256</v>
      </c>
      <c r="N267" s="420">
        <f t="shared" si="25"/>
        <v>217782.14833214684</v>
      </c>
      <c r="O267" s="420">
        <f t="shared" si="25"/>
        <v>193103.63163622591</v>
      </c>
      <c r="P267" s="420">
        <f t="shared" si="25"/>
        <v>47527.201541269009</v>
      </c>
      <c r="Q267" s="420">
        <f t="shared" si="25"/>
        <v>523921.40551753948</v>
      </c>
      <c r="R267" s="420">
        <f t="shared" si="25"/>
        <v>265039.80718539254</v>
      </c>
      <c r="S267" s="420">
        <f t="shared" si="25"/>
        <v>258881.59833214685</v>
      </c>
      <c r="T267" s="420">
        <f>SUM(T228:T228)</f>
        <v>0</v>
      </c>
      <c r="U267" s="420">
        <f>SUM(U228:U228)</f>
        <v>0</v>
      </c>
    </row>
    <row r="268" spans="1:24" ht="17.25" x14ac:dyDescent="0.3">
      <c r="A268" s="348" t="s">
        <v>365</v>
      </c>
      <c r="B268" s="195">
        <f>SUM(B228:B231)</f>
        <v>667184.98877232545</v>
      </c>
      <c r="C268" s="421">
        <f t="shared" ref="C268:S268" si="26">SUM(C228:C231)</f>
        <v>176449.90999999997</v>
      </c>
      <c r="D268" s="421">
        <f t="shared" si="26"/>
        <v>124358.49</v>
      </c>
      <c r="E268" s="421">
        <f t="shared" si="26"/>
        <v>3232.10475815464</v>
      </c>
      <c r="F268" s="421">
        <f t="shared" si="26"/>
        <v>52091.42</v>
      </c>
      <c r="G268" s="421">
        <f t="shared" si="26"/>
        <v>6965.0099999999993</v>
      </c>
      <c r="H268" s="421">
        <f t="shared" si="26"/>
        <v>45126.41</v>
      </c>
      <c r="I268" s="421">
        <f t="shared" si="26"/>
        <v>490735.07877232507</v>
      </c>
      <c r="J268" s="421">
        <f t="shared" si="26"/>
        <v>49579.980380664972</v>
      </c>
      <c r="K268" s="421">
        <f t="shared" si="26"/>
        <v>27232.354758154641</v>
      </c>
      <c r="L268" s="421">
        <f t="shared" si="26"/>
        <v>441155.09839166014</v>
      </c>
      <c r="M268" s="421">
        <f t="shared" si="26"/>
        <v>242400.93847251881</v>
      </c>
      <c r="N268" s="421">
        <f t="shared" si="26"/>
        <v>198754.1599191413</v>
      </c>
      <c r="O268" s="421">
        <f t="shared" si="26"/>
        <v>173938.47038066501</v>
      </c>
      <c r="P268" s="421">
        <f t="shared" si="26"/>
        <v>30464.459516309282</v>
      </c>
      <c r="Q268" s="421">
        <f t="shared" si="26"/>
        <v>493246.51839166012</v>
      </c>
      <c r="R268" s="421">
        <f t="shared" si="26"/>
        <v>249365.94847251876</v>
      </c>
      <c r="S268" s="421">
        <f t="shared" si="26"/>
        <v>243880.56991914133</v>
      </c>
      <c r="T268" s="421">
        <f>SUM(T215:T215)</f>
        <v>0</v>
      </c>
      <c r="U268" s="421">
        <f>SUM(U215:U215)</f>
        <v>0</v>
      </c>
    </row>
    <row r="269" spans="1:24" ht="17.25" hidden="1" x14ac:dyDescent="0.3">
      <c r="A269" s="348" t="s">
        <v>193</v>
      </c>
      <c r="B269" s="195">
        <f t="shared" ref="B269:S269" si="27">SUM(B124:B130)</f>
        <v>458926</v>
      </c>
      <c r="C269" s="195">
        <f t="shared" si="27"/>
        <v>172692</v>
      </c>
      <c r="D269" s="195">
        <f t="shared" si="27"/>
        <v>107762</v>
      </c>
      <c r="E269" s="195">
        <f t="shared" si="27"/>
        <v>10668</v>
      </c>
      <c r="F269" s="195">
        <f t="shared" si="27"/>
        <v>64930</v>
      </c>
      <c r="G269" s="195">
        <f t="shared" si="27"/>
        <v>14677</v>
      </c>
      <c r="H269" s="195">
        <f t="shared" si="27"/>
        <v>50253</v>
      </c>
      <c r="I269" s="195">
        <f t="shared" si="27"/>
        <v>286233</v>
      </c>
      <c r="J269" s="195">
        <f t="shared" si="27"/>
        <v>48335</v>
      </c>
      <c r="K269" s="195">
        <f t="shared" si="27"/>
        <v>24478</v>
      </c>
      <c r="L269" s="195">
        <f t="shared" si="27"/>
        <v>237898</v>
      </c>
      <c r="M269" s="195">
        <f t="shared" si="27"/>
        <v>123239</v>
      </c>
      <c r="N269" s="195">
        <f t="shared" si="27"/>
        <v>114657</v>
      </c>
      <c r="O269" s="195">
        <f t="shared" si="27"/>
        <v>156098</v>
      </c>
      <c r="P269" s="195">
        <f t="shared" si="27"/>
        <v>35148</v>
      </c>
      <c r="Q269" s="195">
        <f t="shared" si="27"/>
        <v>302828</v>
      </c>
      <c r="R269" s="195">
        <f t="shared" si="27"/>
        <v>137917</v>
      </c>
      <c r="S269" s="195">
        <f t="shared" si="27"/>
        <v>164911</v>
      </c>
      <c r="T269" s="127"/>
      <c r="U269" s="89"/>
    </row>
    <row r="270" spans="1:24" ht="17.25" x14ac:dyDescent="0.3">
      <c r="A270" s="349" t="s">
        <v>161</v>
      </c>
      <c r="B270" s="196">
        <f>100*(B266/B267-1)</f>
        <v>-18.45477731197639</v>
      </c>
      <c r="C270" s="196">
        <f t="shared" ref="C270:S270" si="28">100*(C266/C267-1)</f>
        <v>-11.495391099654928</v>
      </c>
      <c r="D270" s="196">
        <f t="shared" si="28"/>
        <v>-17.063495033555053</v>
      </c>
      <c r="E270" s="196">
        <f t="shared" si="28"/>
        <v>-34.156981024878064</v>
      </c>
      <c r="F270" s="196">
        <f t="shared" si="28"/>
        <v>3.9099688431146307</v>
      </c>
      <c r="G270" s="196">
        <f t="shared" si="28"/>
        <v>15.895985643047329</v>
      </c>
      <c r="H270" s="196">
        <f t="shared" si="28"/>
        <v>1.5308963988569291</v>
      </c>
      <c r="I270" s="196">
        <f t="shared" si="28"/>
        <v>-20.884240613215376</v>
      </c>
      <c r="J270" s="196">
        <f t="shared" si="28"/>
        <v>93.298605706130886</v>
      </c>
      <c r="K270" s="196">
        <f t="shared" si="28"/>
        <v>173.80723404028672</v>
      </c>
      <c r="L270" s="196">
        <f t="shared" si="28"/>
        <v>-34.553308739448198</v>
      </c>
      <c r="M270" s="196">
        <f t="shared" si="28"/>
        <v>-44.453888919290804</v>
      </c>
      <c r="N270" s="196">
        <f t="shared" si="28"/>
        <v>-22.875208764672216</v>
      </c>
      <c r="O270" s="196">
        <f t="shared" si="28"/>
        <v>15.411872187022336</v>
      </c>
      <c r="P270" s="196">
        <f t="shared" si="28"/>
        <v>117.48306583202788</v>
      </c>
      <c r="Q270" s="196">
        <f t="shared" si="28"/>
        <v>-30.937132376564215</v>
      </c>
      <c r="R270" s="196">
        <f t="shared" si="28"/>
        <v>-42.596366519380858</v>
      </c>
      <c r="S270" s="196">
        <f t="shared" si="28"/>
        <v>-19.000551371773046</v>
      </c>
      <c r="T270" s="128" t="e">
        <f t="shared" ref="T270:U270" si="29">100*(T266/T267-1)</f>
        <v>#DIV/0!</v>
      </c>
      <c r="U270" s="103" t="e">
        <f t="shared" si="29"/>
        <v>#DIV/0!</v>
      </c>
    </row>
    <row r="271" spans="1:24" ht="17.25" x14ac:dyDescent="0.3">
      <c r="A271" s="348" t="s">
        <v>162</v>
      </c>
      <c r="B271" s="197">
        <f>100*(B266/B268-1)</f>
        <v>-12.363186655050972</v>
      </c>
      <c r="C271" s="197">
        <f t="shared" ref="C271:S271" si="30">100*(C266/C268-1)</f>
        <v>-6.9370678624885551</v>
      </c>
      <c r="D271" s="197">
        <f t="shared" si="30"/>
        <v>-9.1124779659193411</v>
      </c>
      <c r="E271" s="197">
        <f t="shared" si="30"/>
        <v>162.2241738488384</v>
      </c>
      <c r="F271" s="197">
        <f t="shared" si="30"/>
        <v>-1.7436844685746578</v>
      </c>
      <c r="G271" s="197">
        <f t="shared" si="30"/>
        <v>35.742375100681876</v>
      </c>
      <c r="H271" s="197">
        <f t="shared" si="30"/>
        <v>-7.5294489413184067</v>
      </c>
      <c r="I271" s="197">
        <f t="shared" si="30"/>
        <v>-14.31421525278671</v>
      </c>
      <c r="J271" s="197">
        <f t="shared" si="30"/>
        <v>121.53733359550461</v>
      </c>
      <c r="K271" s="197">
        <f t="shared" si="30"/>
        <v>248.4394054748594</v>
      </c>
      <c r="L271" s="197">
        <f t="shared" si="30"/>
        <v>-29.582127039678063</v>
      </c>
      <c r="M271" s="197">
        <f t="shared" si="30"/>
        <v>-41.135537513350414</v>
      </c>
      <c r="N271" s="197">
        <f t="shared" si="30"/>
        <v>-15.49156640680499</v>
      </c>
      <c r="O271" s="197">
        <f t="shared" si="30"/>
        <v>28.128364038593446</v>
      </c>
      <c r="P271" s="197">
        <f t="shared" si="30"/>
        <v>239.29246294615032</v>
      </c>
      <c r="Q271" s="197">
        <f t="shared" si="30"/>
        <v>-26.642128580397006</v>
      </c>
      <c r="R271" s="197">
        <f t="shared" si="30"/>
        <v>-38.98826987951437</v>
      </c>
      <c r="S271" s="197">
        <f t="shared" si="30"/>
        <v>-14.01829702197932</v>
      </c>
      <c r="T271" s="129" t="e">
        <f t="shared" ref="T271:U271" si="31">100*(T266/T268-1)</f>
        <v>#DIV/0!</v>
      </c>
      <c r="U271" s="102" t="e">
        <f t="shared" si="31"/>
        <v>#DIV/0!</v>
      </c>
    </row>
    <row r="272" spans="1:24" hidden="1" x14ac:dyDescent="0.3">
      <c r="A272" t="s">
        <v>194</v>
      </c>
      <c r="B272" s="102">
        <f t="shared" ref="B272:S272" si="32">100*(B266/B269-1)</f>
        <v>27.406087969721039</v>
      </c>
      <c r="C272" s="102">
        <f t="shared" si="32"/>
        <v>-4.9119472818659808</v>
      </c>
      <c r="D272" s="102">
        <f t="shared" si="32"/>
        <v>4.8851636012694488</v>
      </c>
      <c r="E272" s="102">
        <f t="shared" si="32"/>
        <v>-20.553430821147355</v>
      </c>
      <c r="F272" s="102">
        <f t="shared" si="32"/>
        <v>-21.171862005236399</v>
      </c>
      <c r="G272" s="102">
        <f t="shared" si="32"/>
        <v>-35.583089187163587</v>
      </c>
      <c r="H272" s="102">
        <f t="shared" si="32"/>
        <v>-16.962887787793768</v>
      </c>
      <c r="I272" s="102">
        <f t="shared" si="32"/>
        <v>46.904865363505266</v>
      </c>
      <c r="J272" s="102">
        <f t="shared" si="32"/>
        <v>127.24354304851451</v>
      </c>
      <c r="K272" s="102">
        <f t="shared" si="32"/>
        <v>287.64709133147568</v>
      </c>
      <c r="L272" s="102">
        <f t="shared" si="32"/>
        <v>30.582029585546124</v>
      </c>
      <c r="M272" s="102">
        <f t="shared" si="32"/>
        <v>15.781537901510379</v>
      </c>
      <c r="N272" s="102">
        <f t="shared" si="32"/>
        <v>46.49260598915037</v>
      </c>
      <c r="O272" s="102">
        <f t="shared" si="32"/>
        <v>42.772179356878048</v>
      </c>
      <c r="P272" s="102">
        <f t="shared" si="32"/>
        <v>194.08107151507522</v>
      </c>
      <c r="Q272" s="102">
        <f t="shared" si="32"/>
        <v>19.485366856242649</v>
      </c>
      <c r="R272" s="102">
        <f t="shared" si="32"/>
        <v>10.314522136098091</v>
      </c>
      <c r="S272" s="102">
        <f t="shared" si="32"/>
        <v>27.155051663612582</v>
      </c>
      <c r="U272" s="121" t="s">
        <v>171</v>
      </c>
    </row>
    <row r="273" spans="1:21" s="118" customFormat="1" hidden="1" x14ac:dyDescent="0.3">
      <c r="A273" s="118" t="s">
        <v>170</v>
      </c>
      <c r="T273" s="130"/>
      <c r="U273" s="119"/>
    </row>
    <row r="274" spans="1:21" hidden="1" x14ac:dyDescent="0.3">
      <c r="A274" s="118" t="s">
        <v>181</v>
      </c>
      <c r="B274" s="131" t="e">
        <f>B266/#REF!-1</f>
        <v>#REF!</v>
      </c>
      <c r="C274" s="131" t="e">
        <f>C266/#REF!-1</f>
        <v>#REF!</v>
      </c>
      <c r="D274" s="131" t="e">
        <f>D266/#REF!-1</f>
        <v>#REF!</v>
      </c>
      <c r="E274" s="131" t="e">
        <f>E266/#REF!-1</f>
        <v>#REF!</v>
      </c>
      <c r="F274" s="131" t="e">
        <f>F266/#REF!-1</f>
        <v>#REF!</v>
      </c>
      <c r="G274" s="131" t="e">
        <f>G266/#REF!-1</f>
        <v>#REF!</v>
      </c>
      <c r="H274" s="131" t="e">
        <f>H266/#REF!-1</f>
        <v>#REF!</v>
      </c>
      <c r="I274" s="131" t="e">
        <f>I266/#REF!-1</f>
        <v>#REF!</v>
      </c>
      <c r="J274" s="131" t="e">
        <f>J266/#REF!-1</f>
        <v>#REF!</v>
      </c>
      <c r="K274" s="131" t="e">
        <f>K266/#REF!-1</f>
        <v>#REF!</v>
      </c>
      <c r="L274" s="131" t="e">
        <f>L266/#REF!-1</f>
        <v>#REF!</v>
      </c>
      <c r="M274" s="131" t="e">
        <f>M266/#REF!-1</f>
        <v>#REF!</v>
      </c>
      <c r="N274" s="131" t="e">
        <f>N266/#REF!-1</f>
        <v>#REF!</v>
      </c>
      <c r="O274" s="131" t="e">
        <f>O266/#REF!-1</f>
        <v>#REF!</v>
      </c>
      <c r="P274" s="131" t="e">
        <f>P266/#REF!-1</f>
        <v>#REF!</v>
      </c>
      <c r="Q274" s="131" t="e">
        <f>Q266/#REF!-1</f>
        <v>#REF!</v>
      </c>
      <c r="R274" s="131" t="e">
        <f>R266/#REF!-1</f>
        <v>#REF!</v>
      </c>
      <c r="S274" s="131" t="e">
        <f>S266/#REF!-1</f>
        <v>#REF!</v>
      </c>
    </row>
    <row r="275" spans="1:21" hidden="1" x14ac:dyDescent="0.3">
      <c r="A275" s="118" t="s">
        <v>182</v>
      </c>
      <c r="B275" s="131" t="e">
        <f>B266/#REF!-1</f>
        <v>#REF!</v>
      </c>
      <c r="C275" s="131" t="e">
        <f>C266/#REF!-1</f>
        <v>#REF!</v>
      </c>
      <c r="D275" s="131" t="e">
        <f>D266/#REF!-1</f>
        <v>#REF!</v>
      </c>
      <c r="E275" s="131" t="e">
        <f>E266/#REF!-1</f>
        <v>#REF!</v>
      </c>
      <c r="F275" s="131" t="e">
        <f>F266/#REF!-1</f>
        <v>#REF!</v>
      </c>
      <c r="G275" s="131" t="e">
        <f>G266/#REF!-1</f>
        <v>#REF!</v>
      </c>
      <c r="H275" s="131" t="e">
        <f>H266/#REF!-1</f>
        <v>#REF!</v>
      </c>
      <c r="I275" s="131" t="e">
        <f>I266/#REF!-1</f>
        <v>#REF!</v>
      </c>
      <c r="J275" s="131" t="e">
        <f>J266/#REF!-1</f>
        <v>#REF!</v>
      </c>
      <c r="K275" s="131" t="e">
        <f>K266/#REF!-1</f>
        <v>#REF!</v>
      </c>
      <c r="L275" s="131" t="e">
        <f>L266/#REF!-1</f>
        <v>#REF!</v>
      </c>
      <c r="M275" s="131" t="e">
        <f>M266/#REF!-1</f>
        <v>#REF!</v>
      </c>
      <c r="N275" s="131" t="e">
        <f>N266/#REF!-1</f>
        <v>#REF!</v>
      </c>
      <c r="O275" s="131" t="e">
        <f>O266/#REF!-1</f>
        <v>#REF!</v>
      </c>
      <c r="P275" s="131" t="e">
        <f>P266/#REF!-1</f>
        <v>#REF!</v>
      </c>
      <c r="Q275" s="131" t="e">
        <f>Q266/#REF!-1</f>
        <v>#REF!</v>
      </c>
      <c r="R275" s="131" t="e">
        <f>R266/#REF!-1</f>
        <v>#REF!</v>
      </c>
      <c r="S275" s="131" t="e">
        <f>S266/#REF!-1</f>
        <v>#REF!</v>
      </c>
    </row>
    <row r="276" spans="1:21" hidden="1" x14ac:dyDescent="0.3">
      <c r="A276" s="118" t="s">
        <v>183</v>
      </c>
      <c r="B276" s="131" t="e">
        <f>B266/#REF!-1</f>
        <v>#REF!</v>
      </c>
      <c r="C276" s="131" t="e">
        <f>C266/#REF!-1</f>
        <v>#REF!</v>
      </c>
      <c r="D276" s="131" t="e">
        <f>D266/#REF!-1</f>
        <v>#REF!</v>
      </c>
      <c r="E276" s="131" t="e">
        <f>E266/#REF!-1</f>
        <v>#REF!</v>
      </c>
      <c r="F276" s="131" t="e">
        <f>F266/#REF!-1</f>
        <v>#REF!</v>
      </c>
      <c r="G276" s="131" t="e">
        <f>G266/#REF!-1</f>
        <v>#REF!</v>
      </c>
      <c r="H276" s="131" t="e">
        <f>H266/#REF!-1</f>
        <v>#REF!</v>
      </c>
      <c r="I276" s="131" t="e">
        <f>I266/#REF!-1</f>
        <v>#REF!</v>
      </c>
      <c r="J276" s="131" t="e">
        <f>J266/#REF!-1</f>
        <v>#REF!</v>
      </c>
      <c r="K276" s="131" t="e">
        <f>K266/#REF!-1</f>
        <v>#REF!</v>
      </c>
      <c r="L276" s="131" t="e">
        <f>L266/#REF!-1</f>
        <v>#REF!</v>
      </c>
      <c r="M276" s="131" t="e">
        <f>M266/#REF!-1</f>
        <v>#REF!</v>
      </c>
      <c r="N276" s="131" t="e">
        <f>N266/#REF!-1</f>
        <v>#REF!</v>
      </c>
      <c r="O276" s="131" t="e">
        <f>O266/#REF!-1</f>
        <v>#REF!</v>
      </c>
      <c r="P276" s="131" t="e">
        <f>P266/#REF!-1</f>
        <v>#REF!</v>
      </c>
      <c r="Q276" s="131" t="e">
        <f>Q266/#REF!-1</f>
        <v>#REF!</v>
      </c>
      <c r="R276" s="131" t="e">
        <f>R266/#REF!-1</f>
        <v>#REF!</v>
      </c>
      <c r="S276" s="131" t="e">
        <f>S266/#REF!-1</f>
        <v>#REF!</v>
      </c>
    </row>
    <row r="277" spans="1:21" hidden="1" x14ac:dyDescent="0.3">
      <c r="A277" s="118" t="s">
        <v>184</v>
      </c>
      <c r="B277" s="131" t="e">
        <f>B266/#REF!-1</f>
        <v>#REF!</v>
      </c>
      <c r="C277" s="131" t="e">
        <f>C266/#REF!-1</f>
        <v>#REF!</v>
      </c>
      <c r="D277" s="131" t="e">
        <f>D266/#REF!-1</f>
        <v>#REF!</v>
      </c>
      <c r="E277" s="131" t="e">
        <f>E266/#REF!-1</f>
        <v>#REF!</v>
      </c>
      <c r="F277" s="131" t="e">
        <f>F266/#REF!-1</f>
        <v>#REF!</v>
      </c>
      <c r="G277" s="131" t="e">
        <f>G266/#REF!-1</f>
        <v>#REF!</v>
      </c>
      <c r="H277" s="131" t="e">
        <f>H266/#REF!-1</f>
        <v>#REF!</v>
      </c>
      <c r="I277" s="131" t="e">
        <f>I266/#REF!-1</f>
        <v>#REF!</v>
      </c>
      <c r="J277" s="131" t="e">
        <f>J266/#REF!-1</f>
        <v>#REF!</v>
      </c>
      <c r="K277" s="131" t="e">
        <f>K266/#REF!-1</f>
        <v>#REF!</v>
      </c>
      <c r="L277" s="131" t="e">
        <f>L266/#REF!-1</f>
        <v>#REF!</v>
      </c>
      <c r="M277" s="131" t="e">
        <f>M266/#REF!-1</f>
        <v>#REF!</v>
      </c>
      <c r="N277" s="131" t="e">
        <f>N266/#REF!-1</f>
        <v>#REF!</v>
      </c>
      <c r="O277" s="131" t="e">
        <f>O266/#REF!-1</f>
        <v>#REF!</v>
      </c>
      <c r="P277" s="131" t="e">
        <f>P266/#REF!-1</f>
        <v>#REF!</v>
      </c>
      <c r="Q277" s="131" t="e">
        <f>Q266/#REF!-1</f>
        <v>#REF!</v>
      </c>
      <c r="R277" s="131" t="e">
        <f>R266/#REF!-1</f>
        <v>#REF!</v>
      </c>
      <c r="S277" s="131" t="e">
        <f>S266/#REF!-1</f>
        <v>#REF!</v>
      </c>
    </row>
    <row r="278" spans="1:21" hidden="1" x14ac:dyDescent="0.3">
      <c r="A278" s="118" t="s">
        <v>185</v>
      </c>
      <c r="B278" s="131" t="e">
        <f>B266/#REF!-1</f>
        <v>#REF!</v>
      </c>
      <c r="C278" s="131" t="e">
        <f>C266/#REF!-1</f>
        <v>#REF!</v>
      </c>
      <c r="D278" s="131" t="e">
        <f>D266/#REF!-1</f>
        <v>#REF!</v>
      </c>
      <c r="E278" s="131" t="e">
        <f>E266/#REF!-1</f>
        <v>#REF!</v>
      </c>
      <c r="F278" s="131" t="e">
        <f>F266/#REF!-1</f>
        <v>#REF!</v>
      </c>
      <c r="G278" s="131" t="e">
        <f>G266/#REF!-1</f>
        <v>#REF!</v>
      </c>
      <c r="H278" s="131" t="e">
        <f>H266/#REF!-1</f>
        <v>#REF!</v>
      </c>
      <c r="I278" s="131" t="e">
        <f>I266/#REF!-1</f>
        <v>#REF!</v>
      </c>
      <c r="J278" s="131" t="e">
        <f>J266/#REF!-1</f>
        <v>#REF!</v>
      </c>
      <c r="K278" s="131" t="e">
        <f>K266/#REF!-1</f>
        <v>#REF!</v>
      </c>
      <c r="L278" s="131" t="e">
        <f>L266/#REF!-1</f>
        <v>#REF!</v>
      </c>
      <c r="M278" s="131" t="e">
        <f>M266/#REF!-1</f>
        <v>#REF!</v>
      </c>
      <c r="N278" s="131" t="e">
        <f>N266/#REF!-1</f>
        <v>#REF!</v>
      </c>
      <c r="O278" s="131" t="e">
        <f>O266/#REF!-1</f>
        <v>#REF!</v>
      </c>
      <c r="P278" s="131" t="e">
        <f>P266/#REF!-1</f>
        <v>#REF!</v>
      </c>
      <c r="Q278" s="131" t="e">
        <f>Q266/#REF!-1</f>
        <v>#REF!</v>
      </c>
      <c r="R278" s="131" t="e">
        <f>R266/#REF!-1</f>
        <v>#REF!</v>
      </c>
      <c r="S278" s="131" t="e">
        <f>S266/#REF!-1</f>
        <v>#REF!</v>
      </c>
    </row>
    <row r="279" spans="1:21" hidden="1" x14ac:dyDescent="0.3">
      <c r="A279" s="118" t="s">
        <v>186</v>
      </c>
      <c r="B279" s="131" t="e">
        <f>B266/#REF!-1</f>
        <v>#REF!</v>
      </c>
      <c r="C279" s="131" t="e">
        <f>C266/#REF!-1</f>
        <v>#REF!</v>
      </c>
      <c r="D279" s="131" t="e">
        <f>D266/#REF!-1</f>
        <v>#REF!</v>
      </c>
      <c r="E279" s="131" t="e">
        <f>E266/#REF!-1</f>
        <v>#REF!</v>
      </c>
      <c r="F279" s="131" t="e">
        <f>F266/#REF!-1</f>
        <v>#REF!</v>
      </c>
      <c r="G279" s="131" t="e">
        <f>G266/#REF!-1</f>
        <v>#REF!</v>
      </c>
      <c r="H279" s="131" t="e">
        <f>H266/#REF!-1</f>
        <v>#REF!</v>
      </c>
      <c r="I279" s="131" t="e">
        <f>I266/#REF!-1</f>
        <v>#REF!</v>
      </c>
      <c r="J279" s="131" t="e">
        <f>J266/#REF!-1</f>
        <v>#REF!</v>
      </c>
      <c r="K279" s="131" t="e">
        <f>K266/#REF!-1</f>
        <v>#REF!</v>
      </c>
      <c r="L279" s="131" t="e">
        <f>L266/#REF!-1</f>
        <v>#REF!</v>
      </c>
      <c r="M279" s="131" t="e">
        <f>M266/#REF!-1</f>
        <v>#REF!</v>
      </c>
      <c r="N279" s="131" t="e">
        <f>N266/#REF!-1</f>
        <v>#REF!</v>
      </c>
      <c r="O279" s="131" t="e">
        <f>O266/#REF!-1</f>
        <v>#REF!</v>
      </c>
      <c r="P279" s="131" t="e">
        <f>P266/#REF!-1</f>
        <v>#REF!</v>
      </c>
      <c r="Q279" s="131" t="e">
        <f>Q266/#REF!-1</f>
        <v>#REF!</v>
      </c>
      <c r="R279" s="131" t="e">
        <f>R266/#REF!-1</f>
        <v>#REF!</v>
      </c>
      <c r="S279" s="131" t="e">
        <f>S266/#REF!-1</f>
        <v>#REF!</v>
      </c>
    </row>
    <row r="280" spans="1:21" hidden="1" x14ac:dyDescent="0.3">
      <c r="A280" s="118" t="s">
        <v>187</v>
      </c>
      <c r="B280" s="131" t="e">
        <f>B266/#REF!-1</f>
        <v>#REF!</v>
      </c>
      <c r="C280" s="131" t="e">
        <f>C266/#REF!-1</f>
        <v>#REF!</v>
      </c>
      <c r="D280" s="131" t="e">
        <f>D266/#REF!-1</f>
        <v>#REF!</v>
      </c>
      <c r="E280" s="131" t="e">
        <f>E266/#REF!-1</f>
        <v>#REF!</v>
      </c>
      <c r="F280" s="131" t="e">
        <f>F266/#REF!-1</f>
        <v>#REF!</v>
      </c>
      <c r="G280" s="131" t="e">
        <f>G266/#REF!-1</f>
        <v>#REF!</v>
      </c>
      <c r="H280" s="131" t="e">
        <f>H266/#REF!-1</f>
        <v>#REF!</v>
      </c>
      <c r="I280" s="131" t="e">
        <f>I266/#REF!-1</f>
        <v>#REF!</v>
      </c>
      <c r="J280" s="131" t="e">
        <f>J266/#REF!-1</f>
        <v>#REF!</v>
      </c>
      <c r="K280" s="131" t="e">
        <f>K266/#REF!-1</f>
        <v>#REF!</v>
      </c>
      <c r="L280" s="131" t="e">
        <f>L266/#REF!-1</f>
        <v>#REF!</v>
      </c>
      <c r="M280" s="131" t="e">
        <f>M266/#REF!-1</f>
        <v>#REF!</v>
      </c>
      <c r="N280" s="131" t="e">
        <f>N266/#REF!-1</f>
        <v>#REF!</v>
      </c>
      <c r="O280" s="131" t="e">
        <f>O266/#REF!-1</f>
        <v>#REF!</v>
      </c>
      <c r="P280" s="131" t="e">
        <f>P266/#REF!-1</f>
        <v>#REF!</v>
      </c>
      <c r="Q280" s="131" t="e">
        <f>Q266/#REF!-1</f>
        <v>#REF!</v>
      </c>
      <c r="R280" s="131" t="e">
        <f>R266/#REF!-1</f>
        <v>#REF!</v>
      </c>
      <c r="S280" s="131" t="e">
        <f>S266/#REF!-1</f>
        <v>#REF!</v>
      </c>
    </row>
    <row r="281" spans="1:21" hidden="1" x14ac:dyDescent="0.3">
      <c r="A281" s="118" t="s">
        <v>188</v>
      </c>
      <c r="B281" s="131" t="e">
        <f>B266/#REF!-1</f>
        <v>#REF!</v>
      </c>
      <c r="C281" s="131" t="e">
        <f>C266/#REF!-1</f>
        <v>#REF!</v>
      </c>
      <c r="D281" s="131" t="e">
        <f>D266/#REF!-1</f>
        <v>#REF!</v>
      </c>
      <c r="E281" s="131" t="e">
        <f>E266/#REF!-1</f>
        <v>#REF!</v>
      </c>
      <c r="F281" s="131" t="e">
        <f>F266/#REF!-1</f>
        <v>#REF!</v>
      </c>
      <c r="G281" s="131" t="e">
        <f>G266/#REF!-1</f>
        <v>#REF!</v>
      </c>
      <c r="H281" s="131" t="e">
        <f>H266/#REF!-1</f>
        <v>#REF!</v>
      </c>
      <c r="I281" s="131" t="e">
        <f>I266/#REF!-1</f>
        <v>#REF!</v>
      </c>
      <c r="J281" s="131" t="e">
        <f>J266/#REF!-1</f>
        <v>#REF!</v>
      </c>
      <c r="K281" s="131" t="e">
        <f>K266/#REF!-1</f>
        <v>#REF!</v>
      </c>
      <c r="L281" s="131" t="e">
        <f>L266/#REF!-1</f>
        <v>#REF!</v>
      </c>
      <c r="M281" s="131" t="e">
        <f>M266/#REF!-1</f>
        <v>#REF!</v>
      </c>
      <c r="N281" s="131" t="e">
        <f>N266/#REF!-1</f>
        <v>#REF!</v>
      </c>
      <c r="O281" s="131" t="e">
        <f>O266/#REF!-1</f>
        <v>#REF!</v>
      </c>
      <c r="P281" s="131" t="e">
        <f>P266/#REF!-1</f>
        <v>#REF!</v>
      </c>
      <c r="Q281" s="131" t="e">
        <f>Q266/#REF!-1</f>
        <v>#REF!</v>
      </c>
      <c r="R281" s="131" t="e">
        <f>R266/#REF!-1</f>
        <v>#REF!</v>
      </c>
      <c r="S281" s="131" t="e">
        <f>S266/#REF!-1</f>
        <v>#REF!</v>
      </c>
    </row>
    <row r="282" spans="1:21" hidden="1" x14ac:dyDescent="0.3">
      <c r="A282" s="118" t="s">
        <v>189</v>
      </c>
      <c r="B282" s="131" t="e">
        <f>B266/#REF!-1</f>
        <v>#REF!</v>
      </c>
      <c r="C282" s="131" t="e">
        <f>C266/#REF!-1</f>
        <v>#REF!</v>
      </c>
      <c r="D282" s="131" t="e">
        <f>D266/#REF!-1</f>
        <v>#REF!</v>
      </c>
      <c r="E282" s="131" t="e">
        <f>E266/#REF!-1</f>
        <v>#REF!</v>
      </c>
      <c r="F282" s="131" t="e">
        <f>F266/#REF!-1</f>
        <v>#REF!</v>
      </c>
      <c r="G282" s="131" t="e">
        <f>G266/#REF!-1</f>
        <v>#REF!</v>
      </c>
      <c r="H282" s="131" t="e">
        <f>H266/#REF!-1</f>
        <v>#REF!</v>
      </c>
      <c r="I282" s="131" t="e">
        <f>I266/#REF!-1</f>
        <v>#REF!</v>
      </c>
      <c r="J282" s="131" t="e">
        <f>J266/#REF!-1</f>
        <v>#REF!</v>
      </c>
      <c r="K282" s="131" t="e">
        <f>K266/#REF!-1</f>
        <v>#REF!</v>
      </c>
      <c r="L282" s="131" t="e">
        <f>L266/#REF!-1</f>
        <v>#REF!</v>
      </c>
      <c r="M282" s="131" t="e">
        <f>M266/#REF!-1</f>
        <v>#REF!</v>
      </c>
      <c r="N282" s="131" t="e">
        <f>N266/#REF!-1</f>
        <v>#REF!</v>
      </c>
      <c r="O282" s="131" t="e">
        <f>O266/#REF!-1</f>
        <v>#REF!</v>
      </c>
      <c r="P282" s="131" t="e">
        <f>P266/#REF!-1</f>
        <v>#REF!</v>
      </c>
      <c r="Q282" s="131" t="e">
        <f>Q266/#REF!-1</f>
        <v>#REF!</v>
      </c>
      <c r="R282" s="131" t="e">
        <f>R266/#REF!-1</f>
        <v>#REF!</v>
      </c>
      <c r="S282" s="131" t="e">
        <f>S266/#REF!-1</f>
        <v>#REF!</v>
      </c>
    </row>
    <row r="283" spans="1:21" hidden="1" x14ac:dyDescent="0.3">
      <c r="F283" s="141"/>
    </row>
    <row r="284" spans="1:21" hidden="1" x14ac:dyDescent="0.3">
      <c r="A284" s="133" t="s">
        <v>190</v>
      </c>
      <c r="B284" s="137">
        <f t="shared" ref="B284:S284" si="33">AVERAGE(B267:B269)</f>
        <v>614378.67530869693</v>
      </c>
      <c r="C284" s="137">
        <f t="shared" si="33"/>
        <v>178226.55333333332</v>
      </c>
      <c r="D284" s="139">
        <f t="shared" si="33"/>
        <v>122800.35666666667</v>
      </c>
      <c r="E284" s="142">
        <f t="shared" si="33"/>
        <v>8924.0585095963816</v>
      </c>
      <c r="F284" s="139">
        <f t="shared" si="33"/>
        <v>55426.196666666663</v>
      </c>
      <c r="G284" s="142">
        <f t="shared" si="33"/>
        <v>9933.2433333333338</v>
      </c>
      <c r="H284" s="142">
        <f t="shared" si="33"/>
        <v>45492.953333333331</v>
      </c>
      <c r="I284" s="137">
        <f t="shared" si="33"/>
        <v>436151.78864203015</v>
      </c>
      <c r="J284" s="139">
        <f t="shared" si="33"/>
        <v>51579.344005630293</v>
      </c>
      <c r="K284" s="142">
        <f t="shared" si="33"/>
        <v>28788.495176263048</v>
      </c>
      <c r="L284" s="139">
        <f t="shared" si="33"/>
        <v>384572.44463639986</v>
      </c>
      <c r="M284" s="142">
        <f t="shared" si="33"/>
        <v>207507.34188597044</v>
      </c>
      <c r="N284" s="142">
        <f t="shared" si="33"/>
        <v>177064.4360837627</v>
      </c>
      <c r="O284" s="137">
        <f t="shared" si="33"/>
        <v>174380.0340056303</v>
      </c>
      <c r="P284" s="134">
        <f t="shared" si="33"/>
        <v>37713.220352526092</v>
      </c>
      <c r="Q284" s="137">
        <f t="shared" si="33"/>
        <v>439998.64130306657</v>
      </c>
      <c r="R284" s="134">
        <f t="shared" si="33"/>
        <v>217440.9185526371</v>
      </c>
      <c r="S284" s="134">
        <f t="shared" si="33"/>
        <v>222557.72275042938</v>
      </c>
    </row>
    <row r="285" spans="1:21" hidden="1" x14ac:dyDescent="0.3">
      <c r="A285" s="135" t="s">
        <v>191</v>
      </c>
      <c r="B285" s="138">
        <f t="shared" ref="B285:S285" si="34">B266/B284-1</f>
        <v>-4.8307360306512281E-2</v>
      </c>
      <c r="C285" s="138">
        <f t="shared" si="34"/>
        <v>-7.8647614910206221E-2</v>
      </c>
      <c r="D285" s="140">
        <f t="shared" si="34"/>
        <v>-7.9592656992011568E-2</v>
      </c>
      <c r="E285" s="143">
        <f t="shared" si="34"/>
        <v>-5.0279646767653841E-2</v>
      </c>
      <c r="F285" s="140">
        <f t="shared" si="34"/>
        <v>-7.6553812490230855E-2</v>
      </c>
      <c r="G285" s="143">
        <f t="shared" si="34"/>
        <v>-4.8199094421325195E-2</v>
      </c>
      <c r="H285" s="143">
        <f t="shared" si="34"/>
        <v>-8.2744976035116324E-2</v>
      </c>
      <c r="I285" s="138">
        <f t="shared" si="34"/>
        <v>-3.5908566178006196E-2</v>
      </c>
      <c r="J285" s="140">
        <f t="shared" si="34"/>
        <v>1.1294990979433508</v>
      </c>
      <c r="K285" s="143">
        <f t="shared" si="34"/>
        <v>2.2960477591880784</v>
      </c>
      <c r="L285" s="140">
        <f t="shared" si="34"/>
        <v>-0.19221452010912166</v>
      </c>
      <c r="M285" s="143">
        <f t="shared" si="34"/>
        <v>-0.31237127227598349</v>
      </c>
      <c r="N285" s="143">
        <f t="shared" si="34"/>
        <v>-5.1396028677817118E-2</v>
      </c>
      <c r="O285" s="138">
        <f t="shared" si="34"/>
        <v>0.27803918495223923</v>
      </c>
      <c r="P285" s="136">
        <f t="shared" si="34"/>
        <v>1.7407793354670433</v>
      </c>
      <c r="Q285" s="138">
        <f t="shared" si="34"/>
        <v>-0.17764485437537036</v>
      </c>
      <c r="R285" s="136">
        <f t="shared" si="34"/>
        <v>-0.30030428262005138</v>
      </c>
      <c r="S285" s="136">
        <f t="shared" si="34"/>
        <v>-5.7805477799014793E-2</v>
      </c>
    </row>
    <row r="286" spans="1:21" hidden="1" x14ac:dyDescent="0.3"/>
    <row r="287" spans="1:21" hidden="1" x14ac:dyDescent="0.3"/>
    <row r="288" spans="1:21" hidden="1" x14ac:dyDescent="0.3"/>
    <row r="289" spans="2:17" hidden="1" x14ac:dyDescent="0.3"/>
    <row r="291" spans="2:17" x14ac:dyDescent="0.3">
      <c r="B291" s="131"/>
      <c r="C291" s="131"/>
      <c r="D291" s="131"/>
      <c r="E291" s="131"/>
      <c r="F291" s="131"/>
      <c r="G291" s="144"/>
      <c r="H291" s="144"/>
    </row>
    <row r="292" spans="2:17" x14ac:dyDescent="0.3">
      <c r="B292" s="131"/>
      <c r="C292" s="131"/>
      <c r="D292" s="131"/>
      <c r="E292" s="131"/>
      <c r="F292" s="131"/>
      <c r="G292" s="412"/>
      <c r="H292" s="412"/>
    </row>
    <row r="293" spans="2:17" x14ac:dyDescent="0.3"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</row>
    <row r="294" spans="2:17" x14ac:dyDescent="0.3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</row>
    <row r="295" spans="2:17" x14ac:dyDescent="0.3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</row>
    <row r="296" spans="2:17" x14ac:dyDescent="0.3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</row>
    <row r="297" spans="2:17" x14ac:dyDescent="0.3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</row>
    <row r="298" spans="2:17" x14ac:dyDescent="0.3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</row>
    <row r="299" spans="2:17" x14ac:dyDescent="0.3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</row>
    <row r="300" spans="2:17" x14ac:dyDescent="0.3">
      <c r="B300" s="412"/>
    </row>
    <row r="301" spans="2:17" x14ac:dyDescent="0.3">
      <c r="B301" s="412"/>
    </row>
    <row r="307" spans="6:13" x14ac:dyDescent="0.3">
      <c r="F307" s="145"/>
      <c r="G307" s="145"/>
      <c r="H307" s="146"/>
      <c r="I307" s="145"/>
      <c r="J307" s="146"/>
      <c r="K307" s="145"/>
      <c r="L307" s="145"/>
      <c r="M307" s="146"/>
    </row>
    <row r="308" spans="6:13" x14ac:dyDescent="0.3">
      <c r="F308" s="145"/>
      <c r="G308" s="145"/>
      <c r="H308" s="146"/>
      <c r="I308" s="145"/>
      <c r="J308" s="146"/>
      <c r="K308" s="145"/>
      <c r="L308" s="145"/>
      <c r="M308" s="146"/>
    </row>
    <row r="309" spans="6:13" x14ac:dyDescent="0.3">
      <c r="F309" s="145"/>
      <c r="G309" s="145"/>
      <c r="H309" s="146"/>
      <c r="I309" s="145"/>
      <c r="J309" s="146"/>
      <c r="K309" s="145"/>
      <c r="L309" s="145"/>
      <c r="M309" s="146"/>
    </row>
    <row r="310" spans="6:13" x14ac:dyDescent="0.3">
      <c r="F310" s="145"/>
      <c r="G310" s="145"/>
      <c r="H310" s="146"/>
      <c r="I310" s="145"/>
      <c r="J310" s="146"/>
      <c r="K310" s="145"/>
      <c r="L310" s="145"/>
      <c r="M310" s="146"/>
    </row>
    <row r="311" spans="6:13" x14ac:dyDescent="0.3">
      <c r="F311" s="145"/>
      <c r="G311" s="145"/>
      <c r="H311" s="146"/>
      <c r="I311" s="145"/>
      <c r="J311" s="146"/>
      <c r="K311" s="145"/>
      <c r="L311" s="145"/>
      <c r="M311" s="146"/>
    </row>
    <row r="312" spans="6:13" x14ac:dyDescent="0.3">
      <c r="F312" s="145"/>
      <c r="G312" s="145"/>
      <c r="H312" s="146"/>
      <c r="I312" s="145"/>
      <c r="J312" s="146"/>
      <c r="K312" s="145"/>
      <c r="L312" s="145"/>
      <c r="M312" s="146"/>
    </row>
    <row r="313" spans="6:13" x14ac:dyDescent="0.3">
      <c r="F313" s="145"/>
      <c r="G313" s="145"/>
      <c r="H313" s="146"/>
      <c r="I313" s="145"/>
      <c r="J313" s="146"/>
      <c r="K313" s="145"/>
      <c r="L313" s="145"/>
      <c r="M313" s="146"/>
    </row>
    <row r="318" spans="6:13" x14ac:dyDescent="0.3">
      <c r="F318" s="145"/>
      <c r="G318" s="145"/>
      <c r="H318" s="146"/>
      <c r="I318" s="145"/>
    </row>
    <row r="319" spans="6:13" x14ac:dyDescent="0.3">
      <c r="F319" s="145"/>
      <c r="G319" s="145"/>
      <c r="H319" s="146"/>
      <c r="I319" s="145"/>
    </row>
    <row r="320" spans="6:13" x14ac:dyDescent="0.3">
      <c r="F320" s="145"/>
      <c r="G320" s="145"/>
      <c r="H320" s="146"/>
      <c r="I320" s="145"/>
    </row>
    <row r="321" spans="6:10" x14ac:dyDescent="0.3">
      <c r="F321" s="145"/>
      <c r="G321" s="145"/>
      <c r="H321" s="146"/>
      <c r="I321" s="145"/>
    </row>
    <row r="322" spans="6:10" x14ac:dyDescent="0.3">
      <c r="F322" s="145"/>
      <c r="G322" s="145"/>
      <c r="H322" s="146"/>
      <c r="I322" s="145"/>
    </row>
    <row r="323" spans="6:10" x14ac:dyDescent="0.3">
      <c r="F323" s="145"/>
      <c r="G323" s="145"/>
      <c r="H323" s="146"/>
      <c r="I323" s="145"/>
    </row>
    <row r="324" spans="6:10" x14ac:dyDescent="0.3">
      <c r="F324" s="145"/>
      <c r="G324" s="145"/>
      <c r="H324" s="146"/>
      <c r="I324" s="145"/>
      <c r="J324" s="146"/>
    </row>
    <row r="325" spans="6:10" x14ac:dyDescent="0.3">
      <c r="F325" s="145"/>
      <c r="G325" s="145"/>
      <c r="H325" s="146"/>
      <c r="I325" s="145"/>
      <c r="J325" s="146"/>
    </row>
    <row r="326" spans="6:10" x14ac:dyDescent="0.3">
      <c r="F326" s="145"/>
      <c r="G326" s="145"/>
      <c r="H326" s="146"/>
      <c r="I326" s="145"/>
      <c r="J326" s="146"/>
    </row>
    <row r="327" spans="6:10" x14ac:dyDescent="0.3">
      <c r="F327" s="145"/>
      <c r="G327" s="145"/>
      <c r="H327" s="146"/>
      <c r="I327" s="145"/>
      <c r="J327" s="146"/>
    </row>
  </sheetData>
  <mergeCells count="3">
    <mergeCell ref="U3:U5"/>
    <mergeCell ref="A1:U1"/>
    <mergeCell ref="A262:S262"/>
  </mergeCells>
  <phoneticPr fontId="13" type="noConversion"/>
  <printOptions horizontalCentered="1"/>
  <pageMargins left="0.25" right="0.25" top="0.75" bottom="0.75" header="0.3" footer="0.3"/>
  <pageSetup paperSize="9" scale="56" orientation="landscape" r:id="rId1"/>
  <rowBreaks count="1" manualBreakCount="1">
    <brk id="27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3"/>
  <sheetViews>
    <sheetView workbookViewId="0">
      <pane ySplit="175" topLeftCell="A262" activePane="bottomLeft" state="frozen"/>
      <selection pane="bottomLeft" activeCell="E316" sqref="E316"/>
    </sheetView>
  </sheetViews>
  <sheetFormatPr defaultRowHeight="16.5" x14ac:dyDescent="0.3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84" t="s">
        <v>355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6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7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8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 x14ac:dyDescent="0.3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 x14ac:dyDescent="0.3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341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342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344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345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490" customFormat="1" ht="18" customHeight="1" x14ac:dyDescent="0.3">
      <c r="A266" s="494" t="s">
        <v>346</v>
      </c>
      <c r="B266" s="571">
        <v>181844.31594840979</v>
      </c>
      <c r="C266" s="572">
        <v>35803.49</v>
      </c>
      <c r="D266" s="572">
        <v>22467.14</v>
      </c>
      <c r="E266" s="572">
        <v>2450.83</v>
      </c>
      <c r="F266" s="572">
        <v>13336.35</v>
      </c>
      <c r="G266" s="572">
        <v>4360.76</v>
      </c>
      <c r="H266" s="572">
        <v>8975.59</v>
      </c>
      <c r="I266" s="572">
        <v>146040.82594840977</v>
      </c>
      <c r="J266" s="572">
        <v>16210.46420043913</v>
      </c>
      <c r="K266" s="572">
        <v>5583.65</v>
      </c>
      <c r="L266" s="573">
        <v>129830.36174797063</v>
      </c>
      <c r="M266" s="573">
        <v>67392.017877428647</v>
      </c>
      <c r="N266" s="573">
        <v>62438.34387054199</v>
      </c>
      <c r="O266" s="573">
        <v>38677.604200439127</v>
      </c>
      <c r="P266" s="573">
        <v>8034.48</v>
      </c>
      <c r="Q266" s="573">
        <v>143166.71174797064</v>
      </c>
      <c r="R266" s="573">
        <v>71752.777877428642</v>
      </c>
      <c r="S266" s="574">
        <v>71413.933870541994</v>
      </c>
      <c r="T266" s="489"/>
      <c r="U266" s="565"/>
      <c r="X266" s="491"/>
    </row>
    <row r="267" spans="1:25" s="490" customFormat="1" ht="18" customHeight="1" x14ac:dyDescent="0.3">
      <c r="A267" s="494" t="s">
        <v>347</v>
      </c>
      <c r="B267" s="571">
        <v>164220.15477067497</v>
      </c>
      <c r="C267" s="572">
        <v>36931.129999999997</v>
      </c>
      <c r="D267" s="572">
        <v>18704.21</v>
      </c>
      <c r="E267" s="572">
        <v>5519.14</v>
      </c>
      <c r="F267" s="572">
        <v>18226.919999999998</v>
      </c>
      <c r="G267" s="572">
        <v>7769.59</v>
      </c>
      <c r="H267" s="572">
        <v>10457.33</v>
      </c>
      <c r="I267" s="572">
        <v>127289.02477067497</v>
      </c>
      <c r="J267" s="572">
        <v>9053.6142997802599</v>
      </c>
      <c r="K267" s="572">
        <v>5977.32</v>
      </c>
      <c r="L267" s="573">
        <v>118235.41047089471</v>
      </c>
      <c r="M267" s="573">
        <v>59578.95941703608</v>
      </c>
      <c r="N267" s="573">
        <v>58656.451053858633</v>
      </c>
      <c r="O267" s="573">
        <v>27757.824299780259</v>
      </c>
      <c r="P267" s="573">
        <v>11496.46</v>
      </c>
      <c r="Q267" s="573">
        <v>136462.3304708947</v>
      </c>
      <c r="R267" s="573">
        <v>67348.549417036076</v>
      </c>
      <c r="S267" s="574">
        <v>69113.781053858635</v>
      </c>
      <c r="T267" s="489"/>
      <c r="U267" s="565"/>
      <c r="X267" s="491"/>
    </row>
    <row r="268" spans="1:25" s="577" customFormat="1" ht="18" customHeight="1" x14ac:dyDescent="0.3">
      <c r="A268" s="494" t="s">
        <v>348</v>
      </c>
      <c r="B268" s="571">
        <v>214129.98308443543</v>
      </c>
      <c r="C268" s="572">
        <v>44942.77</v>
      </c>
      <c r="D268" s="572">
        <v>28128.34</v>
      </c>
      <c r="E268" s="572">
        <v>7037.63</v>
      </c>
      <c r="F268" s="572">
        <v>16814.43</v>
      </c>
      <c r="G268" s="572">
        <v>6142</v>
      </c>
      <c r="H268" s="572">
        <v>10672.43</v>
      </c>
      <c r="I268" s="572">
        <v>169187.21308443544</v>
      </c>
      <c r="J268" s="572">
        <v>19830.490829971099</v>
      </c>
      <c r="K268" s="572">
        <v>12302.23</v>
      </c>
      <c r="L268" s="573">
        <v>149356.72225446432</v>
      </c>
      <c r="M268" s="573">
        <v>79627.061604477887</v>
      </c>
      <c r="N268" s="573">
        <v>69729.660649986428</v>
      </c>
      <c r="O268" s="573">
        <v>47958.830829971099</v>
      </c>
      <c r="P268" s="573">
        <v>19339.86</v>
      </c>
      <c r="Q268" s="573">
        <v>166171.15225446431</v>
      </c>
      <c r="R268" s="573">
        <v>85769.061604477887</v>
      </c>
      <c r="S268" s="574">
        <v>80402.090649986421</v>
      </c>
      <c r="T268" s="575"/>
      <c r="U268" s="576"/>
      <c r="X268" s="578"/>
    </row>
    <row r="269" spans="1:25" s="483" customFormat="1" ht="18" customHeight="1" x14ac:dyDescent="0.3">
      <c r="A269" s="424" t="s">
        <v>349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9">
        <f t="shared" si="34"/>
        <v>220929.80557438702</v>
      </c>
      <c r="T269" s="482"/>
      <c r="U269" s="570"/>
      <c r="X269" s="484"/>
    </row>
    <row r="270" spans="1:25" s="490" customFormat="1" ht="18" customHeight="1" x14ac:dyDescent="0.3">
      <c r="A270" s="430" t="s">
        <v>350</v>
      </c>
      <c r="B270" s="485">
        <v>111827.71795413313</v>
      </c>
      <c r="C270" s="486">
        <v>31914.36</v>
      </c>
      <c r="D270" s="486">
        <v>23212.18</v>
      </c>
      <c r="E270" s="486">
        <v>1838.52</v>
      </c>
      <c r="F270" s="486">
        <v>8702.18</v>
      </c>
      <c r="G270" s="486">
        <v>411.92</v>
      </c>
      <c r="H270" s="486">
        <v>8290.26</v>
      </c>
      <c r="I270" s="486">
        <v>79913.357954133127</v>
      </c>
      <c r="J270" s="486">
        <v>11496.066093202811</v>
      </c>
      <c r="K270" s="486">
        <v>6083.9240405447417</v>
      </c>
      <c r="L270" s="487">
        <v>68417.291860930331</v>
      </c>
      <c r="M270" s="487">
        <v>42729.85581958769</v>
      </c>
      <c r="N270" s="487">
        <v>25687.436041342626</v>
      </c>
      <c r="O270" s="487">
        <v>34708.246093202812</v>
      </c>
      <c r="P270" s="487">
        <v>7922.4440405447422</v>
      </c>
      <c r="Q270" s="487">
        <v>77119.471860930324</v>
      </c>
      <c r="R270" s="487">
        <v>43141.775819587689</v>
      </c>
      <c r="S270" s="488">
        <v>33977.696041342628</v>
      </c>
      <c r="T270" s="489"/>
      <c r="U270" s="565"/>
      <c r="X270" s="491"/>
    </row>
    <row r="271" spans="1:25" s="490" customFormat="1" ht="18" customHeight="1" x14ac:dyDescent="0.3">
      <c r="A271" s="430" t="s">
        <v>351</v>
      </c>
      <c r="B271" s="485">
        <v>172723.23498929423</v>
      </c>
      <c r="C271" s="486">
        <v>39177.1</v>
      </c>
      <c r="D271" s="486">
        <v>22206.7</v>
      </c>
      <c r="E271" s="486">
        <v>1024.02</v>
      </c>
      <c r="F271" s="486">
        <v>16970.400000000001</v>
      </c>
      <c r="G271" s="486">
        <v>2961.93</v>
      </c>
      <c r="H271" s="486">
        <v>14008.47</v>
      </c>
      <c r="I271" s="486">
        <v>133546.13498929422</v>
      </c>
      <c r="J271" s="486">
        <v>22366.963440236425</v>
      </c>
      <c r="K271" s="486">
        <v>9495.66</v>
      </c>
      <c r="L271" s="487">
        <v>111179.17154905779</v>
      </c>
      <c r="M271" s="487">
        <v>64470.839935657503</v>
      </c>
      <c r="N271" s="487">
        <v>46708.331613400296</v>
      </c>
      <c r="O271" s="487">
        <v>44573.663440236429</v>
      </c>
      <c r="P271" s="487">
        <v>10519.68</v>
      </c>
      <c r="Q271" s="487">
        <v>128149.57154905779</v>
      </c>
      <c r="R271" s="487">
        <v>67432.769935657503</v>
      </c>
      <c r="S271" s="488">
        <v>60716.801613400297</v>
      </c>
      <c r="T271" s="489"/>
      <c r="U271" s="565"/>
      <c r="X271" s="491"/>
    </row>
    <row r="272" spans="1:25" s="483" customFormat="1" ht="18" customHeight="1" x14ac:dyDescent="0.3">
      <c r="A272" s="494" t="s">
        <v>352</v>
      </c>
      <c r="B272" s="571">
        <v>285457.40257927723</v>
      </c>
      <c r="C272" s="572">
        <v>107143.22</v>
      </c>
      <c r="D272" s="572">
        <v>59800.88</v>
      </c>
      <c r="E272" s="572">
        <v>2723.77</v>
      </c>
      <c r="F272" s="572">
        <v>47342.34</v>
      </c>
      <c r="G272" s="572">
        <v>14463.01</v>
      </c>
      <c r="H272" s="572">
        <v>32879.33</v>
      </c>
      <c r="I272" s="572">
        <v>178314.18257927723</v>
      </c>
      <c r="J272" s="572">
        <v>53035.803332543961</v>
      </c>
      <c r="K272" s="572">
        <v>36624.79</v>
      </c>
      <c r="L272" s="573">
        <v>125278.37924673327</v>
      </c>
      <c r="M272" s="573">
        <v>87006.904073665602</v>
      </c>
      <c r="N272" s="573">
        <v>38271.475173067651</v>
      </c>
      <c r="O272" s="573">
        <v>112836.68333254395</v>
      </c>
      <c r="P272" s="573">
        <v>39348.559999999998</v>
      </c>
      <c r="Q272" s="573">
        <v>172620.71924673326</v>
      </c>
      <c r="R272" s="573">
        <v>101469.91407366561</v>
      </c>
      <c r="S272" s="574">
        <v>71150.805173067653</v>
      </c>
      <c r="T272" s="482"/>
      <c r="U272" s="569"/>
      <c r="X272" s="484"/>
    </row>
    <row r="273" spans="1:24" s="483" customFormat="1" ht="18" customHeight="1" x14ac:dyDescent="0.3">
      <c r="A273" s="424" t="s">
        <v>354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9">
        <f t="shared" si="35"/>
        <v>165845.30282781058</v>
      </c>
      <c r="T273" s="482"/>
      <c r="U273" s="570"/>
      <c r="X273" s="484"/>
    </row>
    <row r="274" spans="1:24" s="181" customFormat="1" ht="18" customHeight="1" x14ac:dyDescent="0.3">
      <c r="A274" s="362" t="s">
        <v>278</v>
      </c>
      <c r="B274" s="363">
        <f>(B273-B269)/B269*100</f>
        <v>1.7518741309471155</v>
      </c>
      <c r="C274" s="363">
        <f t="shared" ref="C274:S274" si="36">(C273-C269)/C269*100</f>
        <v>51.460429229438219</v>
      </c>
      <c r="D274" s="363">
        <f t="shared" si="36"/>
        <v>51.832944707256281</v>
      </c>
      <c r="E274" s="363">
        <f t="shared" si="36"/>
        <v>-62.776793091500316</v>
      </c>
      <c r="F274" s="363">
        <f t="shared" si="36"/>
        <v>50.926811320091701</v>
      </c>
      <c r="G274" s="363">
        <f t="shared" si="36"/>
        <v>-2.3833278149772634</v>
      </c>
      <c r="H274" s="363">
        <f t="shared" si="36"/>
        <v>83.283237032620448</v>
      </c>
      <c r="I274" s="363">
        <f t="shared" si="36"/>
        <v>-11.466990186698402</v>
      </c>
      <c r="J274" s="363">
        <f t="shared" si="36"/>
        <v>92.703543146613583</v>
      </c>
      <c r="K274" s="363">
        <f t="shared" si="36"/>
        <v>118.76518673331637</v>
      </c>
      <c r="L274" s="363">
        <f t="shared" si="36"/>
        <v>-23.286968680334471</v>
      </c>
      <c r="M274" s="363">
        <f t="shared" si="36"/>
        <v>-5.9973652877182504</v>
      </c>
      <c r="N274" s="363">
        <f t="shared" si="36"/>
        <v>-42.005733754251239</v>
      </c>
      <c r="O274" s="363">
        <f t="shared" si="36"/>
        <v>67.944260482029279</v>
      </c>
      <c r="P274" s="363">
        <f t="shared" si="36"/>
        <v>48.673770646718715</v>
      </c>
      <c r="Q274" s="363">
        <f t="shared" si="36"/>
        <v>-15.233378688144802</v>
      </c>
      <c r="R274" s="363">
        <f t="shared" si="36"/>
        <v>-5.7036985317776994</v>
      </c>
      <c r="S274" s="503">
        <f t="shared" si="36"/>
        <v>-24.933033640872644</v>
      </c>
      <c r="T274" s="500" t="e">
        <f t="shared" ref="T274:U274" si="37">(T257-T253)/T253*100</f>
        <v>#DIV/0!</v>
      </c>
      <c r="U274" s="363" t="e">
        <f t="shared" si="37"/>
        <v>#DIV/0!</v>
      </c>
    </row>
    <row r="275" spans="1:24" s="182" customFormat="1" ht="18" customHeight="1" x14ac:dyDescent="0.3">
      <c r="A275" s="298" t="s">
        <v>339</v>
      </c>
      <c r="B275" s="418">
        <f>(B273-B257)/B257*100</f>
        <v>-10.781523081140785</v>
      </c>
      <c r="C275" s="418">
        <f t="shared" ref="C275:S275" si="38">(C273-C257)/C257*100</f>
        <v>-11.038671481822329</v>
      </c>
      <c r="D275" s="418">
        <f t="shared" si="38"/>
        <v>-9.7492555497429585</v>
      </c>
      <c r="E275" s="418">
        <f t="shared" si="38"/>
        <v>89.31895050055239</v>
      </c>
      <c r="F275" s="418">
        <f t="shared" si="38"/>
        <v>-12.833316082631926</v>
      </c>
      <c r="G275" s="418">
        <f t="shared" si="38"/>
        <v>-29.903199083236526</v>
      </c>
      <c r="H275" s="418">
        <f t="shared" si="38"/>
        <v>-5.385256556776759</v>
      </c>
      <c r="I275" s="418">
        <f t="shared" si="38"/>
        <v>-10.664042571039491</v>
      </c>
      <c r="J275" s="418">
        <f t="shared" si="38"/>
        <v>25.889136622501859</v>
      </c>
      <c r="K275" s="418">
        <f t="shared" si="38"/>
        <v>51.988772524318314</v>
      </c>
      <c r="L275" s="418">
        <f t="shared" si="38"/>
        <v>-17.492501112174743</v>
      </c>
      <c r="M275" s="418">
        <f t="shared" si="38"/>
        <v>-14.593604057213538</v>
      </c>
      <c r="N275" s="418">
        <f t="shared" si="38"/>
        <v>-22.130764828459174</v>
      </c>
      <c r="O275" s="418">
        <f t="shared" si="38"/>
        <v>3.5043134339308271</v>
      </c>
      <c r="P275" s="418">
        <f t="shared" si="38"/>
        <v>54.942037619301118</v>
      </c>
      <c r="Q275" s="418">
        <f t="shared" si="38"/>
        <v>-16.631491595311712</v>
      </c>
      <c r="R275" s="418">
        <f t="shared" si="38"/>
        <v>-16.134385056414995</v>
      </c>
      <c r="S275" s="504">
        <f t="shared" si="38"/>
        <v>-17.258556346087158</v>
      </c>
      <c r="T275" s="501" t="e">
        <f t="shared" ref="T275:U275" si="39">(T257-T241)/T241*100</f>
        <v>#DIV/0!</v>
      </c>
      <c r="U275" s="418" t="e">
        <f t="shared" si="39"/>
        <v>#DIV/0!</v>
      </c>
    </row>
    <row r="276" spans="1:24" s="181" customFormat="1" ht="18" customHeight="1" thickBot="1" x14ac:dyDescent="0.35">
      <c r="A276" s="299" t="s">
        <v>340</v>
      </c>
      <c r="B276" s="422">
        <f>(B273-B241)/B241*100</f>
        <v>-9.9004641914413405</v>
      </c>
      <c r="C276" s="422">
        <f t="shared" ref="C276:S276" si="40">(C273-C241)/C241*100</f>
        <v>-17.513211978860845</v>
      </c>
      <c r="D276" s="422">
        <f t="shared" si="40"/>
        <v>-5.6877616012071064</v>
      </c>
      <c r="E276" s="422">
        <f t="shared" si="40"/>
        <v>-63.583488406214585</v>
      </c>
      <c r="F276" s="422">
        <f t="shared" si="40"/>
        <v>-30.136824425987964</v>
      </c>
      <c r="G276" s="422">
        <f t="shared" si="40"/>
        <v>-71.432575415902164</v>
      </c>
      <c r="H276" s="422">
        <f t="shared" si="40"/>
        <v>31.14667053291199</v>
      </c>
      <c r="I276" s="422">
        <f t="shared" si="40"/>
        <v>-5.9516643274144423</v>
      </c>
      <c r="J276" s="422">
        <f t="shared" si="40"/>
        <v>71.766819490977781</v>
      </c>
      <c r="K276" s="422">
        <f t="shared" si="40"/>
        <v>240.31829602423053</v>
      </c>
      <c r="L276" s="422">
        <f t="shared" si="40"/>
        <v>-16.695204285043701</v>
      </c>
      <c r="M276" s="422">
        <f t="shared" si="40"/>
        <v>-19.643706022626816</v>
      </c>
      <c r="N276" s="422">
        <f t="shared" si="40"/>
        <v>-10.961906883510165</v>
      </c>
      <c r="O276" s="422">
        <f t="shared" si="40"/>
        <v>18.477273686775902</v>
      </c>
      <c r="P276" s="422">
        <f t="shared" si="40"/>
        <v>88.366512308446048</v>
      </c>
      <c r="Q276" s="422">
        <f t="shared" si="40"/>
        <v>-19.681052931199559</v>
      </c>
      <c r="R276" s="422">
        <f t="shared" si="40"/>
        <v>-30.276257720337966</v>
      </c>
      <c r="S276" s="505">
        <f t="shared" si="40"/>
        <v>-0.31272413851096681</v>
      </c>
      <c r="T276" s="502" t="e">
        <f t="shared" ref="T276:U276" si="41">(T257-T225)/T225*100</f>
        <v>#DIV/0!</v>
      </c>
      <c r="U276" s="422" t="e">
        <f t="shared" si="41"/>
        <v>#DIV/0!</v>
      </c>
    </row>
    <row r="277" spans="1:24" s="181" customFormat="1" ht="5.25" customHeight="1" x14ac:dyDescent="0.3">
      <c r="A277" s="184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</row>
    <row r="278" spans="1:24" s="186" customFormat="1" ht="22.5" hidden="1" customHeight="1" x14ac:dyDescent="0.3">
      <c r="A278" s="585" t="s">
        <v>279</v>
      </c>
      <c r="B278" s="585"/>
      <c r="C278" s="585"/>
      <c r="D278" s="585"/>
      <c r="E278" s="585"/>
      <c r="F278" s="585"/>
      <c r="G278" s="585"/>
      <c r="H278" s="585"/>
      <c r="I278" s="585"/>
      <c r="J278" s="585"/>
      <c r="K278" s="585"/>
      <c r="L278" s="585"/>
      <c r="M278" s="585"/>
      <c r="N278" s="585"/>
      <c r="O278" s="585"/>
      <c r="P278" s="585"/>
      <c r="Q278" s="585"/>
      <c r="R278" s="585"/>
      <c r="S278" s="585"/>
      <c r="U278" s="187"/>
    </row>
    <row r="279" spans="1:24" s="188" customFormat="1" ht="11.25" hidden="1" customHeight="1" x14ac:dyDescent="0.3">
      <c r="A279" s="5" t="s">
        <v>229</v>
      </c>
      <c r="B279" s="6" t="s">
        <v>0</v>
      </c>
      <c r="C279" s="302" t="s">
        <v>1</v>
      </c>
      <c r="D279" s="302"/>
      <c r="E279" s="302"/>
      <c r="F279" s="302"/>
      <c r="G279" s="302"/>
      <c r="H279" s="303"/>
      <c r="I279" s="313" t="s">
        <v>2</v>
      </c>
      <c r="J279" s="313"/>
      <c r="K279" s="313"/>
      <c r="L279" s="313"/>
      <c r="M279" s="313"/>
      <c r="N279" s="341"/>
      <c r="O279" s="325" t="s">
        <v>3</v>
      </c>
      <c r="P279" s="325"/>
      <c r="Q279" s="326" t="s">
        <v>4</v>
      </c>
      <c r="R279" s="325"/>
      <c r="S279" s="327"/>
      <c r="U279" s="189"/>
    </row>
    <row r="280" spans="1:24" s="188" customFormat="1" ht="11.25" hidden="1" customHeight="1" x14ac:dyDescent="0.3">
      <c r="A280" s="7"/>
      <c r="B280" s="8"/>
      <c r="C280" s="336"/>
      <c r="D280" s="305" t="s">
        <v>3</v>
      </c>
      <c r="E280" s="306"/>
      <c r="F280" s="305" t="s">
        <v>4</v>
      </c>
      <c r="G280" s="302"/>
      <c r="H280" s="303"/>
      <c r="I280" s="315"/>
      <c r="J280" s="316" t="s">
        <v>3</v>
      </c>
      <c r="K280" s="317"/>
      <c r="L280" s="318" t="s">
        <v>4</v>
      </c>
      <c r="M280" s="313"/>
      <c r="N280" s="314"/>
      <c r="O280" s="343"/>
      <c r="P280" s="344"/>
      <c r="Q280" s="345"/>
      <c r="R280" s="343"/>
      <c r="S280" s="346"/>
      <c r="U280" s="189"/>
    </row>
    <row r="281" spans="1:24" s="190" customFormat="1" ht="11.25" hidden="1" customHeight="1" thickBot="1" x14ac:dyDescent="0.35">
      <c r="A281" s="7"/>
      <c r="B281" s="8"/>
      <c r="C281" s="336"/>
      <c r="D281" s="337"/>
      <c r="E281" s="338" t="s">
        <v>230</v>
      </c>
      <c r="F281" s="339"/>
      <c r="G281" s="340" t="s">
        <v>5</v>
      </c>
      <c r="H281" s="303" t="s">
        <v>6</v>
      </c>
      <c r="I281" s="315"/>
      <c r="J281" s="334"/>
      <c r="K281" s="318" t="s">
        <v>230</v>
      </c>
      <c r="L281" s="342"/>
      <c r="M281" s="335" t="s">
        <v>5</v>
      </c>
      <c r="N281" s="314" t="s">
        <v>6</v>
      </c>
      <c r="O281" s="346"/>
      <c r="P281" s="326" t="s">
        <v>230</v>
      </c>
      <c r="Q281" s="345"/>
      <c r="R281" s="347" t="s">
        <v>5</v>
      </c>
      <c r="S281" s="327" t="s">
        <v>6</v>
      </c>
      <c r="U281" s="191"/>
    </row>
    <row r="282" spans="1:24" ht="18" hidden="1" thickTop="1" x14ac:dyDescent="0.3">
      <c r="A282" s="192" t="s">
        <v>280</v>
      </c>
      <c r="B282" s="419">
        <f t="shared" ref="B282:U282" si="42">SUM(B210:B216)</f>
        <v>1061150.293088688</v>
      </c>
      <c r="C282" s="419">
        <f t="shared" si="42"/>
        <v>280748.66000000003</v>
      </c>
      <c r="D282" s="419">
        <f t="shared" si="42"/>
        <v>186312.42</v>
      </c>
      <c r="E282" s="419">
        <f t="shared" si="42"/>
        <v>9942.0400000000009</v>
      </c>
      <c r="F282" s="419">
        <f t="shared" si="42"/>
        <v>94435.239999999991</v>
      </c>
      <c r="G282" s="419">
        <f t="shared" si="42"/>
        <v>29574.58</v>
      </c>
      <c r="H282" s="419">
        <f t="shared" si="42"/>
        <v>64860.66</v>
      </c>
      <c r="I282" s="419">
        <f t="shared" si="42"/>
        <v>780403.63308868825</v>
      </c>
      <c r="J282" s="419">
        <f t="shared" si="42"/>
        <v>154474.88485034218</v>
      </c>
      <c r="K282" s="419">
        <f t="shared" si="42"/>
        <v>52092.65</v>
      </c>
      <c r="L282" s="419">
        <f t="shared" si="42"/>
        <v>625927.74823834596</v>
      </c>
      <c r="M282" s="419">
        <f t="shared" si="42"/>
        <v>361015.85719014099</v>
      </c>
      <c r="N282" s="419">
        <f t="shared" si="42"/>
        <v>264911.89104820491</v>
      </c>
      <c r="O282" s="419">
        <f t="shared" si="42"/>
        <v>340787.30485034222</v>
      </c>
      <c r="P282" s="419">
        <f t="shared" si="42"/>
        <v>62030.69</v>
      </c>
      <c r="Q282" s="419">
        <f t="shared" si="42"/>
        <v>720364.98823834595</v>
      </c>
      <c r="R282" s="419">
        <f t="shared" si="42"/>
        <v>390592.437190141</v>
      </c>
      <c r="S282" s="419">
        <f t="shared" si="42"/>
        <v>329771.55104820494</v>
      </c>
      <c r="T282" s="419">
        <f t="shared" si="42"/>
        <v>0</v>
      </c>
      <c r="U282" s="419">
        <f t="shared" si="42"/>
        <v>0</v>
      </c>
    </row>
    <row r="283" spans="1:24" ht="17.25" hidden="1" x14ac:dyDescent="0.3">
      <c r="A283" s="348" t="s">
        <v>281</v>
      </c>
      <c r="B283" s="420">
        <f t="shared" ref="B283:U283" si="43">SUM(B193:B199)</f>
        <v>1052274.2690921908</v>
      </c>
      <c r="C283" s="420">
        <f t="shared" si="43"/>
        <v>245933.49</v>
      </c>
      <c r="D283" s="420">
        <f t="shared" si="43"/>
        <v>158633.23000000001</v>
      </c>
      <c r="E283" s="420">
        <f t="shared" si="43"/>
        <v>5262.47</v>
      </c>
      <c r="F283" s="420">
        <f t="shared" si="43"/>
        <v>87300.260000000009</v>
      </c>
      <c r="G283" s="420">
        <f t="shared" si="43"/>
        <v>26662.34</v>
      </c>
      <c r="H283" s="420">
        <f t="shared" si="43"/>
        <v>60635.92</v>
      </c>
      <c r="I283" s="420">
        <f t="shared" si="43"/>
        <v>806342.77909219079</v>
      </c>
      <c r="J283" s="420">
        <f t="shared" si="43"/>
        <v>174090.29120572755</v>
      </c>
      <c r="K283" s="420">
        <f t="shared" si="43"/>
        <v>44673.759999999995</v>
      </c>
      <c r="L283" s="420">
        <f t="shared" si="43"/>
        <v>632251.48788646329</v>
      </c>
      <c r="M283" s="420">
        <f t="shared" si="43"/>
        <v>340418.18621114391</v>
      </c>
      <c r="N283" s="420">
        <f t="shared" si="43"/>
        <v>291834.30167531938</v>
      </c>
      <c r="O283" s="420">
        <f t="shared" si="43"/>
        <v>332724.52120572753</v>
      </c>
      <c r="P283" s="420">
        <f t="shared" si="43"/>
        <v>49935.229999999996</v>
      </c>
      <c r="Q283" s="420">
        <f t="shared" si="43"/>
        <v>719549.7478864633</v>
      </c>
      <c r="R283" s="420">
        <f t="shared" si="43"/>
        <v>367080.52621114394</v>
      </c>
      <c r="S283" s="420">
        <f t="shared" si="43"/>
        <v>352469.22167531936</v>
      </c>
      <c r="T283" s="420">
        <f t="shared" si="43"/>
        <v>122942.35924653233</v>
      </c>
      <c r="U283" s="420">
        <f t="shared" si="43"/>
        <v>20218.484750144282</v>
      </c>
    </row>
    <row r="284" spans="1:24" ht="17.25" hidden="1" x14ac:dyDescent="0.3">
      <c r="A284" s="348" t="s">
        <v>282</v>
      </c>
      <c r="B284" s="421">
        <f t="shared" ref="B284:U284" si="44">SUM(B176:B182)</f>
        <v>1122510.7960463047</v>
      </c>
      <c r="C284" s="421">
        <f t="shared" si="44"/>
        <v>318825.40000000002</v>
      </c>
      <c r="D284" s="421">
        <f t="shared" si="44"/>
        <v>191649.98</v>
      </c>
      <c r="E284" s="421">
        <f t="shared" si="44"/>
        <v>10302.5</v>
      </c>
      <c r="F284" s="421">
        <f t="shared" si="44"/>
        <v>127174.42</v>
      </c>
      <c r="G284" s="421">
        <f t="shared" si="44"/>
        <v>53222.8</v>
      </c>
      <c r="H284" s="421">
        <f t="shared" si="44"/>
        <v>73953.62</v>
      </c>
      <c r="I284" s="421">
        <f t="shared" si="44"/>
        <v>803685.39604630473</v>
      </c>
      <c r="J284" s="421">
        <f t="shared" si="44"/>
        <v>152011.54181520833</v>
      </c>
      <c r="K284" s="421">
        <f t="shared" si="44"/>
        <v>34506.800000000003</v>
      </c>
      <c r="L284" s="421">
        <f t="shared" si="44"/>
        <v>651673.85423109634</v>
      </c>
      <c r="M284" s="421">
        <f t="shared" si="44"/>
        <v>392306.2608890906</v>
      </c>
      <c r="N284" s="421">
        <f t="shared" si="44"/>
        <v>259367.5933420058</v>
      </c>
      <c r="O284" s="421">
        <f t="shared" si="44"/>
        <v>343661.60074604378</v>
      </c>
      <c r="P284" s="421">
        <f t="shared" si="44"/>
        <v>44809.63</v>
      </c>
      <c r="Q284" s="421">
        <f t="shared" si="44"/>
        <v>778849.90867400949</v>
      </c>
      <c r="R284" s="421">
        <f t="shared" si="44"/>
        <v>445528.87573741359</v>
      </c>
      <c r="S284" s="421">
        <f t="shared" si="44"/>
        <v>333321.03293659585</v>
      </c>
      <c r="T284" s="421">
        <f t="shared" si="44"/>
        <v>32261.136029994068</v>
      </c>
      <c r="U284" s="421">
        <f t="shared" si="44"/>
        <v>0</v>
      </c>
    </row>
    <row r="285" spans="1:24" ht="17.25" hidden="1" x14ac:dyDescent="0.3">
      <c r="A285" s="348" t="s">
        <v>193</v>
      </c>
      <c r="B285" s="421">
        <f t="shared" ref="B285:S285" si="45">SUM(B124:B130)</f>
        <v>458926</v>
      </c>
      <c r="C285" s="421">
        <f t="shared" si="45"/>
        <v>172692</v>
      </c>
      <c r="D285" s="421">
        <f t="shared" si="45"/>
        <v>107762</v>
      </c>
      <c r="E285" s="421">
        <f t="shared" si="45"/>
        <v>10668</v>
      </c>
      <c r="F285" s="421">
        <f t="shared" si="45"/>
        <v>64930</v>
      </c>
      <c r="G285" s="421">
        <f t="shared" si="45"/>
        <v>14677</v>
      </c>
      <c r="H285" s="421">
        <f t="shared" si="45"/>
        <v>50253</v>
      </c>
      <c r="I285" s="421">
        <f t="shared" si="45"/>
        <v>286233</v>
      </c>
      <c r="J285" s="421">
        <f t="shared" si="45"/>
        <v>48335</v>
      </c>
      <c r="K285" s="421">
        <f t="shared" si="45"/>
        <v>24478</v>
      </c>
      <c r="L285" s="421">
        <f t="shared" si="45"/>
        <v>237898</v>
      </c>
      <c r="M285" s="421">
        <f t="shared" si="45"/>
        <v>123239</v>
      </c>
      <c r="N285" s="421">
        <f t="shared" si="45"/>
        <v>114657</v>
      </c>
      <c r="O285" s="421">
        <f t="shared" si="45"/>
        <v>156098</v>
      </c>
      <c r="P285" s="421">
        <f t="shared" si="45"/>
        <v>35148</v>
      </c>
      <c r="Q285" s="421">
        <f t="shared" si="45"/>
        <v>302828</v>
      </c>
      <c r="R285" s="421">
        <f t="shared" si="45"/>
        <v>137917</v>
      </c>
      <c r="S285" s="421">
        <f t="shared" si="45"/>
        <v>164911</v>
      </c>
      <c r="T285" s="127"/>
      <c r="U285" s="89"/>
    </row>
    <row r="286" spans="1:24" ht="17.25" hidden="1" x14ac:dyDescent="0.3">
      <c r="A286" s="349" t="s">
        <v>161</v>
      </c>
      <c r="B286" s="196">
        <f>100*(B282/B283-1)</f>
        <v>0.8435086039074946</v>
      </c>
      <c r="C286" s="196">
        <f t="shared" ref="C286:U286" si="46">100*(C282/C283-1)</f>
        <v>14.156335519818807</v>
      </c>
      <c r="D286" s="196">
        <f t="shared" si="46"/>
        <v>17.448544671252051</v>
      </c>
      <c r="E286" s="196">
        <f t="shared" si="46"/>
        <v>88.923452295214986</v>
      </c>
      <c r="F286" s="196">
        <f t="shared" si="46"/>
        <v>8.1729195308238189</v>
      </c>
      <c r="G286" s="196">
        <f t="shared" si="46"/>
        <v>10.922672203565043</v>
      </c>
      <c r="H286" s="196">
        <f t="shared" si="46"/>
        <v>6.9673883071288634</v>
      </c>
      <c r="I286" s="196">
        <f t="shared" si="46"/>
        <v>-3.2168882361302664</v>
      </c>
      <c r="J286" s="196">
        <f t="shared" si="46"/>
        <v>-11.267375233582255</v>
      </c>
      <c r="K286" s="196">
        <f t="shared" si="46"/>
        <v>16.606817962043063</v>
      </c>
      <c r="L286" s="196">
        <f t="shared" si="46"/>
        <v>-1.0001937155192486</v>
      </c>
      <c r="M286" s="196">
        <f t="shared" si="46"/>
        <v>6.0506964120363937</v>
      </c>
      <c r="N286" s="196">
        <f t="shared" si="46"/>
        <v>-9.2252385934628816</v>
      </c>
      <c r="O286" s="196">
        <f t="shared" si="46"/>
        <v>2.4232610254864229</v>
      </c>
      <c r="P286" s="196">
        <f t="shared" si="46"/>
        <v>24.222297564264771</v>
      </c>
      <c r="Q286" s="196">
        <f t="shared" si="46"/>
        <v>0.1132986779965206</v>
      </c>
      <c r="R286" s="196">
        <f t="shared" si="46"/>
        <v>6.4051098601381806</v>
      </c>
      <c r="S286" s="196">
        <f t="shared" si="46"/>
        <v>-6.4396177683913152</v>
      </c>
      <c r="T286" s="128">
        <f t="shared" si="46"/>
        <v>-100</v>
      </c>
      <c r="U286" s="103">
        <f t="shared" si="46"/>
        <v>-100</v>
      </c>
    </row>
    <row r="287" spans="1:24" ht="17.25" hidden="1" x14ac:dyDescent="0.3">
      <c r="A287" s="348" t="s">
        <v>162</v>
      </c>
      <c r="B287" s="197">
        <f>100*(B282/B284-1)</f>
        <v>-5.4663619426859817</v>
      </c>
      <c r="C287" s="197">
        <f t="shared" ref="C287:U287" si="47">100*(C282/C284-1)</f>
        <v>-11.942818859476056</v>
      </c>
      <c r="D287" s="197">
        <f t="shared" si="47"/>
        <v>-2.7850563824739272</v>
      </c>
      <c r="E287" s="197">
        <f t="shared" si="47"/>
        <v>-3.498762436301861</v>
      </c>
      <c r="F287" s="197">
        <f t="shared" si="47"/>
        <v>-25.743526095892566</v>
      </c>
      <c r="G287" s="197">
        <f t="shared" si="47"/>
        <v>-44.432498853874655</v>
      </c>
      <c r="H287" s="197">
        <f t="shared" si="47"/>
        <v>-12.295490065259806</v>
      </c>
      <c r="I287" s="197">
        <f t="shared" si="47"/>
        <v>-2.8968752041719448</v>
      </c>
      <c r="J287" s="197">
        <f t="shared" si="47"/>
        <v>1.6204973686329671</v>
      </c>
      <c r="K287" s="197">
        <f t="shared" si="47"/>
        <v>50.963433294307194</v>
      </c>
      <c r="L287" s="197">
        <f t="shared" si="47"/>
        <v>-3.9507655287364551</v>
      </c>
      <c r="M287" s="197">
        <f t="shared" si="47"/>
        <v>-7.9760143587909171</v>
      </c>
      <c r="N287" s="197">
        <f t="shared" si="47"/>
        <v>2.1376216028994532</v>
      </c>
      <c r="O287" s="197">
        <f t="shared" si="47"/>
        <v>-0.8363738891577821</v>
      </c>
      <c r="P287" s="197">
        <f t="shared" si="47"/>
        <v>38.431604992051938</v>
      </c>
      <c r="Q287" s="197">
        <f t="shared" si="47"/>
        <v>-7.5091387678575927</v>
      </c>
      <c r="R287" s="197">
        <f t="shared" si="47"/>
        <v>-12.330612343890168</v>
      </c>
      <c r="S287" s="197">
        <f t="shared" si="47"/>
        <v>-1.0648838619992218</v>
      </c>
      <c r="T287" s="129">
        <f t="shared" si="47"/>
        <v>-100</v>
      </c>
      <c r="U287" s="102" t="e">
        <f t="shared" si="47"/>
        <v>#DIV/0!</v>
      </c>
    </row>
    <row r="288" spans="1:24" hidden="1" x14ac:dyDescent="0.3">
      <c r="A288" t="s">
        <v>194</v>
      </c>
      <c r="B288" s="102">
        <f t="shared" ref="B288:S288" si="48">100*(B282/B285-1)</f>
        <v>131.22470574530274</v>
      </c>
      <c r="C288" s="102">
        <f t="shared" si="48"/>
        <v>62.57189678734396</v>
      </c>
      <c r="D288" s="102">
        <f t="shared" si="48"/>
        <v>72.89250385107924</v>
      </c>
      <c r="E288" s="102">
        <f t="shared" si="48"/>
        <v>-6.8050243719534942</v>
      </c>
      <c r="F288" s="102">
        <f t="shared" si="48"/>
        <v>45.441614045895577</v>
      </c>
      <c r="G288" s="102">
        <f t="shared" si="48"/>
        <v>101.50289568712951</v>
      </c>
      <c r="H288" s="102">
        <f t="shared" si="48"/>
        <v>29.068234732254794</v>
      </c>
      <c r="I288" s="102">
        <f t="shared" si="48"/>
        <v>172.64628225560585</v>
      </c>
      <c r="J288" s="102">
        <f t="shared" si="48"/>
        <v>219.59218961485917</v>
      </c>
      <c r="K288" s="102">
        <f t="shared" si="48"/>
        <v>112.81415965356646</v>
      </c>
      <c r="L288" s="102">
        <f t="shared" si="48"/>
        <v>163.10761260638844</v>
      </c>
      <c r="M288" s="102">
        <f t="shared" si="48"/>
        <v>192.93961910607922</v>
      </c>
      <c r="N288" s="102">
        <f t="shared" si="48"/>
        <v>131.04728978449191</v>
      </c>
      <c r="O288" s="102">
        <f t="shared" si="48"/>
        <v>118.31625315528846</v>
      </c>
      <c r="P288" s="102">
        <f t="shared" si="48"/>
        <v>76.484266530101294</v>
      </c>
      <c r="Q288" s="102">
        <f t="shared" si="48"/>
        <v>137.87925430883075</v>
      </c>
      <c r="R288" s="102">
        <f t="shared" si="48"/>
        <v>183.20833341077676</v>
      </c>
      <c r="S288" s="102">
        <f t="shared" si="48"/>
        <v>99.969408376763795</v>
      </c>
      <c r="T288" s="122"/>
      <c r="U288" s="121" t="s">
        <v>171</v>
      </c>
    </row>
    <row r="289" spans="1:21" s="118" customFormat="1" hidden="1" x14ac:dyDescent="0.3">
      <c r="A289" s="118" t="s">
        <v>170</v>
      </c>
      <c r="T289" s="130"/>
      <c r="U289" s="119"/>
    </row>
    <row r="290" spans="1:21" hidden="1" x14ac:dyDescent="0.3">
      <c r="A290" s="118" t="s">
        <v>181</v>
      </c>
      <c r="B290" s="131" t="e">
        <f>B282/#REF!-1</f>
        <v>#REF!</v>
      </c>
      <c r="C290" s="131" t="e">
        <f>C282/#REF!-1</f>
        <v>#REF!</v>
      </c>
      <c r="D290" s="131" t="e">
        <f>D282/#REF!-1</f>
        <v>#REF!</v>
      </c>
      <c r="E290" s="131" t="e">
        <f>E282/#REF!-1</f>
        <v>#REF!</v>
      </c>
      <c r="F290" s="131" t="e">
        <f>F282/#REF!-1</f>
        <v>#REF!</v>
      </c>
      <c r="G290" s="131" t="e">
        <f>G282/#REF!-1</f>
        <v>#REF!</v>
      </c>
      <c r="H290" s="131" t="e">
        <f>H282/#REF!-1</f>
        <v>#REF!</v>
      </c>
      <c r="I290" s="131" t="e">
        <f>I282/#REF!-1</f>
        <v>#REF!</v>
      </c>
      <c r="J290" s="131" t="e">
        <f>J282/#REF!-1</f>
        <v>#REF!</v>
      </c>
      <c r="K290" s="131" t="e">
        <f>K282/#REF!-1</f>
        <v>#REF!</v>
      </c>
      <c r="L290" s="131" t="e">
        <f>L282/#REF!-1</f>
        <v>#REF!</v>
      </c>
      <c r="M290" s="131" t="e">
        <f>M282/#REF!-1</f>
        <v>#REF!</v>
      </c>
      <c r="N290" s="131" t="e">
        <f>N282/#REF!-1</f>
        <v>#REF!</v>
      </c>
      <c r="O290" s="131" t="e">
        <f>O282/#REF!-1</f>
        <v>#REF!</v>
      </c>
      <c r="P290" s="131" t="e">
        <f>P282/#REF!-1</f>
        <v>#REF!</v>
      </c>
      <c r="Q290" s="131" t="e">
        <f>Q282/#REF!-1</f>
        <v>#REF!</v>
      </c>
      <c r="R290" s="131" t="e">
        <f>R282/#REF!-1</f>
        <v>#REF!</v>
      </c>
      <c r="S290" s="131" t="e">
        <f>S282/#REF!-1</f>
        <v>#REF!</v>
      </c>
      <c r="T290" s="122"/>
      <c r="U290" s="104"/>
    </row>
    <row r="291" spans="1:21" hidden="1" x14ac:dyDescent="0.3">
      <c r="A291" s="118" t="s">
        <v>182</v>
      </c>
      <c r="B291" s="131" t="e">
        <f>B282/#REF!-1</f>
        <v>#REF!</v>
      </c>
      <c r="C291" s="131" t="e">
        <f>C282/#REF!-1</f>
        <v>#REF!</v>
      </c>
      <c r="D291" s="131" t="e">
        <f>D282/#REF!-1</f>
        <v>#REF!</v>
      </c>
      <c r="E291" s="131" t="e">
        <f>E282/#REF!-1</f>
        <v>#REF!</v>
      </c>
      <c r="F291" s="131" t="e">
        <f>F282/#REF!-1</f>
        <v>#REF!</v>
      </c>
      <c r="G291" s="131" t="e">
        <f>G282/#REF!-1</f>
        <v>#REF!</v>
      </c>
      <c r="H291" s="131" t="e">
        <f>H282/#REF!-1</f>
        <v>#REF!</v>
      </c>
      <c r="I291" s="131" t="e">
        <f>I282/#REF!-1</f>
        <v>#REF!</v>
      </c>
      <c r="J291" s="131" t="e">
        <f>J282/#REF!-1</f>
        <v>#REF!</v>
      </c>
      <c r="K291" s="131" t="e">
        <f>K282/#REF!-1</f>
        <v>#REF!</v>
      </c>
      <c r="L291" s="131" t="e">
        <f>L282/#REF!-1</f>
        <v>#REF!</v>
      </c>
      <c r="M291" s="131" t="e">
        <f>M282/#REF!-1</f>
        <v>#REF!</v>
      </c>
      <c r="N291" s="131" t="e">
        <f>N282/#REF!-1</f>
        <v>#REF!</v>
      </c>
      <c r="O291" s="131" t="e">
        <f>O282/#REF!-1</f>
        <v>#REF!</v>
      </c>
      <c r="P291" s="131" t="e">
        <f>P282/#REF!-1</f>
        <v>#REF!</v>
      </c>
      <c r="Q291" s="131" t="e">
        <f>Q282/#REF!-1</f>
        <v>#REF!</v>
      </c>
      <c r="R291" s="131" t="e">
        <f>R282/#REF!-1</f>
        <v>#REF!</v>
      </c>
      <c r="S291" s="131" t="e">
        <f>S282/#REF!-1</f>
        <v>#REF!</v>
      </c>
      <c r="T291" s="122"/>
      <c r="U291" s="104"/>
    </row>
    <row r="292" spans="1:21" hidden="1" x14ac:dyDescent="0.3">
      <c r="A292" s="118" t="s">
        <v>183</v>
      </c>
      <c r="B292" s="131" t="e">
        <f>B282/#REF!-1</f>
        <v>#REF!</v>
      </c>
      <c r="C292" s="131" t="e">
        <f>C282/#REF!-1</f>
        <v>#REF!</v>
      </c>
      <c r="D292" s="131" t="e">
        <f>D282/#REF!-1</f>
        <v>#REF!</v>
      </c>
      <c r="E292" s="131" t="e">
        <f>E282/#REF!-1</f>
        <v>#REF!</v>
      </c>
      <c r="F292" s="131" t="e">
        <f>F282/#REF!-1</f>
        <v>#REF!</v>
      </c>
      <c r="G292" s="131" t="e">
        <f>G282/#REF!-1</f>
        <v>#REF!</v>
      </c>
      <c r="H292" s="131" t="e">
        <f>H282/#REF!-1</f>
        <v>#REF!</v>
      </c>
      <c r="I292" s="131" t="e">
        <f>I282/#REF!-1</f>
        <v>#REF!</v>
      </c>
      <c r="J292" s="131" t="e">
        <f>J282/#REF!-1</f>
        <v>#REF!</v>
      </c>
      <c r="K292" s="131" t="e">
        <f>K282/#REF!-1</f>
        <v>#REF!</v>
      </c>
      <c r="L292" s="131" t="e">
        <f>L282/#REF!-1</f>
        <v>#REF!</v>
      </c>
      <c r="M292" s="131" t="e">
        <f>M282/#REF!-1</f>
        <v>#REF!</v>
      </c>
      <c r="N292" s="131" t="e">
        <f>N282/#REF!-1</f>
        <v>#REF!</v>
      </c>
      <c r="O292" s="131" t="e">
        <f>O282/#REF!-1</f>
        <v>#REF!</v>
      </c>
      <c r="P292" s="131" t="e">
        <f>P282/#REF!-1</f>
        <v>#REF!</v>
      </c>
      <c r="Q292" s="131" t="e">
        <f>Q282/#REF!-1</f>
        <v>#REF!</v>
      </c>
      <c r="R292" s="131" t="e">
        <f>R282/#REF!-1</f>
        <v>#REF!</v>
      </c>
      <c r="S292" s="131" t="e">
        <f>S282/#REF!-1</f>
        <v>#REF!</v>
      </c>
      <c r="T292" s="122"/>
      <c r="U292" s="104"/>
    </row>
    <row r="293" spans="1:21" hidden="1" x14ac:dyDescent="0.3">
      <c r="A293" s="118" t="s">
        <v>184</v>
      </c>
      <c r="B293" s="131" t="e">
        <f>B282/#REF!-1</f>
        <v>#REF!</v>
      </c>
      <c r="C293" s="131" t="e">
        <f>C282/#REF!-1</f>
        <v>#REF!</v>
      </c>
      <c r="D293" s="131" t="e">
        <f>D282/#REF!-1</f>
        <v>#REF!</v>
      </c>
      <c r="E293" s="131" t="e">
        <f>E282/#REF!-1</f>
        <v>#REF!</v>
      </c>
      <c r="F293" s="131" t="e">
        <f>F282/#REF!-1</f>
        <v>#REF!</v>
      </c>
      <c r="G293" s="131" t="e">
        <f>G282/#REF!-1</f>
        <v>#REF!</v>
      </c>
      <c r="H293" s="131" t="e">
        <f>H282/#REF!-1</f>
        <v>#REF!</v>
      </c>
      <c r="I293" s="131" t="e">
        <f>I282/#REF!-1</f>
        <v>#REF!</v>
      </c>
      <c r="J293" s="131" t="e">
        <f>J282/#REF!-1</f>
        <v>#REF!</v>
      </c>
      <c r="K293" s="131" t="e">
        <f>K282/#REF!-1</f>
        <v>#REF!</v>
      </c>
      <c r="L293" s="131" t="e">
        <f>L282/#REF!-1</f>
        <v>#REF!</v>
      </c>
      <c r="M293" s="131" t="e">
        <f>M282/#REF!-1</f>
        <v>#REF!</v>
      </c>
      <c r="N293" s="131" t="e">
        <f>N282/#REF!-1</f>
        <v>#REF!</v>
      </c>
      <c r="O293" s="131" t="e">
        <f>O282/#REF!-1</f>
        <v>#REF!</v>
      </c>
      <c r="P293" s="131" t="e">
        <f>P282/#REF!-1</f>
        <v>#REF!</v>
      </c>
      <c r="Q293" s="131" t="e">
        <f>Q282/#REF!-1</f>
        <v>#REF!</v>
      </c>
      <c r="R293" s="131" t="e">
        <f>R282/#REF!-1</f>
        <v>#REF!</v>
      </c>
      <c r="S293" s="131" t="e">
        <f>S282/#REF!-1</f>
        <v>#REF!</v>
      </c>
      <c r="T293" s="122"/>
      <c r="U293" s="104"/>
    </row>
    <row r="294" spans="1:21" hidden="1" x14ac:dyDescent="0.3">
      <c r="A294" s="118" t="s">
        <v>185</v>
      </c>
      <c r="B294" s="131" t="e">
        <f>B282/#REF!-1</f>
        <v>#REF!</v>
      </c>
      <c r="C294" s="131" t="e">
        <f>C282/#REF!-1</f>
        <v>#REF!</v>
      </c>
      <c r="D294" s="131" t="e">
        <f>D282/#REF!-1</f>
        <v>#REF!</v>
      </c>
      <c r="E294" s="131" t="e">
        <f>E282/#REF!-1</f>
        <v>#REF!</v>
      </c>
      <c r="F294" s="131" t="e">
        <f>F282/#REF!-1</f>
        <v>#REF!</v>
      </c>
      <c r="G294" s="131" t="e">
        <f>G282/#REF!-1</f>
        <v>#REF!</v>
      </c>
      <c r="H294" s="131" t="e">
        <f>H282/#REF!-1</f>
        <v>#REF!</v>
      </c>
      <c r="I294" s="131" t="e">
        <f>I282/#REF!-1</f>
        <v>#REF!</v>
      </c>
      <c r="J294" s="131" t="e">
        <f>J282/#REF!-1</f>
        <v>#REF!</v>
      </c>
      <c r="K294" s="131" t="e">
        <f>K282/#REF!-1</f>
        <v>#REF!</v>
      </c>
      <c r="L294" s="131" t="e">
        <f>L282/#REF!-1</f>
        <v>#REF!</v>
      </c>
      <c r="M294" s="131" t="e">
        <f>M282/#REF!-1</f>
        <v>#REF!</v>
      </c>
      <c r="N294" s="131" t="e">
        <f>N282/#REF!-1</f>
        <v>#REF!</v>
      </c>
      <c r="O294" s="131" t="e">
        <f>O282/#REF!-1</f>
        <v>#REF!</v>
      </c>
      <c r="P294" s="131" t="e">
        <f>P282/#REF!-1</f>
        <v>#REF!</v>
      </c>
      <c r="Q294" s="131" t="e">
        <f>Q282/#REF!-1</f>
        <v>#REF!</v>
      </c>
      <c r="R294" s="131" t="e">
        <f>R282/#REF!-1</f>
        <v>#REF!</v>
      </c>
      <c r="S294" s="131" t="e">
        <f>S282/#REF!-1</f>
        <v>#REF!</v>
      </c>
      <c r="T294" s="122"/>
      <c r="U294" s="104"/>
    </row>
    <row r="295" spans="1:21" hidden="1" x14ac:dyDescent="0.3">
      <c r="A295" s="118" t="s">
        <v>186</v>
      </c>
      <c r="B295" s="131" t="e">
        <f>B282/#REF!-1</f>
        <v>#REF!</v>
      </c>
      <c r="C295" s="131" t="e">
        <f>C282/#REF!-1</f>
        <v>#REF!</v>
      </c>
      <c r="D295" s="131" t="e">
        <f>D282/#REF!-1</f>
        <v>#REF!</v>
      </c>
      <c r="E295" s="131" t="e">
        <f>E282/#REF!-1</f>
        <v>#REF!</v>
      </c>
      <c r="F295" s="131" t="e">
        <f>F282/#REF!-1</f>
        <v>#REF!</v>
      </c>
      <c r="G295" s="131" t="e">
        <f>G282/#REF!-1</f>
        <v>#REF!</v>
      </c>
      <c r="H295" s="131" t="e">
        <f>H282/#REF!-1</f>
        <v>#REF!</v>
      </c>
      <c r="I295" s="131" t="e">
        <f>I282/#REF!-1</f>
        <v>#REF!</v>
      </c>
      <c r="J295" s="131" t="e">
        <f>J282/#REF!-1</f>
        <v>#REF!</v>
      </c>
      <c r="K295" s="131" t="e">
        <f>K282/#REF!-1</f>
        <v>#REF!</v>
      </c>
      <c r="L295" s="131" t="e">
        <f>L282/#REF!-1</f>
        <v>#REF!</v>
      </c>
      <c r="M295" s="131" t="e">
        <f>M282/#REF!-1</f>
        <v>#REF!</v>
      </c>
      <c r="N295" s="131" t="e">
        <f>N282/#REF!-1</f>
        <v>#REF!</v>
      </c>
      <c r="O295" s="131" t="e">
        <f>O282/#REF!-1</f>
        <v>#REF!</v>
      </c>
      <c r="P295" s="131" t="e">
        <f>P282/#REF!-1</f>
        <v>#REF!</v>
      </c>
      <c r="Q295" s="131" t="e">
        <f>Q282/#REF!-1</f>
        <v>#REF!</v>
      </c>
      <c r="R295" s="131" t="e">
        <f>R282/#REF!-1</f>
        <v>#REF!</v>
      </c>
      <c r="S295" s="131" t="e">
        <f>S282/#REF!-1</f>
        <v>#REF!</v>
      </c>
      <c r="T295" s="122"/>
      <c r="U295" s="104"/>
    </row>
    <row r="296" spans="1:21" hidden="1" x14ac:dyDescent="0.3">
      <c r="A296" s="118" t="s">
        <v>187</v>
      </c>
      <c r="B296" s="131" t="e">
        <f>B282/#REF!-1</f>
        <v>#REF!</v>
      </c>
      <c r="C296" s="131" t="e">
        <f>C282/#REF!-1</f>
        <v>#REF!</v>
      </c>
      <c r="D296" s="131" t="e">
        <f>D282/#REF!-1</f>
        <v>#REF!</v>
      </c>
      <c r="E296" s="131" t="e">
        <f>E282/#REF!-1</f>
        <v>#REF!</v>
      </c>
      <c r="F296" s="131" t="e">
        <f>F282/#REF!-1</f>
        <v>#REF!</v>
      </c>
      <c r="G296" s="131" t="e">
        <f>G282/#REF!-1</f>
        <v>#REF!</v>
      </c>
      <c r="H296" s="131" t="e">
        <f>H282/#REF!-1</f>
        <v>#REF!</v>
      </c>
      <c r="I296" s="131" t="e">
        <f>I282/#REF!-1</f>
        <v>#REF!</v>
      </c>
      <c r="J296" s="131" t="e">
        <f>J282/#REF!-1</f>
        <v>#REF!</v>
      </c>
      <c r="K296" s="131" t="e">
        <f>K282/#REF!-1</f>
        <v>#REF!</v>
      </c>
      <c r="L296" s="131" t="e">
        <f>L282/#REF!-1</f>
        <v>#REF!</v>
      </c>
      <c r="M296" s="131" t="e">
        <f>M282/#REF!-1</f>
        <v>#REF!</v>
      </c>
      <c r="N296" s="131" t="e">
        <f>N282/#REF!-1</f>
        <v>#REF!</v>
      </c>
      <c r="O296" s="131" t="e">
        <f>O282/#REF!-1</f>
        <v>#REF!</v>
      </c>
      <c r="P296" s="131" t="e">
        <f>P282/#REF!-1</f>
        <v>#REF!</v>
      </c>
      <c r="Q296" s="131" t="e">
        <f>Q282/#REF!-1</f>
        <v>#REF!</v>
      </c>
      <c r="R296" s="131" t="e">
        <f>R282/#REF!-1</f>
        <v>#REF!</v>
      </c>
      <c r="S296" s="131" t="e">
        <f>S282/#REF!-1</f>
        <v>#REF!</v>
      </c>
      <c r="T296" s="122"/>
      <c r="U296" s="104"/>
    </row>
    <row r="297" spans="1:21" hidden="1" x14ac:dyDescent="0.3">
      <c r="A297" s="118" t="s">
        <v>188</v>
      </c>
      <c r="B297" s="131" t="e">
        <f>B282/#REF!-1</f>
        <v>#REF!</v>
      </c>
      <c r="C297" s="131" t="e">
        <f>C282/#REF!-1</f>
        <v>#REF!</v>
      </c>
      <c r="D297" s="131" t="e">
        <f>D282/#REF!-1</f>
        <v>#REF!</v>
      </c>
      <c r="E297" s="131" t="e">
        <f>E282/#REF!-1</f>
        <v>#REF!</v>
      </c>
      <c r="F297" s="131" t="e">
        <f>F282/#REF!-1</f>
        <v>#REF!</v>
      </c>
      <c r="G297" s="131" t="e">
        <f>G282/#REF!-1</f>
        <v>#REF!</v>
      </c>
      <c r="H297" s="131" t="e">
        <f>H282/#REF!-1</f>
        <v>#REF!</v>
      </c>
      <c r="I297" s="131" t="e">
        <f>I282/#REF!-1</f>
        <v>#REF!</v>
      </c>
      <c r="J297" s="131" t="e">
        <f>J282/#REF!-1</f>
        <v>#REF!</v>
      </c>
      <c r="K297" s="131" t="e">
        <f>K282/#REF!-1</f>
        <v>#REF!</v>
      </c>
      <c r="L297" s="131" t="e">
        <f>L282/#REF!-1</f>
        <v>#REF!</v>
      </c>
      <c r="M297" s="131" t="e">
        <f>M282/#REF!-1</f>
        <v>#REF!</v>
      </c>
      <c r="N297" s="131" t="e">
        <f>N282/#REF!-1</f>
        <v>#REF!</v>
      </c>
      <c r="O297" s="131" t="e">
        <f>O282/#REF!-1</f>
        <v>#REF!</v>
      </c>
      <c r="P297" s="131" t="e">
        <f>P282/#REF!-1</f>
        <v>#REF!</v>
      </c>
      <c r="Q297" s="131" t="e">
        <f>Q282/#REF!-1</f>
        <v>#REF!</v>
      </c>
      <c r="R297" s="131" t="e">
        <f>R282/#REF!-1</f>
        <v>#REF!</v>
      </c>
      <c r="S297" s="131" t="e">
        <f>S282/#REF!-1</f>
        <v>#REF!</v>
      </c>
      <c r="T297" s="122"/>
      <c r="U297" s="104"/>
    </row>
    <row r="298" spans="1:21" hidden="1" x14ac:dyDescent="0.3">
      <c r="A298" s="118" t="s">
        <v>189</v>
      </c>
      <c r="B298" s="131" t="e">
        <f>B282/#REF!-1</f>
        <v>#REF!</v>
      </c>
      <c r="C298" s="131" t="e">
        <f>C282/#REF!-1</f>
        <v>#REF!</v>
      </c>
      <c r="D298" s="131" t="e">
        <f>D282/#REF!-1</f>
        <v>#REF!</v>
      </c>
      <c r="E298" s="131" t="e">
        <f>E282/#REF!-1</f>
        <v>#REF!</v>
      </c>
      <c r="F298" s="131" t="e">
        <f>F282/#REF!-1</f>
        <v>#REF!</v>
      </c>
      <c r="G298" s="131" t="e">
        <f>G282/#REF!-1</f>
        <v>#REF!</v>
      </c>
      <c r="H298" s="131" t="e">
        <f>H282/#REF!-1</f>
        <v>#REF!</v>
      </c>
      <c r="I298" s="131" t="e">
        <f>I282/#REF!-1</f>
        <v>#REF!</v>
      </c>
      <c r="J298" s="131" t="e">
        <f>J282/#REF!-1</f>
        <v>#REF!</v>
      </c>
      <c r="K298" s="131" t="e">
        <f>K282/#REF!-1</f>
        <v>#REF!</v>
      </c>
      <c r="L298" s="131" t="e">
        <f>L282/#REF!-1</f>
        <v>#REF!</v>
      </c>
      <c r="M298" s="131" t="e">
        <f>M282/#REF!-1</f>
        <v>#REF!</v>
      </c>
      <c r="N298" s="131" t="e">
        <f>N282/#REF!-1</f>
        <v>#REF!</v>
      </c>
      <c r="O298" s="131" t="e">
        <f>O282/#REF!-1</f>
        <v>#REF!</v>
      </c>
      <c r="P298" s="131" t="e">
        <f>P282/#REF!-1</f>
        <v>#REF!</v>
      </c>
      <c r="Q298" s="131" t="e">
        <f>Q282/#REF!-1</f>
        <v>#REF!</v>
      </c>
      <c r="R298" s="131" t="e">
        <f>R282/#REF!-1</f>
        <v>#REF!</v>
      </c>
      <c r="S298" s="131" t="e">
        <f>S282/#REF!-1</f>
        <v>#REF!</v>
      </c>
      <c r="T298" s="122"/>
      <c r="U298" s="104"/>
    </row>
    <row r="299" spans="1:21" hidden="1" x14ac:dyDescent="0.3">
      <c r="F299" s="141"/>
      <c r="T299" s="122"/>
      <c r="U299" s="104"/>
    </row>
    <row r="300" spans="1:21" hidden="1" x14ac:dyDescent="0.3">
      <c r="A300" s="133" t="s">
        <v>190</v>
      </c>
      <c r="B300" s="137">
        <f t="shared" ref="B300:S300" si="49">AVERAGE(B283:B285)</f>
        <v>877903.68837949855</v>
      </c>
      <c r="C300" s="137">
        <f t="shared" si="49"/>
        <v>245816.96333333335</v>
      </c>
      <c r="D300" s="139">
        <f t="shared" si="49"/>
        <v>152681.73666666666</v>
      </c>
      <c r="E300" s="142">
        <f t="shared" si="49"/>
        <v>8744.3233333333337</v>
      </c>
      <c r="F300" s="139">
        <f t="shared" si="49"/>
        <v>93134.893333333326</v>
      </c>
      <c r="G300" s="142">
        <f t="shared" si="49"/>
        <v>31520.713333333333</v>
      </c>
      <c r="H300" s="142">
        <f t="shared" si="49"/>
        <v>61614.179999999993</v>
      </c>
      <c r="I300" s="137">
        <f t="shared" si="49"/>
        <v>632087.05837949843</v>
      </c>
      <c r="J300" s="139">
        <f t="shared" si="49"/>
        <v>124812.27767364529</v>
      </c>
      <c r="K300" s="142">
        <f t="shared" si="49"/>
        <v>34552.853333333333</v>
      </c>
      <c r="L300" s="139">
        <f t="shared" si="49"/>
        <v>507274.44737251988</v>
      </c>
      <c r="M300" s="142">
        <f t="shared" si="49"/>
        <v>285321.14903341146</v>
      </c>
      <c r="N300" s="142">
        <f t="shared" si="49"/>
        <v>221952.96500577507</v>
      </c>
      <c r="O300" s="137">
        <f t="shared" si="49"/>
        <v>277494.70731725713</v>
      </c>
      <c r="P300" s="134">
        <f t="shared" si="49"/>
        <v>43297.619999999995</v>
      </c>
      <c r="Q300" s="137">
        <f t="shared" si="49"/>
        <v>600409.21885349089</v>
      </c>
      <c r="R300" s="134">
        <f t="shared" si="49"/>
        <v>316842.13398285251</v>
      </c>
      <c r="S300" s="134">
        <f t="shared" si="49"/>
        <v>283567.08487063838</v>
      </c>
      <c r="T300" s="122"/>
      <c r="U300" s="104"/>
    </row>
    <row r="301" spans="1:21" hidden="1" x14ac:dyDescent="0.3">
      <c r="A301" s="135" t="s">
        <v>191</v>
      </c>
      <c r="B301" s="138">
        <f t="shared" ref="B301:S301" si="50">B282/B300-1</f>
        <v>0.20873201369895145</v>
      </c>
      <c r="C301" s="138">
        <f t="shared" si="50"/>
        <v>0.14210450000270525</v>
      </c>
      <c r="D301" s="140">
        <f t="shared" si="50"/>
        <v>0.22026657586922482</v>
      </c>
      <c r="E301" s="143">
        <f t="shared" si="50"/>
        <v>0.13697076617706649</v>
      </c>
      <c r="F301" s="140">
        <f t="shared" si="50"/>
        <v>1.3961970858898942E-2</v>
      </c>
      <c r="G301" s="143">
        <f t="shared" si="50"/>
        <v>-6.1741411520509049E-2</v>
      </c>
      <c r="H301" s="143">
        <f t="shared" si="50"/>
        <v>5.2690468330504725E-2</v>
      </c>
      <c r="I301" s="138">
        <f t="shared" si="50"/>
        <v>0.23464580193974194</v>
      </c>
      <c r="J301" s="140">
        <f t="shared" si="50"/>
        <v>0.23765776676440131</v>
      </c>
      <c r="K301" s="143">
        <f t="shared" si="50"/>
        <v>0.5076222359253304</v>
      </c>
      <c r="L301" s="140">
        <f t="shared" si="50"/>
        <v>0.23390356340715179</v>
      </c>
      <c r="M301" s="143">
        <f t="shared" si="50"/>
        <v>0.26529652082631139</v>
      </c>
      <c r="N301" s="143">
        <f t="shared" si="50"/>
        <v>0.19354968311106857</v>
      </c>
      <c r="O301" s="138">
        <f t="shared" si="50"/>
        <v>0.22808578277034752</v>
      </c>
      <c r="P301" s="136">
        <f t="shared" si="50"/>
        <v>0.43265819229786784</v>
      </c>
      <c r="Q301" s="138">
        <f t="shared" si="50"/>
        <v>0.19979001923707318</v>
      </c>
      <c r="R301" s="136">
        <f t="shared" si="50"/>
        <v>0.23276671659861958</v>
      </c>
      <c r="S301" s="136">
        <f t="shared" si="50"/>
        <v>0.16294015999298628</v>
      </c>
      <c r="T301" s="122"/>
      <c r="U301" s="104"/>
    </row>
    <row r="302" spans="1:21" hidden="1" x14ac:dyDescent="0.3">
      <c r="T302" s="122"/>
      <c r="U302" s="104"/>
    </row>
    <row r="303" spans="1:21" hidden="1" x14ac:dyDescent="0.3">
      <c r="T303" s="122"/>
      <c r="U303" s="104"/>
    </row>
    <row r="304" spans="1:21" hidden="1" x14ac:dyDescent="0.3">
      <c r="T304" s="122"/>
      <c r="U304" s="104"/>
    </row>
    <row r="305" spans="2:21" hidden="1" x14ac:dyDescent="0.3">
      <c r="T305" s="122"/>
      <c r="U305" s="104"/>
    </row>
    <row r="306" spans="2:21" x14ac:dyDescent="0.3">
      <c r="T306" s="122"/>
      <c r="U306" s="104"/>
    </row>
    <row r="307" spans="2:21" x14ac:dyDescent="0.3">
      <c r="D307" s="144"/>
      <c r="E307" s="144"/>
      <c r="F307" s="144"/>
      <c r="G307" s="144"/>
      <c r="H307" s="144"/>
      <c r="T307" s="122"/>
      <c r="U307" s="104"/>
    </row>
    <row r="308" spans="2:21" x14ac:dyDescent="0.3">
      <c r="B308" s="412"/>
      <c r="C308" s="412"/>
      <c r="D308" s="412"/>
      <c r="E308" s="412"/>
      <c r="F308" s="412"/>
      <c r="G308" s="412"/>
      <c r="H308" s="412"/>
      <c r="T308" s="122"/>
      <c r="U308" s="104"/>
    </row>
    <row r="309" spans="2:21" x14ac:dyDescent="0.3"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T309" s="122"/>
      <c r="U309" s="104"/>
    </row>
    <row r="310" spans="2:21" x14ac:dyDescent="0.3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 x14ac:dyDescent="0.3">
      <c r="B311" s="412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T311" s="122"/>
      <c r="U311" s="104"/>
    </row>
    <row r="312" spans="2:21" x14ac:dyDescent="0.3">
      <c r="B312" s="412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T312" s="122"/>
      <c r="U312" s="104"/>
    </row>
    <row r="313" spans="2:21" x14ac:dyDescent="0.3">
      <c r="B313" s="412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T313" s="122"/>
      <c r="U313" s="104"/>
    </row>
    <row r="314" spans="2:21" x14ac:dyDescent="0.3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2:21" x14ac:dyDescent="0.3">
      <c r="B315" s="412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T315" s="122"/>
      <c r="U315" s="104"/>
    </row>
    <row r="316" spans="2:21" x14ac:dyDescent="0.3">
      <c r="B316" s="412"/>
      <c r="T316" s="122"/>
      <c r="U316" s="104"/>
    </row>
    <row r="317" spans="2:21" x14ac:dyDescent="0.3">
      <c r="B317" s="412"/>
      <c r="T317" s="122"/>
      <c r="U317" s="104"/>
    </row>
    <row r="318" spans="2:21" x14ac:dyDescent="0.3">
      <c r="T318" s="122"/>
      <c r="U318" s="104"/>
    </row>
    <row r="319" spans="2:21" x14ac:dyDescent="0.3">
      <c r="T319" s="122"/>
      <c r="U319" s="104"/>
    </row>
    <row r="320" spans="2:21" x14ac:dyDescent="0.3">
      <c r="T320" s="122"/>
      <c r="U320" s="104"/>
    </row>
    <row r="321" spans="6:21" x14ac:dyDescent="0.3">
      <c r="T321" s="122"/>
      <c r="U321" s="104"/>
    </row>
    <row r="322" spans="6:21" x14ac:dyDescent="0.3">
      <c r="T322" s="122"/>
      <c r="U322" s="104"/>
    </row>
    <row r="323" spans="6:21" x14ac:dyDescent="0.3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 x14ac:dyDescent="0.3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 x14ac:dyDescent="0.3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 x14ac:dyDescent="0.3">
      <c r="F326" s="145"/>
      <c r="G326" s="145"/>
      <c r="H326" s="146"/>
      <c r="I326" s="145"/>
      <c r="J326" s="146"/>
      <c r="K326" s="145"/>
      <c r="L326" s="145"/>
      <c r="M326" s="146"/>
      <c r="T326" s="122"/>
      <c r="U326" s="104"/>
    </row>
    <row r="327" spans="6:21" x14ac:dyDescent="0.3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6:21" x14ac:dyDescent="0.3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6:21" x14ac:dyDescent="0.3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6:21" x14ac:dyDescent="0.3">
      <c r="T330" s="122"/>
      <c r="U330" s="104"/>
    </row>
    <row r="331" spans="6:21" x14ac:dyDescent="0.3">
      <c r="T331" s="122"/>
      <c r="U331" s="104"/>
    </row>
    <row r="332" spans="6:21" x14ac:dyDescent="0.3">
      <c r="T332" s="122"/>
      <c r="U332" s="104"/>
    </row>
    <row r="333" spans="6:21" x14ac:dyDescent="0.3">
      <c r="T333" s="122"/>
      <c r="U333" s="104"/>
    </row>
    <row r="334" spans="6:21" x14ac:dyDescent="0.3">
      <c r="F334" s="145"/>
      <c r="G334" s="145"/>
      <c r="H334" s="146"/>
      <c r="I334" s="145"/>
      <c r="T334" s="122"/>
      <c r="U334" s="104"/>
    </row>
    <row r="335" spans="6:21" x14ac:dyDescent="0.3">
      <c r="F335" s="145"/>
      <c r="G335" s="145"/>
      <c r="H335" s="146"/>
      <c r="I335" s="145"/>
      <c r="T335" s="122"/>
      <c r="U335" s="104"/>
    </row>
    <row r="336" spans="6:21" x14ac:dyDescent="0.3">
      <c r="F336" s="145"/>
      <c r="G336" s="145"/>
      <c r="H336" s="146"/>
      <c r="I336" s="145"/>
      <c r="T336" s="122"/>
      <c r="U336" s="104"/>
    </row>
    <row r="337" spans="6:21" x14ac:dyDescent="0.3">
      <c r="F337" s="145"/>
      <c r="G337" s="145"/>
      <c r="H337" s="146"/>
      <c r="I337" s="145"/>
      <c r="T337" s="122"/>
      <c r="U337" s="104"/>
    </row>
    <row r="338" spans="6:21" x14ac:dyDescent="0.3">
      <c r="F338" s="145"/>
      <c r="G338" s="145"/>
      <c r="H338" s="146"/>
      <c r="I338" s="145"/>
      <c r="T338" s="122"/>
      <c r="U338" s="104"/>
    </row>
    <row r="339" spans="6:21" x14ac:dyDescent="0.3">
      <c r="F339" s="145"/>
      <c r="G339" s="145"/>
      <c r="H339" s="146"/>
      <c r="I339" s="145"/>
      <c r="T339" s="122"/>
      <c r="U339" s="104"/>
    </row>
    <row r="340" spans="6:21" x14ac:dyDescent="0.3">
      <c r="F340" s="145"/>
      <c r="G340" s="145"/>
      <c r="H340" s="146"/>
      <c r="I340" s="145"/>
      <c r="J340" s="146"/>
      <c r="T340" s="122"/>
      <c r="U340" s="104"/>
    </row>
    <row r="341" spans="6:21" x14ac:dyDescent="0.3">
      <c r="F341" s="145"/>
      <c r="G341" s="145"/>
      <c r="H341" s="146"/>
      <c r="I341" s="145"/>
      <c r="J341" s="146"/>
      <c r="T341" s="122"/>
      <c r="U341" s="104"/>
    </row>
    <row r="342" spans="6:21" x14ac:dyDescent="0.3">
      <c r="F342" s="145"/>
      <c r="G342" s="145"/>
      <c r="H342" s="146"/>
      <c r="I342" s="145"/>
      <c r="J342" s="146"/>
      <c r="T342" s="122"/>
      <c r="U342" s="104"/>
    </row>
    <row r="343" spans="6:21" x14ac:dyDescent="0.3">
      <c r="F343" s="145"/>
      <c r="G343" s="145"/>
      <c r="H343" s="146"/>
      <c r="I343" s="145"/>
      <c r="J343" s="146"/>
      <c r="T343" s="122"/>
      <c r="U343" s="104"/>
    </row>
    <row r="344" spans="6:21" x14ac:dyDescent="0.3">
      <c r="T344" s="122"/>
      <c r="U344" s="104"/>
    </row>
    <row r="345" spans="6:21" x14ac:dyDescent="0.3">
      <c r="T345" s="122"/>
      <c r="U345" s="104"/>
    </row>
    <row r="346" spans="6:21" x14ac:dyDescent="0.3">
      <c r="T346" s="122"/>
      <c r="U346" s="104"/>
    </row>
    <row r="347" spans="6:21" x14ac:dyDescent="0.3">
      <c r="T347" s="122"/>
      <c r="U347" s="104"/>
    </row>
    <row r="348" spans="6:21" x14ac:dyDescent="0.3">
      <c r="T348" s="122"/>
      <c r="U348" s="104"/>
    </row>
    <row r="349" spans="6:21" x14ac:dyDescent="0.3">
      <c r="T349" s="122"/>
      <c r="U349" s="104"/>
    </row>
    <row r="350" spans="6:21" x14ac:dyDescent="0.3">
      <c r="T350" s="122"/>
      <c r="U350" s="104"/>
    </row>
    <row r="351" spans="6:21" x14ac:dyDescent="0.3">
      <c r="T351" s="122"/>
      <c r="U351" s="104"/>
    </row>
    <row r="352" spans="6:21" x14ac:dyDescent="0.3">
      <c r="T352" s="122"/>
      <c r="U352" s="104"/>
    </row>
    <row r="353" spans="20:21" x14ac:dyDescent="0.3">
      <c r="T353" s="122"/>
      <c r="U353" s="104"/>
    </row>
  </sheetData>
  <mergeCells count="3">
    <mergeCell ref="A1:U1"/>
    <mergeCell ref="U3:U5"/>
    <mergeCell ref="A278:S278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2023-06-02T23:02:13Z</cp:lastPrinted>
  <dcterms:created xsi:type="dcterms:W3CDTF">2015-03-05T07:20:42Z</dcterms:created>
  <dcterms:modified xsi:type="dcterms:W3CDTF">2023-06-03T05:51:10Z</dcterms:modified>
</cp:coreProperties>
</file>