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750" yWindow="90" windowWidth="31290" windowHeight="11865"/>
  </bookViews>
  <sheets>
    <sheet name="수주통계" sheetId="3" r:id="rId1"/>
    <sheet name="분기" sheetId="5" r:id="rId2"/>
  </sheets>
  <definedNames>
    <definedName name="_xlnm.Print_Area" localSheetId="0">수주통계!$A$1:$U$249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28" i="3" l="1"/>
  <c r="D228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R228" i="3"/>
  <c r="S228" i="3"/>
  <c r="T228" i="3"/>
  <c r="U228" i="3"/>
  <c r="C229" i="3"/>
  <c r="D229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R229" i="3"/>
  <c r="S229" i="3"/>
  <c r="T229" i="3"/>
  <c r="U229" i="3"/>
  <c r="C230" i="3"/>
  <c r="D230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Q230" i="3"/>
  <c r="R230" i="3"/>
  <c r="S230" i="3"/>
  <c r="T230" i="3"/>
  <c r="U230" i="3"/>
  <c r="B230" i="3"/>
  <c r="B229" i="3"/>
  <c r="B228" i="3"/>
  <c r="C220" i="3"/>
  <c r="D220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R220" i="3"/>
  <c r="S220" i="3"/>
  <c r="T220" i="3"/>
  <c r="U220" i="3"/>
  <c r="C221" i="3"/>
  <c r="D221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R221" i="3"/>
  <c r="S221" i="3"/>
  <c r="T221" i="3"/>
  <c r="U221" i="3"/>
  <c r="C222" i="3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T222" i="3"/>
  <c r="U222" i="3"/>
  <c r="B222" i="3"/>
  <c r="B221" i="3"/>
  <c r="B220" i="3"/>
  <c r="C230" i="5" l="1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B232" i="5"/>
  <c r="B231" i="5"/>
  <c r="B230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V213" i="5" l="1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T230" i="5"/>
  <c r="U230" i="5"/>
  <c r="C225" i="5"/>
  <c r="W225" i="5" s="1"/>
  <c r="D225" i="5"/>
  <c r="E225" i="5"/>
  <c r="F225" i="5"/>
  <c r="G225" i="5"/>
  <c r="H225" i="5"/>
  <c r="I225" i="5"/>
  <c r="J225" i="5"/>
  <c r="K225" i="5"/>
  <c r="L225" i="5"/>
  <c r="O225" i="5"/>
  <c r="P225" i="5"/>
  <c r="Q225" i="5"/>
  <c r="V225" i="5" l="1"/>
  <c r="V217" i="5"/>
  <c r="B204" i="5"/>
  <c r="V221" i="5" s="1"/>
  <c r="U231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T231" i="5" s="1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1" i="5"/>
  <c r="R241" i="5"/>
  <c r="Q241" i="5"/>
  <c r="P241" i="5"/>
  <c r="O241" i="5"/>
  <c r="N241" i="5"/>
  <c r="M241" i="5"/>
  <c r="L241" i="5"/>
  <c r="K241" i="5"/>
  <c r="J241" i="5"/>
  <c r="I241" i="5"/>
  <c r="H241" i="5"/>
  <c r="G241" i="5"/>
  <c r="F241" i="5"/>
  <c r="E241" i="5"/>
  <c r="D241" i="5"/>
  <c r="C241" i="5"/>
  <c r="B241" i="5"/>
  <c r="U240" i="5"/>
  <c r="T240" i="5"/>
  <c r="U238" i="5"/>
  <c r="T238" i="5"/>
  <c r="U232" i="5"/>
  <c r="T23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S238" i="5" s="1"/>
  <c r="R213" i="5"/>
  <c r="R238" i="5" s="1"/>
  <c r="Q213" i="5"/>
  <c r="Q238" i="5" s="1"/>
  <c r="Q251" i="5" s="1"/>
  <c r="P213" i="5"/>
  <c r="P238" i="5" s="1"/>
  <c r="O213" i="5"/>
  <c r="O238" i="5" s="1"/>
  <c r="N213" i="5"/>
  <c r="N238" i="5" s="1"/>
  <c r="M213" i="5"/>
  <c r="M238" i="5" s="1"/>
  <c r="L213" i="5"/>
  <c r="L238" i="5" s="1"/>
  <c r="K213" i="5"/>
  <c r="K238" i="5" s="1"/>
  <c r="K250" i="5" s="1"/>
  <c r="J213" i="5"/>
  <c r="J238" i="5" s="1"/>
  <c r="I213" i="5"/>
  <c r="I238" i="5" s="1"/>
  <c r="H213" i="5"/>
  <c r="H238" i="5" s="1"/>
  <c r="G213" i="5"/>
  <c r="G238" i="5" s="1"/>
  <c r="F213" i="5"/>
  <c r="F238" i="5" s="1"/>
  <c r="E213" i="5"/>
  <c r="E238" i="5" s="1"/>
  <c r="E251" i="5" s="1"/>
  <c r="D213" i="5"/>
  <c r="D238" i="5" s="1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U199" i="5"/>
  <c r="U239" i="5" s="1"/>
  <c r="S199" i="5"/>
  <c r="S200" i="5" s="1"/>
  <c r="R199" i="5"/>
  <c r="R200" i="5" s="1"/>
  <c r="Q199" i="5"/>
  <c r="Q200" i="5" s="1"/>
  <c r="P199" i="5"/>
  <c r="P200" i="5" s="1"/>
  <c r="O199" i="5"/>
  <c r="T199" i="5" s="1"/>
  <c r="T239" i="5" s="1"/>
  <c r="S196" i="5"/>
  <c r="R196" i="5"/>
  <c r="Q196" i="5"/>
  <c r="P196" i="5"/>
  <c r="O196" i="5"/>
  <c r="N196" i="5"/>
  <c r="N239" i="5" s="1"/>
  <c r="M196" i="5"/>
  <c r="M239" i="5" s="1"/>
  <c r="L196" i="5"/>
  <c r="L239" i="5" s="1"/>
  <c r="K196" i="5"/>
  <c r="K239" i="5" s="1"/>
  <c r="J196" i="5"/>
  <c r="I196" i="5"/>
  <c r="H196" i="5"/>
  <c r="H239" i="5" s="1"/>
  <c r="G196" i="5"/>
  <c r="G239" i="5" s="1"/>
  <c r="F196" i="5"/>
  <c r="F239" i="5" s="1"/>
  <c r="E196" i="5"/>
  <c r="E239" i="5" s="1"/>
  <c r="D196" i="5"/>
  <c r="C196" i="5"/>
  <c r="B239" i="5"/>
  <c r="K192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0" i="5" s="1"/>
  <c r="R179" i="5"/>
  <c r="R240" i="5" s="1"/>
  <c r="Q179" i="5"/>
  <c r="Q240" i="5" s="1"/>
  <c r="P179" i="5"/>
  <c r="P240" i="5" s="1"/>
  <c r="O179" i="5"/>
  <c r="O240" i="5" s="1"/>
  <c r="N179" i="5"/>
  <c r="M179" i="5"/>
  <c r="M240" i="5" s="1"/>
  <c r="L179" i="5"/>
  <c r="L240" i="5" s="1"/>
  <c r="K179" i="5"/>
  <c r="K240" i="5" s="1"/>
  <c r="J179" i="5"/>
  <c r="J240" i="5" s="1"/>
  <c r="I179" i="5"/>
  <c r="I240" i="5" s="1"/>
  <c r="H179" i="5"/>
  <c r="G179" i="5"/>
  <c r="G240" i="5" s="1"/>
  <c r="F179" i="5"/>
  <c r="F240" i="5" s="1"/>
  <c r="E179" i="5"/>
  <c r="E240" i="5" s="1"/>
  <c r="D179" i="5"/>
  <c r="D240" i="5" s="1"/>
  <c r="C179" i="5"/>
  <c r="C24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Q192" i="5" l="1"/>
  <c r="E192" i="5"/>
  <c r="B192" i="5"/>
  <c r="N192" i="5"/>
  <c r="R239" i="5"/>
  <c r="R242" i="5" s="1"/>
  <c r="S239" i="5"/>
  <c r="B209" i="5"/>
  <c r="G209" i="5"/>
  <c r="W217" i="5"/>
  <c r="C238" i="5"/>
  <c r="C248" i="5" s="1"/>
  <c r="W213" i="5"/>
  <c r="Q239" i="5"/>
  <c r="H192" i="5"/>
  <c r="M209" i="5"/>
  <c r="R123" i="5"/>
  <c r="P123" i="5"/>
  <c r="E256" i="5"/>
  <c r="E257" i="5" s="1"/>
  <c r="K256" i="5"/>
  <c r="K257" i="5" s="1"/>
  <c r="Q209" i="5"/>
  <c r="E209" i="5"/>
  <c r="K209" i="5"/>
  <c r="T243" i="5"/>
  <c r="C209" i="5"/>
  <c r="I209" i="5"/>
  <c r="U243" i="5"/>
  <c r="B123" i="5"/>
  <c r="U123" i="5" s="1"/>
  <c r="Q256" i="5"/>
  <c r="Q257" i="5" s="1"/>
  <c r="D209" i="5"/>
  <c r="J209" i="5"/>
  <c r="P209" i="5"/>
  <c r="O123" i="5"/>
  <c r="S123" i="5"/>
  <c r="G254" i="5"/>
  <c r="G253" i="5"/>
  <c r="G252" i="5"/>
  <c r="G250" i="5"/>
  <c r="G248" i="5"/>
  <c r="G246" i="5"/>
  <c r="G243" i="5"/>
  <c r="G251" i="5"/>
  <c r="G249" i="5"/>
  <c r="G247" i="5"/>
  <c r="G244" i="5"/>
  <c r="G242" i="5"/>
  <c r="M254" i="5"/>
  <c r="M253" i="5"/>
  <c r="M252" i="5"/>
  <c r="M251" i="5"/>
  <c r="M249" i="5"/>
  <c r="M247" i="5"/>
  <c r="M244" i="5"/>
  <c r="M242" i="5"/>
  <c r="M250" i="5"/>
  <c r="M248" i="5"/>
  <c r="M246" i="5"/>
  <c r="M243" i="5"/>
  <c r="S254" i="5"/>
  <c r="S253" i="5"/>
  <c r="S252" i="5"/>
  <c r="S251" i="5"/>
  <c r="S250" i="5"/>
  <c r="S248" i="5"/>
  <c r="S246" i="5"/>
  <c r="S243" i="5"/>
  <c r="S249" i="5"/>
  <c r="S247" i="5"/>
  <c r="S244" i="5"/>
  <c r="S242" i="5"/>
  <c r="C250" i="5"/>
  <c r="I254" i="5"/>
  <c r="I253" i="5"/>
  <c r="I243" i="5"/>
  <c r="I252" i="5"/>
  <c r="I251" i="5"/>
  <c r="I249" i="5"/>
  <c r="I247" i="5"/>
  <c r="I244" i="5"/>
  <c r="I250" i="5"/>
  <c r="I248" i="5"/>
  <c r="I246" i="5"/>
  <c r="O254" i="5"/>
  <c r="O253" i="5"/>
  <c r="O252" i="5"/>
  <c r="O250" i="5"/>
  <c r="O248" i="5"/>
  <c r="O246" i="5"/>
  <c r="O243" i="5"/>
  <c r="O251" i="5"/>
  <c r="O249" i="5"/>
  <c r="O247" i="5"/>
  <c r="O244" i="5"/>
  <c r="S209" i="5"/>
  <c r="U121" i="5"/>
  <c r="M192" i="5"/>
  <c r="F256" i="5"/>
  <c r="M256" i="5"/>
  <c r="M257" i="5" s="1"/>
  <c r="K243" i="5"/>
  <c r="G192" i="5"/>
  <c r="S192" i="5"/>
  <c r="D254" i="5"/>
  <c r="D253" i="5"/>
  <c r="D252" i="5"/>
  <c r="D251" i="5"/>
  <c r="D250" i="5"/>
  <c r="D249" i="5"/>
  <c r="D248" i="5"/>
  <c r="D247" i="5"/>
  <c r="D246" i="5"/>
  <c r="D244" i="5"/>
  <c r="D243" i="5"/>
  <c r="J254" i="5"/>
  <c r="J253" i="5"/>
  <c r="J252" i="5"/>
  <c r="J251" i="5"/>
  <c r="J250" i="5"/>
  <c r="J249" i="5"/>
  <c r="J248" i="5"/>
  <c r="J247" i="5"/>
  <c r="J246" i="5"/>
  <c r="J244" i="5"/>
  <c r="J243" i="5"/>
  <c r="P254" i="5"/>
  <c r="P253" i="5"/>
  <c r="P252" i="5"/>
  <c r="P251" i="5"/>
  <c r="P250" i="5"/>
  <c r="P249" i="5"/>
  <c r="P248" i="5"/>
  <c r="P247" i="5"/>
  <c r="P246" i="5"/>
  <c r="P244" i="5"/>
  <c r="P243" i="5"/>
  <c r="C239" i="5"/>
  <c r="C256" i="5" s="1"/>
  <c r="O239" i="5"/>
  <c r="O256" i="5" s="1"/>
  <c r="O257" i="5" s="1"/>
  <c r="U242" i="5"/>
  <c r="E244" i="5"/>
  <c r="Q244" i="5"/>
  <c r="K246" i="5"/>
  <c r="E247" i="5"/>
  <c r="Q247" i="5"/>
  <c r="K248" i="5"/>
  <c r="E249" i="5"/>
  <c r="Q249" i="5"/>
  <c r="F257" i="5"/>
  <c r="F254" i="5"/>
  <c r="F253" i="5"/>
  <c r="F252" i="5"/>
  <c r="F251" i="5"/>
  <c r="F250" i="5"/>
  <c r="F249" i="5"/>
  <c r="F248" i="5"/>
  <c r="F247" i="5"/>
  <c r="F246" i="5"/>
  <c r="F244" i="5"/>
  <c r="F243" i="5"/>
  <c r="F242" i="5"/>
  <c r="R254" i="5"/>
  <c r="R253" i="5"/>
  <c r="R252" i="5"/>
  <c r="R251" i="5"/>
  <c r="R250" i="5"/>
  <c r="R249" i="5"/>
  <c r="R248" i="5"/>
  <c r="R247" i="5"/>
  <c r="R246" i="5"/>
  <c r="R244" i="5"/>
  <c r="R243" i="5"/>
  <c r="L256" i="5"/>
  <c r="L257" i="5" s="1"/>
  <c r="K254" i="5"/>
  <c r="K253" i="5"/>
  <c r="K252" i="5"/>
  <c r="I192" i="5"/>
  <c r="K242" i="5"/>
  <c r="O200" i="5"/>
  <c r="O209" i="5" s="1"/>
  <c r="L254" i="5"/>
  <c r="L253" i="5"/>
  <c r="L252" i="5"/>
  <c r="L251" i="5"/>
  <c r="L250" i="5"/>
  <c r="L249" i="5"/>
  <c r="L248" i="5"/>
  <c r="L247" i="5"/>
  <c r="L246" i="5"/>
  <c r="L244" i="5"/>
  <c r="L243" i="5"/>
  <c r="L242" i="5"/>
  <c r="E254" i="5"/>
  <c r="E253" i="5"/>
  <c r="Q254" i="5"/>
  <c r="Q253" i="5"/>
  <c r="Q252" i="5"/>
  <c r="G256" i="5"/>
  <c r="G257" i="5" s="1"/>
  <c r="S256" i="5"/>
  <c r="S257" i="5" s="1"/>
  <c r="E243" i="5"/>
  <c r="Q243" i="5"/>
  <c r="E252" i="5"/>
  <c r="I239" i="5"/>
  <c r="I256" i="5" s="1"/>
  <c r="I257" i="5" s="1"/>
  <c r="K244" i="5"/>
  <c r="E246" i="5"/>
  <c r="Q246" i="5"/>
  <c r="K247" i="5"/>
  <c r="E248" i="5"/>
  <c r="Q248" i="5"/>
  <c r="K249" i="5"/>
  <c r="E250" i="5"/>
  <c r="Q250" i="5"/>
  <c r="K251" i="5"/>
  <c r="Q123" i="5"/>
  <c r="C192" i="5"/>
  <c r="O192" i="5"/>
  <c r="H242" i="5"/>
  <c r="H254" i="5"/>
  <c r="H253" i="5"/>
  <c r="H252" i="5"/>
  <c r="H251" i="5"/>
  <c r="H250" i="5"/>
  <c r="H249" i="5"/>
  <c r="H248" i="5"/>
  <c r="H247" i="5"/>
  <c r="H246" i="5"/>
  <c r="H244" i="5"/>
  <c r="N242" i="5"/>
  <c r="N254" i="5"/>
  <c r="N253" i="5"/>
  <c r="N252" i="5"/>
  <c r="N251" i="5"/>
  <c r="N250" i="5"/>
  <c r="N249" i="5"/>
  <c r="N248" i="5"/>
  <c r="N247" i="5"/>
  <c r="N246" i="5"/>
  <c r="N244" i="5"/>
  <c r="E242" i="5"/>
  <c r="Q242" i="5"/>
  <c r="D192" i="5"/>
  <c r="J192" i="5"/>
  <c r="P192" i="5"/>
  <c r="F209" i="5"/>
  <c r="L209" i="5"/>
  <c r="R209" i="5"/>
  <c r="D239" i="5"/>
  <c r="D256" i="5" s="1"/>
  <c r="D257" i="5" s="1"/>
  <c r="J239" i="5"/>
  <c r="J256" i="5" s="1"/>
  <c r="J257" i="5" s="1"/>
  <c r="P239" i="5"/>
  <c r="P256" i="5" s="1"/>
  <c r="P257" i="5" s="1"/>
  <c r="B240" i="5"/>
  <c r="H240" i="5"/>
  <c r="H243" i="5" s="1"/>
  <c r="N240" i="5"/>
  <c r="N243" i="5" s="1"/>
  <c r="F192" i="5"/>
  <c r="L192" i="5"/>
  <c r="R192" i="5"/>
  <c r="H209" i="5"/>
  <c r="N209" i="5"/>
  <c r="T242" i="5"/>
  <c r="C249" i="5" l="1"/>
  <c r="C251" i="5"/>
  <c r="C253" i="5"/>
  <c r="R256" i="5"/>
  <c r="R257" i="5" s="1"/>
  <c r="C243" i="5"/>
  <c r="C254" i="5"/>
  <c r="C252" i="5"/>
  <c r="C244" i="5"/>
  <c r="C246" i="5"/>
  <c r="C257" i="5"/>
  <c r="C247" i="5"/>
  <c r="N256" i="5"/>
  <c r="N257" i="5" s="1"/>
  <c r="O242" i="5"/>
  <c r="B256" i="5"/>
  <c r="H256" i="5"/>
  <c r="H257" i="5" s="1"/>
  <c r="I242" i="5"/>
  <c r="D242" i="5"/>
  <c r="P242" i="5"/>
  <c r="C242" i="5"/>
  <c r="J242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32" i="3" l="1"/>
  <c r="T194" i="3"/>
  <c r="B233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32" i="3" l="1"/>
  <c r="B238" i="5" l="1"/>
  <c r="C175" i="3"/>
  <c r="C231" i="3"/>
  <c r="B253" i="5" l="1"/>
  <c r="B247" i="5"/>
  <c r="B252" i="5"/>
  <c r="B246" i="5"/>
  <c r="B251" i="5"/>
  <c r="B244" i="5"/>
  <c r="B250" i="5"/>
  <c r="B242" i="5"/>
  <c r="B249" i="5"/>
  <c r="B254" i="5"/>
  <c r="B248" i="5"/>
  <c r="B243" i="5"/>
  <c r="B25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1" i="3" l="1"/>
  <c r="S234" i="3" s="1"/>
  <c r="R231" i="3"/>
  <c r="R234" i="3" s="1"/>
  <c r="Q231" i="3"/>
  <c r="Q234" i="3" s="1"/>
  <c r="P231" i="3"/>
  <c r="P234" i="3" s="1"/>
  <c r="O231" i="3"/>
  <c r="O234" i="3" s="1"/>
  <c r="N231" i="3"/>
  <c r="N234" i="3" s="1"/>
  <c r="M231" i="3"/>
  <c r="M234" i="3" s="1"/>
  <c r="L231" i="3"/>
  <c r="L234" i="3" s="1"/>
  <c r="K231" i="3"/>
  <c r="K234" i="3" s="1"/>
  <c r="J231" i="3"/>
  <c r="J234" i="3" s="1"/>
  <c r="I231" i="3"/>
  <c r="I234" i="3" s="1"/>
  <c r="H231" i="3"/>
  <c r="H234" i="3" s="1"/>
  <c r="G231" i="3"/>
  <c r="G234" i="3" s="1"/>
  <c r="F231" i="3"/>
  <c r="F234" i="3" s="1"/>
  <c r="E231" i="3"/>
  <c r="E234" i="3" s="1"/>
  <c r="D231" i="3"/>
  <c r="D234" i="3" s="1"/>
  <c r="C234" i="3"/>
  <c r="B231" i="3"/>
  <c r="B234" i="3" s="1"/>
  <c r="S244" i="3" l="1"/>
  <c r="R244" i="3"/>
  <c r="Q244" i="3"/>
  <c r="P244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B246" i="3" l="1"/>
  <c r="B247" i="3" s="1"/>
  <c r="D246" i="3"/>
  <c r="D247" i="3" s="1"/>
  <c r="F246" i="3"/>
  <c r="F247" i="3" s="1"/>
  <c r="H246" i="3"/>
  <c r="H247" i="3" s="1"/>
  <c r="J246" i="3"/>
  <c r="J247" i="3" s="1"/>
  <c r="L246" i="3"/>
  <c r="L247" i="3" s="1"/>
  <c r="N246" i="3"/>
  <c r="N247" i="3" s="1"/>
  <c r="P246" i="3"/>
  <c r="P247" i="3" s="1"/>
  <c r="R246" i="3"/>
  <c r="R247" i="3" s="1"/>
  <c r="E240" i="3"/>
  <c r="E243" i="3"/>
  <c r="E242" i="3"/>
  <c r="E241" i="3"/>
  <c r="E239" i="3"/>
  <c r="E238" i="3"/>
  <c r="E237" i="3"/>
  <c r="E236" i="3"/>
  <c r="G240" i="3"/>
  <c r="G243" i="3"/>
  <c r="G242" i="3"/>
  <c r="G241" i="3"/>
  <c r="G239" i="3"/>
  <c r="G238" i="3"/>
  <c r="G237" i="3"/>
  <c r="G236" i="3"/>
  <c r="K240" i="3"/>
  <c r="K243" i="3"/>
  <c r="K242" i="3"/>
  <c r="K241" i="3"/>
  <c r="K239" i="3"/>
  <c r="K238" i="3"/>
  <c r="K237" i="3"/>
  <c r="K236" i="3"/>
  <c r="M240" i="3"/>
  <c r="M243" i="3"/>
  <c r="M242" i="3"/>
  <c r="M241" i="3"/>
  <c r="M239" i="3"/>
  <c r="M238" i="3"/>
  <c r="M237" i="3"/>
  <c r="M236" i="3"/>
  <c r="Q240" i="3"/>
  <c r="Q243" i="3"/>
  <c r="Q242" i="3"/>
  <c r="Q241" i="3"/>
  <c r="Q239" i="3"/>
  <c r="Q238" i="3"/>
  <c r="Q237" i="3"/>
  <c r="Q236" i="3"/>
  <c r="S240" i="3"/>
  <c r="S243" i="3"/>
  <c r="S242" i="3"/>
  <c r="S241" i="3"/>
  <c r="S239" i="3"/>
  <c r="S238" i="3"/>
  <c r="S237" i="3"/>
  <c r="S236" i="3"/>
  <c r="B240" i="3"/>
  <c r="B243" i="3"/>
  <c r="B242" i="3"/>
  <c r="B241" i="3"/>
  <c r="B239" i="3"/>
  <c r="B238" i="3"/>
  <c r="B237" i="3"/>
  <c r="B236" i="3"/>
  <c r="D240" i="3"/>
  <c r="D243" i="3"/>
  <c r="D242" i="3"/>
  <c r="D241" i="3"/>
  <c r="D239" i="3"/>
  <c r="D238" i="3"/>
  <c r="D237" i="3"/>
  <c r="D236" i="3"/>
  <c r="F240" i="3"/>
  <c r="F243" i="3"/>
  <c r="F242" i="3"/>
  <c r="F241" i="3"/>
  <c r="F239" i="3"/>
  <c r="F238" i="3"/>
  <c r="F237" i="3"/>
  <c r="F236" i="3"/>
  <c r="H240" i="3"/>
  <c r="H243" i="3"/>
  <c r="H242" i="3"/>
  <c r="H241" i="3"/>
  <c r="H239" i="3"/>
  <c r="H238" i="3"/>
  <c r="H237" i="3"/>
  <c r="H236" i="3"/>
  <c r="J240" i="3"/>
  <c r="J243" i="3"/>
  <c r="J242" i="3"/>
  <c r="J241" i="3"/>
  <c r="J239" i="3"/>
  <c r="J238" i="3"/>
  <c r="J237" i="3"/>
  <c r="J236" i="3"/>
  <c r="L240" i="3"/>
  <c r="L243" i="3"/>
  <c r="L242" i="3"/>
  <c r="L241" i="3"/>
  <c r="L239" i="3"/>
  <c r="L238" i="3"/>
  <c r="L237" i="3"/>
  <c r="L236" i="3"/>
  <c r="N240" i="3"/>
  <c r="N243" i="3"/>
  <c r="N242" i="3"/>
  <c r="N241" i="3"/>
  <c r="N239" i="3"/>
  <c r="N238" i="3"/>
  <c r="N237" i="3"/>
  <c r="N236" i="3"/>
  <c r="P240" i="3"/>
  <c r="P243" i="3"/>
  <c r="P242" i="3"/>
  <c r="P241" i="3"/>
  <c r="P239" i="3"/>
  <c r="P238" i="3"/>
  <c r="P237" i="3"/>
  <c r="P236" i="3"/>
  <c r="R240" i="3"/>
  <c r="R243" i="3"/>
  <c r="R242" i="3"/>
  <c r="R241" i="3"/>
  <c r="R239" i="3"/>
  <c r="R238" i="3"/>
  <c r="R237" i="3"/>
  <c r="R236" i="3"/>
  <c r="C246" i="3"/>
  <c r="C247" i="3" s="1"/>
  <c r="E246" i="3"/>
  <c r="E247" i="3" s="1"/>
  <c r="G246" i="3"/>
  <c r="G247" i="3" s="1"/>
  <c r="I246" i="3"/>
  <c r="I247" i="3" s="1"/>
  <c r="K246" i="3"/>
  <c r="K247" i="3" s="1"/>
  <c r="M246" i="3"/>
  <c r="M247" i="3" s="1"/>
  <c r="O246" i="3"/>
  <c r="O247" i="3" s="1"/>
  <c r="Q246" i="3"/>
  <c r="Q247" i="3" s="1"/>
  <c r="S246" i="3"/>
  <c r="S247" i="3" s="1"/>
  <c r="C240" i="3"/>
  <c r="C243" i="3"/>
  <c r="C242" i="3"/>
  <c r="C241" i="3"/>
  <c r="C239" i="3"/>
  <c r="C238" i="3"/>
  <c r="C237" i="3"/>
  <c r="C236" i="3"/>
  <c r="I240" i="3"/>
  <c r="I243" i="3"/>
  <c r="I242" i="3"/>
  <c r="I241" i="3"/>
  <c r="I239" i="3"/>
  <c r="I238" i="3"/>
  <c r="I237" i="3"/>
  <c r="I236" i="3"/>
  <c r="O240" i="3"/>
  <c r="O243" i="3"/>
  <c r="O242" i="3"/>
  <c r="O241" i="3"/>
  <c r="O239" i="3"/>
  <c r="O238" i="3"/>
  <c r="O237" i="3"/>
  <c r="O236" i="3"/>
  <c r="C233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32" i="3"/>
  <c r="R233" i="3"/>
  <c r="Q232" i="3"/>
  <c r="P233" i="3"/>
  <c r="O232" i="3"/>
  <c r="N233" i="3"/>
  <c r="M232" i="3"/>
  <c r="L233" i="3"/>
  <c r="K232" i="3"/>
  <c r="J233" i="3"/>
  <c r="I232" i="3"/>
  <c r="H233" i="3"/>
  <c r="G232" i="3"/>
  <c r="F233" i="3"/>
  <c r="E232" i="3"/>
  <c r="D233" i="3"/>
  <c r="T232" i="3" l="1"/>
  <c r="D232" i="3"/>
  <c r="F232" i="3"/>
  <c r="H232" i="3"/>
  <c r="J232" i="3"/>
  <c r="L232" i="3"/>
  <c r="N232" i="3"/>
  <c r="P232" i="3"/>
  <c r="R232" i="3"/>
  <c r="E233" i="3"/>
  <c r="G233" i="3"/>
  <c r="I233" i="3"/>
  <c r="K233" i="3"/>
  <c r="M233" i="3"/>
  <c r="O233" i="3"/>
  <c r="Q233" i="3"/>
  <c r="S233" i="3"/>
  <c r="T23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3" i="3" l="1"/>
  <c r="U232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<sst xmlns="http://schemas.openxmlformats.org/spreadsheetml/2006/main" count="634" uniqueCount="310">
  <si>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</si>
  <si>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</si>
  <si>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</si>
  <si>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</si>
  <si>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</si>
  <si>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</si>
  <si>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</si>
  <si>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</si>
  <si>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</si>
  <si>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</si>
  <si>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</si>
  <si>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</si>
  <si>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</si>
  <si>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</si>
  <si>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</si>
  <si>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</si>
  <si>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</si>
  <si>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</si>
  <si>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</si>
  <si>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</si>
  <si>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</si>
  <si>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</si>
  <si>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</si>
  <si>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</si>
  <si>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</si>
  <si>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</si>
  <si>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</si>
  <si>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</si>
  <si>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</si>
  <si>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</si>
  <si>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</si>
  <si>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</si>
  <si>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</si>
  <si>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</si>
  <si>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</si>
  <si>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</si>
  <si>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</si>
  <si>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</si>
  <si>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</si>
  <si>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</si>
  <si>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</si>
  <si>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</si>
  <si>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</si>
  <si>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</si>
  <si>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</si>
  <si>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</si>
  <si>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</si>
  <si>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</si>
  <si>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</si>
  <si>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</si>
  <si>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</si>
  <si>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</si>
  <si>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</si>
  <si>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</si>
  <si>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</si>
  <si>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</si>
  <si>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</si>
  <si>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</si>
  <si>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</si>
  <si>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</si>
  <si>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</si>
  <si>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</si>
  <si>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</si>
  <si>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</si>
  <si>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</si>
  <si>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</si>
  <si>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</si>
  <si>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</si>
  <si>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</si>
  <si>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</si>
  <si>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</si>
  <si>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</si>
  <si>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</si>
  <si>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</si>
  <si>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</si>
  <si>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</si>
  <si>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</si>
  <si>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</si>
  <si>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</si>
  <si>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</si>
  <si>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</si>
  <si>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</si>
  <si>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</si>
  <si>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</si>
  <si>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</si>
  <si>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</si>
  <si>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</si>
  <si>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</si>
  <si>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</si>
  <si>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</si>
  <si>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</si>
  <si>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</si>
  <si>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</si>
  <si>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</si>
  <si>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</si>
  <si>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</si>
  <si>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</si>
  <si>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</si>
  <si>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</si>
  <si>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</si>
  <si>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</si>
  <si>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</si>
  <si>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</si>
  <si>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</si>
  <si>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</si>
  <si>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</si>
  <si>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</si>
  <si>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</si>
  <si>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</si>
  <si>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</si>
  <si>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</si>
  <si>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</si>
  <si>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</si>
  <si>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</si>
  <si>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</si>
  <si>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</si>
  <si>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</si>
  <si>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</si>
  <si>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</si>
  <si>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</si>
  <si>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</si>
  <si>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</si>
  <si>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</si>
  <si>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</si>
  <si>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</si>
  <si>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</si>
  <si>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</si>
  <si>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</si>
  <si>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</si>
  <si>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</si>
  <si>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</si>
  <si>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</si>
  <si>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</si>
  <si>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</si>
  <si>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</si>
  <si>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</si>
  <si>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</si>
  <si>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</si>
  <si>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</si>
  <si>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</si>
  <si>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</si>
  <si>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</si>
  <si>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</si>
  <si>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</si>
  <si>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</si>
  <si>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</si>
  <si>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</si>
  <si>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</si>
  <si>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</si>
  <si>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</si>
  <si>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</si>
  <si>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</si>
  <si>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</si>
  <si>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</si>
  <si>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</si>
  <si>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</si>
  <si>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</si>
  <si>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</si>
  <si>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</si>
  <si>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</si>
  <si>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</si>
  <si>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</si>
  <si>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</si>
  <si>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</si>
  <si>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</si>
  <si>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</si>
  <si>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</si>
  <si>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</si>
  <si>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</si>
  <si>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</si>
  <si>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</si>
  <si>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</si>
  <si>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</si>
  <si>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</si>
  <si>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</si>
  <si>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</si>
  <si>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</si>
  <si>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</si>
  <si>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</si>
  <si>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</si>
  <si>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</si>
  <si>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</si>
  <si>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</si>
  <si>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</si>
  <si>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</si>
  <si>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</si>
  <si>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</si>
  <si>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</si>
  <si>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</si>
  <si>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</si>
  <si>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</si>
  <si>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</si>
  <si>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</si>
  <si>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</si>
  <si>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</si>
  <si>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</si>
  <si>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</si>
  <si>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</si>
  <si>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</si>
  <si>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</si>
  <si>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</si>
  <si>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</si>
  <si>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</si>
  <si>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</si>
  <si>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</si>
  <si>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</si>
  <si>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</si>
  <si>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</si>
  <si>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</si>
  <si>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</si>
  <si>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</si>
  <si>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</si>
  <si>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</si>
  <si>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</si>
  <si>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</si>
  <si>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</si>
  <si>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</si>
  <si>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</si>
  <si>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</si>
  <si>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</si>
  <si>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</si>
  <si>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</si>
  <si>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</si>
  <si>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</si>
  <si>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</si>
  <si>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</si>
  <si>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</si>
  <si>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</si>
  <si>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</si>
  <si>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</si>
  <si>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</si>
  <si>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</si>
  <si>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</si>
  <si>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</si>
  <si>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</si>
  <si>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</si>
  <si>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</si>
  <si>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</si>
  <si>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</si>
  <si>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</si>
  <si>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</si>
  <si>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</si>
  <si>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</si>
  <si>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</si>
  <si>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</si>
  <si>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</si>
  <si>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</si>
  <si>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</si>
  <si>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</si>
  <si>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</si>
  <si>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</si>
  <si>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</si>
  <si>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</si>
  <si>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</si>
  <si>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</si>
  <si>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</si>
  <si>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</si>
  <si>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</si>
  <si>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</si>
  <si>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</si>
  <si>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</si>
  <si>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</si>
  <si>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</si>
  <si>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</si>
  <si>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</si>
  <si>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</si>
  <si>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</si>
  <si>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</si>
  <si>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</si>
  <si>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</si>
  <si>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</si>
  <si>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</si>
  <si>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</si>
  <si>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</si>
  <si>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</si>
  <si>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</si>
  <si>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</si>
  <si>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</si>
  <si>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</si>
  <si>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</si>
  <si>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</si>
  <si>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</si>
  <si>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</si>
  <si>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</si>
  <si>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</si>
  <si>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</si>
  <si>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</si>
  <si>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</si>
  <si>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</si>
  <si>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</si>
  <si>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</si>
  <si>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</si>
  <si>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</si>
  <si>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</si>
  <si>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</si>
  <si>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</si>
  <si>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</si>
  <si>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</si>
  <si>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</si>
  <si>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</si>
  <si>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</si>
  <si>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</si>
  <si>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</si>
  <si>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</si>
  <si>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2020년 5월 건설수주액분석</t>
    <phoneticPr fontId="13" type="noConversion"/>
  </si>
  <si>
    <t>2020. 5</t>
  </si>
  <si>
    <t>20.5월누적</t>
    <phoneticPr fontId="12" type="noConversion"/>
  </si>
  <si>
    <t>19.5월 누적</t>
    <phoneticPr fontId="12" type="noConversion"/>
  </si>
  <si>
    <t>18.5월 누적</t>
    <phoneticPr fontId="12" type="noConversion"/>
  </si>
  <si>
    <t>연도별 5월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</si>
</sst>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03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8" borderId="67" xfId="0" applyNumberFormat="1" applyFont="1" applyFill="1" applyBorder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8" fontId="17" fillId="11" borderId="68" xfId="5" applyNumberFormat="1" applyFont="1" applyFill="1" applyBorder="1" applyAlignment="1">
      <alignment horizontal="right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9"/>
  <sheetViews>
    <sheetView tabSelected="1" zoomScaleNormal="100" zoomScaleSheetLayoutView="70" workbookViewId="0">
      <pane ySplit="5" topLeftCell="A209" activePane="bottomLeft" state="frozen"/>
      <selection pane="bottomLeft" activeCell="A211" sqref="A211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93" t="s">
        <v>304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49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491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492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56" customFormat="1" ht="18" hidden="1" customHeight="1">
      <c r="A185" s="463" t="s">
        <v>203</v>
      </c>
      <c r="B185" s="159">
        <v>93467</v>
      </c>
      <c r="C185" s="159">
        <v>17077</v>
      </c>
      <c r="D185" s="159">
        <v>8826</v>
      </c>
      <c r="E185" s="159">
        <v>781</v>
      </c>
      <c r="F185" s="159">
        <v>8251</v>
      </c>
      <c r="G185" s="159">
        <v>1738</v>
      </c>
      <c r="H185" s="159">
        <v>6513</v>
      </c>
      <c r="I185" s="159">
        <v>76390</v>
      </c>
      <c r="J185" s="159">
        <v>11618</v>
      </c>
      <c r="K185" s="159">
        <v>6724</v>
      </c>
      <c r="L185" s="159">
        <v>64772</v>
      </c>
      <c r="M185" s="159">
        <v>26561</v>
      </c>
      <c r="N185" s="159">
        <v>38211</v>
      </c>
      <c r="O185" s="159">
        <v>20444</v>
      </c>
      <c r="P185" s="159">
        <v>7505</v>
      </c>
      <c r="Q185" s="159">
        <v>73023</v>
      </c>
      <c r="R185" s="159">
        <v>28298</v>
      </c>
      <c r="S185" s="289">
        <v>44724</v>
      </c>
      <c r="T185" s="171"/>
      <c r="U185" s="169"/>
      <c r="Y185" s="163"/>
    </row>
    <row r="186" spans="1:25" s="453" customFormat="1" ht="18" hidden="1" customHeight="1">
      <c r="A186" s="469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70"/>
      <c r="U186" s="471"/>
      <c r="Y186" s="454"/>
    </row>
    <row r="187" spans="1:25" s="466" customFormat="1" ht="18" hidden="1" customHeight="1">
      <c r="A187" s="472" t="s">
        <v>205</v>
      </c>
      <c r="B187" s="392">
        <v>225135</v>
      </c>
      <c r="C187" s="392">
        <v>102985</v>
      </c>
      <c r="D187" s="392">
        <v>47100</v>
      </c>
      <c r="E187" s="392">
        <v>946</v>
      </c>
      <c r="F187" s="392">
        <v>55885</v>
      </c>
      <c r="G187" s="392">
        <v>34500</v>
      </c>
      <c r="H187" s="392">
        <v>21385</v>
      </c>
      <c r="I187" s="392">
        <v>122150</v>
      </c>
      <c r="J187" s="392">
        <v>11596</v>
      </c>
      <c r="K187" s="392">
        <v>8066</v>
      </c>
      <c r="L187" s="392">
        <v>110554</v>
      </c>
      <c r="M187" s="392">
        <v>73397</v>
      </c>
      <c r="N187" s="392">
        <v>37156</v>
      </c>
      <c r="O187" s="392">
        <v>58696</v>
      </c>
      <c r="P187" s="392">
        <v>9012</v>
      </c>
      <c r="Q187" s="392">
        <v>166439</v>
      </c>
      <c r="R187" s="392">
        <v>107897</v>
      </c>
      <c r="S187" s="473">
        <v>58541</v>
      </c>
      <c r="T187" s="464"/>
      <c r="U187" s="465"/>
      <c r="Y187" s="467"/>
    </row>
    <row r="188" spans="1:25" s="156" customFormat="1" ht="18" customHeight="1" thickTop="1">
      <c r="A188" s="295" t="s">
        <v>206</v>
      </c>
      <c r="B188" s="180">
        <f>SUM(B176:B187)</f>
        <v>1605282.3980231523</v>
      </c>
      <c r="C188" s="180">
        <f t="shared" ref="C188:S188" si="9">SUM(C176:C187)</f>
        <v>472037.2</v>
      </c>
      <c r="D188" s="180">
        <f t="shared" si="9"/>
        <v>275295.49</v>
      </c>
      <c r="E188" s="180">
        <f t="shared" si="9"/>
        <v>11275.25</v>
      </c>
      <c r="F188" s="180">
        <f t="shared" si="9"/>
        <v>196740.71</v>
      </c>
      <c r="G188" s="180">
        <f t="shared" si="9"/>
        <v>87049.9</v>
      </c>
      <c r="H188" s="180">
        <f t="shared" si="9"/>
        <v>109691.81</v>
      </c>
      <c r="I188" s="180">
        <f t="shared" si="9"/>
        <v>1133246.1980231523</v>
      </c>
      <c r="J188" s="180">
        <f t="shared" si="9"/>
        <v>145822.27090760416</v>
      </c>
      <c r="K188" s="180">
        <f t="shared" si="9"/>
        <v>57798.9</v>
      </c>
      <c r="L188" s="180">
        <f t="shared" si="9"/>
        <v>987422.92711554817</v>
      </c>
      <c r="M188" s="180">
        <f t="shared" si="9"/>
        <v>597694.1304445453</v>
      </c>
      <c r="N188" s="180">
        <f t="shared" si="9"/>
        <v>389726.79667100287</v>
      </c>
      <c r="O188" s="180">
        <f t="shared" si="9"/>
        <v>421117.5537923479</v>
      </c>
      <c r="P188" s="180">
        <f t="shared" si="9"/>
        <v>69074.779811583052</v>
      </c>
      <c r="Q188" s="180">
        <f t="shared" si="9"/>
        <v>1184164.5208051433</v>
      </c>
      <c r="R188" s="180">
        <f t="shared" si="9"/>
        <v>684742.51619562437</v>
      </c>
      <c r="S188" s="296">
        <f t="shared" si="9"/>
        <v>499420.00460951903</v>
      </c>
      <c r="T188" s="172"/>
      <c r="U188" s="165"/>
      <c r="Y188" s="163"/>
    </row>
    <row r="189" spans="1:25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49" customFormat="1" ht="18" customHeight="1">
      <c r="A193" s="485" t="s">
        <v>211</v>
      </c>
      <c r="B193" s="392">
        <v>142152</v>
      </c>
      <c r="C193" s="392">
        <v>37806</v>
      </c>
      <c r="D193" s="392">
        <v>24201</v>
      </c>
      <c r="E193" s="392">
        <v>881</v>
      </c>
      <c r="F193" s="392">
        <v>13605</v>
      </c>
      <c r="G193" s="392">
        <v>4765</v>
      </c>
      <c r="H193" s="392">
        <v>8839</v>
      </c>
      <c r="I193" s="392">
        <v>104346</v>
      </c>
      <c r="J193" s="392">
        <v>20983</v>
      </c>
      <c r="K193" s="392">
        <v>11052</v>
      </c>
      <c r="L193" s="392">
        <v>83362</v>
      </c>
      <c r="M193" s="392">
        <v>44948</v>
      </c>
      <c r="N193" s="392">
        <v>38415</v>
      </c>
      <c r="O193" s="392">
        <v>45185</v>
      </c>
      <c r="P193" s="392">
        <v>11932</v>
      </c>
      <c r="Q193" s="392">
        <v>96967</v>
      </c>
      <c r="R193" s="392">
        <v>49713</v>
      </c>
      <c r="S193" s="473">
        <v>47254</v>
      </c>
      <c r="T193" s="172"/>
      <c r="U193" s="147"/>
      <c r="Y193" s="150"/>
    </row>
    <row r="194" spans="1:25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0">I194+O194</f>
        <v>122942.35924653233</v>
      </c>
      <c r="U194" s="159">
        <f t="shared" si="10"/>
        <v>20218.484750144282</v>
      </c>
      <c r="Y194" s="163"/>
    </row>
    <row r="195" spans="1:25" s="156" customFormat="1" ht="18" customHeight="1">
      <c r="A195" s="426" t="s">
        <v>213</v>
      </c>
      <c r="B195" s="161">
        <f>C195+I195</f>
        <v>125385.9240058673</v>
      </c>
      <c r="C195" s="161">
        <v>27410.32</v>
      </c>
      <c r="D195" s="427">
        <v>15258.62</v>
      </c>
      <c r="E195" s="427">
        <v>110.38</v>
      </c>
      <c r="F195" s="161">
        <v>12151.7</v>
      </c>
      <c r="G195" s="427">
        <v>4358.1000000000004</v>
      </c>
      <c r="H195" s="427">
        <v>7793.6</v>
      </c>
      <c r="I195" s="161">
        <v>97975.604005867295</v>
      </c>
      <c r="J195" s="427">
        <v>33823.235223295844</v>
      </c>
      <c r="K195" s="427">
        <v>1482.41</v>
      </c>
      <c r="L195" s="427">
        <v>64152.368782571451</v>
      </c>
      <c r="M195" s="427">
        <v>29999.658918388057</v>
      </c>
      <c r="N195" s="427">
        <v>34152.709864183395</v>
      </c>
      <c r="O195" s="427">
        <v>49081.855223295846</v>
      </c>
      <c r="P195" s="427">
        <v>1592.79</v>
      </c>
      <c r="Q195" s="427">
        <v>76304.068782571456</v>
      </c>
      <c r="R195" s="427">
        <v>34357.758918388055</v>
      </c>
      <c r="S195" s="428">
        <v>41946.309864183393</v>
      </c>
      <c r="T195" s="352"/>
      <c r="U195" s="159"/>
      <c r="Y195" s="163"/>
    </row>
    <row r="196" spans="1:25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customHeight="1">
      <c r="A197" s="426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8">
        <v>35499</v>
      </c>
      <c r="T197" s="352"/>
      <c r="U197" s="159"/>
      <c r="Y197" s="163"/>
    </row>
    <row r="198" spans="1:25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354" customFormat="1" ht="18" customHeight="1">
      <c r="A200" s="380" t="s">
        <v>218</v>
      </c>
      <c r="B200" s="399">
        <v>224237</v>
      </c>
      <c r="C200" s="399">
        <v>95935</v>
      </c>
      <c r="D200" s="400">
        <v>53030</v>
      </c>
      <c r="E200" s="400">
        <v>1015</v>
      </c>
      <c r="F200" s="400">
        <v>42904</v>
      </c>
      <c r="G200" s="400">
        <v>26483</v>
      </c>
      <c r="H200" s="400">
        <v>16421</v>
      </c>
      <c r="I200" s="400">
        <v>128303</v>
      </c>
      <c r="J200" s="400">
        <v>22227</v>
      </c>
      <c r="K200" s="400">
        <v>15087</v>
      </c>
      <c r="L200" s="400">
        <v>106076</v>
      </c>
      <c r="M200" s="400">
        <v>60495</v>
      </c>
      <c r="N200" s="400">
        <v>45581</v>
      </c>
      <c r="O200" s="400">
        <v>75257</v>
      </c>
      <c r="P200" s="400">
        <v>16102</v>
      </c>
      <c r="Q200" s="400">
        <v>148980</v>
      </c>
      <c r="R200" s="400">
        <v>86978</v>
      </c>
      <c r="S200" s="401">
        <v>62002</v>
      </c>
      <c r="T200" s="398"/>
      <c r="U200" s="399"/>
      <c r="Y200" s="355"/>
    </row>
    <row r="201" spans="1:25" s="354" customFormat="1" ht="18" customHeight="1">
      <c r="A201" s="295" t="s">
        <v>220</v>
      </c>
      <c r="B201" s="402">
        <f>SUM(B189:B200)</f>
        <v>1545277.0066684473</v>
      </c>
      <c r="C201" s="402">
        <f t="shared" ref="C201:S201" si="11">SUM(C189:C200)</f>
        <v>423447.34</v>
      </c>
      <c r="D201" s="402">
        <f t="shared" si="11"/>
        <v>249344.9</v>
      </c>
      <c r="E201" s="402">
        <f t="shared" si="11"/>
        <v>7108.51</v>
      </c>
      <c r="F201" s="402">
        <f t="shared" si="11"/>
        <v>174101.44</v>
      </c>
      <c r="G201" s="402">
        <f t="shared" si="11"/>
        <v>80922.070000000007</v>
      </c>
      <c r="H201" s="402">
        <f t="shared" si="11"/>
        <v>93177.37000000001</v>
      </c>
      <c r="I201" s="402">
        <f t="shared" si="11"/>
        <v>1121831.6666684472</v>
      </c>
      <c r="J201" s="402">
        <f t="shared" si="11"/>
        <v>214572.45329865726</v>
      </c>
      <c r="K201" s="402">
        <f t="shared" si="11"/>
        <v>76559.179999999993</v>
      </c>
      <c r="L201" s="402">
        <f t="shared" si="11"/>
        <v>907259.21336979</v>
      </c>
      <c r="M201" s="402">
        <f t="shared" si="11"/>
        <v>484034.39366432128</v>
      </c>
      <c r="N201" s="402">
        <f t="shared" si="11"/>
        <v>423225.81970546866</v>
      </c>
      <c r="O201" s="402">
        <f t="shared" si="11"/>
        <v>463918.35329865728</v>
      </c>
      <c r="P201" s="402">
        <f t="shared" si="11"/>
        <v>83666.69</v>
      </c>
      <c r="Q201" s="402">
        <f t="shared" si="11"/>
        <v>1081359.6533697899</v>
      </c>
      <c r="R201" s="402">
        <f t="shared" si="11"/>
        <v>564957.46366432135</v>
      </c>
      <c r="S201" s="407">
        <f t="shared" si="11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9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9">
        <v>46531</v>
      </c>
      <c r="T205" s="376"/>
      <c r="U205" s="377"/>
      <c r="Y205" s="163"/>
    </row>
    <row r="206" spans="1:25" s="149" customFormat="1" ht="18" customHeight="1">
      <c r="A206" s="487" t="s">
        <v>224</v>
      </c>
      <c r="B206" s="447">
        <v>111384</v>
      </c>
      <c r="C206" s="488">
        <v>25130</v>
      </c>
      <c r="D206" s="488">
        <v>16376</v>
      </c>
      <c r="E206" s="488">
        <v>398</v>
      </c>
      <c r="F206" s="488">
        <v>8753</v>
      </c>
      <c r="G206" s="488">
        <v>2211</v>
      </c>
      <c r="H206" s="488">
        <v>6542</v>
      </c>
      <c r="I206" s="488">
        <v>86254</v>
      </c>
      <c r="J206" s="488">
        <v>11872</v>
      </c>
      <c r="K206" s="488">
        <v>3100</v>
      </c>
      <c r="L206" s="488">
        <v>74382</v>
      </c>
      <c r="M206" s="488">
        <v>42691</v>
      </c>
      <c r="N206" s="488">
        <v>31691</v>
      </c>
      <c r="O206" s="488">
        <v>28248</v>
      </c>
      <c r="P206" s="488">
        <v>3498</v>
      </c>
      <c r="Q206" s="488">
        <v>83136</v>
      </c>
      <c r="R206" s="488">
        <v>44902</v>
      </c>
      <c r="S206" s="489">
        <v>38233</v>
      </c>
      <c r="T206" s="468"/>
      <c r="U206" s="447"/>
      <c r="Y206" s="150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9">
        <v>50524.833570493895</v>
      </c>
      <c r="T207" s="376"/>
      <c r="U207" s="377"/>
      <c r="Y207" s="163"/>
    </row>
    <row r="208" spans="1:25" s="354" customFormat="1" ht="18" customHeight="1">
      <c r="A208" s="430" t="s">
        <v>226</v>
      </c>
      <c r="B208" s="399">
        <v>103291.68269506968</v>
      </c>
      <c r="C208" s="400">
        <v>26836.94</v>
      </c>
      <c r="D208" s="400">
        <v>12674.39</v>
      </c>
      <c r="E208" s="400">
        <v>598.71</v>
      </c>
      <c r="F208" s="400">
        <v>14162.55</v>
      </c>
      <c r="G208" s="400">
        <v>6054.9</v>
      </c>
      <c r="H208" s="400">
        <v>8107.65</v>
      </c>
      <c r="I208" s="400">
        <v>76454.742695069697</v>
      </c>
      <c r="J208" s="400">
        <v>8362.2768959554778</v>
      </c>
      <c r="K208" s="400">
        <v>2531.02</v>
      </c>
      <c r="L208" s="400">
        <v>68092.465799114216</v>
      </c>
      <c r="M208" s="400">
        <v>30521.842459997089</v>
      </c>
      <c r="N208" s="400">
        <v>37570.623339117126</v>
      </c>
      <c r="O208" s="400">
        <v>21036.666895955481</v>
      </c>
      <c r="P208" s="400">
        <v>3129.73</v>
      </c>
      <c r="Q208" s="400">
        <v>82255.015799114219</v>
      </c>
      <c r="R208" s="400">
        <v>36576.742459997091</v>
      </c>
      <c r="S208" s="401">
        <v>45678.273339117135</v>
      </c>
      <c r="T208" s="398"/>
      <c r="U208" s="399"/>
      <c r="Y208" s="355"/>
    </row>
    <row r="209" spans="1:25" s="156" customFormat="1" ht="18" customHeight="1">
      <c r="A209" s="432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9">
        <v>30636.430807665191</v>
      </c>
      <c r="T209" s="376"/>
      <c r="U209" s="377"/>
      <c r="Y209" s="163"/>
    </row>
    <row r="210" spans="1:25" s="156" customFormat="1" ht="18" customHeight="1">
      <c r="A210" s="432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9">
        <v>42764</v>
      </c>
      <c r="T210" s="376"/>
      <c r="U210" s="377"/>
      <c r="Y210" s="163"/>
    </row>
    <row r="211" spans="1:25" s="156" customFormat="1" ht="18" customHeight="1">
      <c r="A211" s="432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9">
        <v>50160.152057298903</v>
      </c>
      <c r="T211" s="376"/>
      <c r="U211" s="377"/>
      <c r="Y211" s="163"/>
    </row>
    <row r="212" spans="1:25" s="156" customFormat="1" ht="18" customHeight="1">
      <c r="A212" s="432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9">
        <v>53938</v>
      </c>
      <c r="T212" s="376"/>
      <c r="U212" s="377"/>
      <c r="Y212" s="163"/>
    </row>
    <row r="213" spans="1:25" s="156" customFormat="1" ht="18" customHeight="1">
      <c r="A213" s="432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9">
        <v>55543.404405860369</v>
      </c>
      <c r="T213" s="376"/>
      <c r="U213" s="377"/>
      <c r="Y213" s="163"/>
    </row>
    <row r="214" spans="1:25" s="156" customFormat="1" ht="18" customHeight="1">
      <c r="A214" s="295" t="s">
        <v>296</v>
      </c>
      <c r="B214" s="402">
        <f>SUM(B202:B213)</f>
        <v>1660352.0292158141</v>
      </c>
      <c r="C214" s="402">
        <f t="shared" ref="C214:U214" si="12">SUM(C202:C213)</f>
        <v>480692.02</v>
      </c>
      <c r="D214" s="402">
        <f t="shared" si="12"/>
        <v>280636.25</v>
      </c>
      <c r="E214" s="402">
        <f t="shared" si="12"/>
        <v>18629.843985589439</v>
      </c>
      <c r="F214" s="402">
        <f t="shared" si="12"/>
        <v>200054.77</v>
      </c>
      <c r="G214" s="402">
        <f t="shared" si="12"/>
        <v>87873.78</v>
      </c>
      <c r="H214" s="402">
        <f t="shared" si="12"/>
        <v>112180.98999999999</v>
      </c>
      <c r="I214" s="402">
        <f t="shared" si="12"/>
        <v>1179661.0092158145</v>
      </c>
      <c r="J214" s="402">
        <f t="shared" si="12"/>
        <v>214173.51482243085</v>
      </c>
      <c r="K214" s="402">
        <f t="shared" si="12"/>
        <v>76060.823985589435</v>
      </c>
      <c r="L214" s="402">
        <f t="shared" si="12"/>
        <v>965485.49439338327</v>
      </c>
      <c r="M214" s="402">
        <f t="shared" si="12"/>
        <v>566416.03147409239</v>
      </c>
      <c r="N214" s="402">
        <f t="shared" si="12"/>
        <v>399069.24715509161</v>
      </c>
      <c r="O214" s="402">
        <f t="shared" si="12"/>
        <v>494810.76482243085</v>
      </c>
      <c r="P214" s="402">
        <f t="shared" si="12"/>
        <v>94688.667971178889</v>
      </c>
      <c r="Q214" s="402">
        <f t="shared" si="12"/>
        <v>1165542.2643933834</v>
      </c>
      <c r="R214" s="402">
        <f t="shared" si="12"/>
        <v>654290.81147409242</v>
      </c>
      <c r="S214" s="407">
        <f t="shared" si="12"/>
        <v>511250.45291929098</v>
      </c>
      <c r="T214" s="486">
        <f t="shared" si="12"/>
        <v>0</v>
      </c>
      <c r="U214" s="402">
        <f t="shared" si="12"/>
        <v>0</v>
      </c>
      <c r="Y214" s="163"/>
    </row>
    <row r="215" spans="1:25" s="156" customFormat="1" ht="18" customHeight="1">
      <c r="A215" s="432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9">
        <v>35292.241936476101</v>
      </c>
      <c r="T215" s="376"/>
      <c r="U215" s="377"/>
      <c r="Y215" s="163"/>
    </row>
    <row r="216" spans="1:25" s="156" customFormat="1" ht="18" customHeight="1">
      <c r="A216" s="432" t="s">
        <v>297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9">
        <v>47737.327469684627</v>
      </c>
      <c r="T216" s="376"/>
      <c r="U216" s="377"/>
      <c r="Y216" s="163"/>
    </row>
    <row r="217" spans="1:25" s="156" customFormat="1" ht="18" customHeight="1">
      <c r="A217" s="432" t="s">
        <v>298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2" t="s">
        <v>303</v>
      </c>
      <c r="B218" s="159">
        <v>96269.756505826706</v>
      </c>
      <c r="C218" s="495">
        <v>24012.86</v>
      </c>
      <c r="D218" s="495">
        <v>15447.48</v>
      </c>
      <c r="E218" s="495">
        <v>1357.69</v>
      </c>
      <c r="F218" s="495">
        <v>8565.3799999999992</v>
      </c>
      <c r="G218" s="495">
        <v>2156.36</v>
      </c>
      <c r="H218" s="495">
        <v>6409.02</v>
      </c>
      <c r="I218" s="495">
        <v>72256.896505826706</v>
      </c>
      <c r="J218" s="495">
        <v>4197.1797522618936</v>
      </c>
      <c r="K218" s="495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9">
        <v>24829.428707454434</v>
      </c>
      <c r="T218" s="376"/>
      <c r="U218" s="377"/>
      <c r="Y218" s="163"/>
    </row>
    <row r="219" spans="1:25" s="500" customFormat="1" ht="18" customHeight="1">
      <c r="A219" s="425" t="s">
        <v>305</v>
      </c>
      <c r="B219" s="496">
        <v>153019.22476222855</v>
      </c>
      <c r="C219" s="497">
        <v>28120.44</v>
      </c>
      <c r="D219" s="497">
        <v>18857.5</v>
      </c>
      <c r="E219" s="497">
        <v>3271.77</v>
      </c>
      <c r="F219" s="497">
        <v>9262.94</v>
      </c>
      <c r="G219" s="497">
        <v>2130.4299999999998</v>
      </c>
      <c r="H219" s="497">
        <v>7132.51</v>
      </c>
      <c r="I219" s="497">
        <v>124898.78476222856</v>
      </c>
      <c r="J219" s="497">
        <v>8766.7843607673203</v>
      </c>
      <c r="K219" s="497">
        <v>6299.64</v>
      </c>
      <c r="L219" s="498">
        <v>116132.00040146124</v>
      </c>
      <c r="M219" s="498">
        <v>88818.199825997348</v>
      </c>
      <c r="N219" s="498">
        <v>27313.80057546388</v>
      </c>
      <c r="O219" s="498">
        <v>27624.284360767324</v>
      </c>
      <c r="P219" s="498">
        <v>9571.41</v>
      </c>
      <c r="Q219" s="498">
        <v>125394.94040146124</v>
      </c>
      <c r="R219" s="498">
        <v>90948.629825997356</v>
      </c>
      <c r="S219" s="502">
        <v>34446.310575463882</v>
      </c>
      <c r="T219" s="499"/>
      <c r="U219" s="496"/>
      <c r="Y219" s="501"/>
    </row>
    <row r="220" spans="1:25" s="181" customFormat="1" ht="18" customHeight="1">
      <c r="A220" s="362" t="s">
        <v>155</v>
      </c>
      <c r="B220" s="363">
        <f>(B219-B218)/B218*100</f>
        <v>58.948386612951587</v>
      </c>
      <c r="C220" s="363">
        <f t="shared" ref="C220:U220" si="13">(C219-C218)/C218*100</f>
        <v>17.105750835177474</v>
      </c>
      <c r="D220" s="363">
        <f t="shared" si="13"/>
        <v>22.074927431529289</v>
      </c>
      <c r="E220" s="363">
        <f t="shared" si="13"/>
        <v>140.98063622771028</v>
      </c>
      <c r="F220" s="363">
        <f t="shared" si="13"/>
        <v>8.1439469118708274</v>
      </c>
      <c r="G220" s="363">
        <f t="shared" si="13"/>
        <v>-1.2024893802519194</v>
      </c>
      <c r="H220" s="363">
        <f t="shared" si="13"/>
        <v>11.288621349285846</v>
      </c>
      <c r="I220" s="363">
        <f t="shared" si="13"/>
        <v>72.853790851862669</v>
      </c>
      <c r="J220" s="363">
        <f t="shared" si="13"/>
        <v>108.87321673661536</v>
      </c>
      <c r="K220" s="363">
        <f t="shared" si="13"/>
        <v>367.31154399655799</v>
      </c>
      <c r="L220" s="363">
        <f t="shared" si="13"/>
        <v>70.632506188586945</v>
      </c>
      <c r="M220" s="363">
        <f t="shared" si="13"/>
        <v>78.927151328325039</v>
      </c>
      <c r="N220" s="363">
        <f t="shared" si="13"/>
        <v>48.280100671221476</v>
      </c>
      <c r="O220" s="363">
        <f t="shared" si="13"/>
        <v>40.619815813234702</v>
      </c>
      <c r="P220" s="363">
        <f t="shared" si="13"/>
        <v>253.74332440173703</v>
      </c>
      <c r="Q220" s="363">
        <f t="shared" si="13"/>
        <v>63.647350168765037</v>
      </c>
      <c r="R220" s="363">
        <f t="shared" si="13"/>
        <v>75.591189875245135</v>
      </c>
      <c r="S220" s="363">
        <f t="shared" si="13"/>
        <v>38.731788722638683</v>
      </c>
      <c r="T220" s="363" t="e">
        <f t="shared" si="13"/>
        <v>#DIV/0!</v>
      </c>
      <c r="U220" s="363" t="e">
        <f t="shared" si="13"/>
        <v>#DIV/0!</v>
      </c>
    </row>
    <row r="221" spans="1:25" s="182" customFormat="1" ht="18" customHeight="1">
      <c r="A221" s="298" t="s">
        <v>156</v>
      </c>
      <c r="B221" s="418">
        <f>(B219-B206)/B206*100</f>
        <v>37.379897258339213</v>
      </c>
      <c r="C221" s="418">
        <f t="shared" ref="C221:U221" si="14">(C219-C206)/C206*100</f>
        <v>11.899880620771979</v>
      </c>
      <c r="D221" s="418">
        <f t="shared" si="14"/>
        <v>15.153273082559842</v>
      </c>
      <c r="E221" s="418">
        <f t="shared" si="14"/>
        <v>722.0527638190955</v>
      </c>
      <c r="F221" s="418">
        <f t="shared" si="14"/>
        <v>5.8258882668799323</v>
      </c>
      <c r="G221" s="418">
        <f t="shared" si="14"/>
        <v>-3.6440524649479942</v>
      </c>
      <c r="H221" s="418">
        <f t="shared" si="14"/>
        <v>9.0264445123815396</v>
      </c>
      <c r="I221" s="418">
        <f t="shared" si="14"/>
        <v>44.803469708336493</v>
      </c>
      <c r="J221" s="418">
        <f t="shared" si="14"/>
        <v>-26.155792109439684</v>
      </c>
      <c r="K221" s="418">
        <f t="shared" si="14"/>
        <v>103.2141935483871</v>
      </c>
      <c r="L221" s="418">
        <f t="shared" si="14"/>
        <v>56.12917157573235</v>
      </c>
      <c r="M221" s="418">
        <f t="shared" si="14"/>
        <v>108.04900289521761</v>
      </c>
      <c r="N221" s="418">
        <f t="shared" si="14"/>
        <v>-13.812121499908873</v>
      </c>
      <c r="O221" s="418">
        <f t="shared" si="14"/>
        <v>-2.2079992892688898</v>
      </c>
      <c r="P221" s="418">
        <f t="shared" si="14"/>
        <v>173.62521440823326</v>
      </c>
      <c r="Q221" s="418">
        <f t="shared" si="14"/>
        <v>50.83109651830884</v>
      </c>
      <c r="R221" s="418">
        <f t="shared" si="14"/>
        <v>102.54917336866365</v>
      </c>
      <c r="S221" s="418">
        <f t="shared" si="14"/>
        <v>-9.9042435187825131</v>
      </c>
      <c r="T221" s="418" t="e">
        <f t="shared" si="14"/>
        <v>#DIV/0!</v>
      </c>
      <c r="U221" s="418" t="e">
        <f t="shared" si="14"/>
        <v>#DIV/0!</v>
      </c>
    </row>
    <row r="222" spans="1:25" s="181" customFormat="1" ht="18" customHeight="1" thickBot="1">
      <c r="A222" s="299" t="s">
        <v>295</v>
      </c>
      <c r="B222" s="422">
        <f>(B219-B193)/B193*100</f>
        <v>7.6447920270052832</v>
      </c>
      <c r="C222" s="422">
        <f t="shared" ref="C222:U222" si="15">(C219-C193)/C193*100</f>
        <v>-25.619108078082846</v>
      </c>
      <c r="D222" s="422">
        <f t="shared" si="15"/>
        <v>-22.079666129498783</v>
      </c>
      <c r="E222" s="422">
        <f t="shared" si="15"/>
        <v>271.37003405221338</v>
      </c>
      <c r="F222" s="422">
        <f t="shared" si="15"/>
        <v>-31.915178243292903</v>
      </c>
      <c r="G222" s="422">
        <f t="shared" si="15"/>
        <v>-55.290031479538307</v>
      </c>
      <c r="H222" s="422">
        <f t="shared" si="15"/>
        <v>-19.306369498812082</v>
      </c>
      <c r="I222" s="422">
        <f t="shared" si="15"/>
        <v>19.696763423828955</v>
      </c>
      <c r="J222" s="422">
        <f t="shared" si="15"/>
        <v>-58.2195855656135</v>
      </c>
      <c r="K222" s="422">
        <f t="shared" si="15"/>
        <v>-43</v>
      </c>
      <c r="L222" s="422">
        <f t="shared" si="15"/>
        <v>39.310477677432445</v>
      </c>
      <c r="M222" s="422">
        <f t="shared" si="15"/>
        <v>97.602117615905811</v>
      </c>
      <c r="N222" s="422">
        <f t="shared" si="15"/>
        <v>-28.898085186870027</v>
      </c>
      <c r="O222" s="422">
        <f t="shared" si="15"/>
        <v>-38.864038152556546</v>
      </c>
      <c r="P222" s="422">
        <f t="shared" si="15"/>
        <v>-19.783690915186057</v>
      </c>
      <c r="Q222" s="422">
        <f t="shared" si="15"/>
        <v>29.317128921655033</v>
      </c>
      <c r="R222" s="422">
        <f t="shared" si="15"/>
        <v>82.947377599415347</v>
      </c>
      <c r="S222" s="422">
        <f t="shared" si="15"/>
        <v>-27.103926492013624</v>
      </c>
      <c r="T222" s="422" t="e">
        <f t="shared" si="15"/>
        <v>#DIV/0!</v>
      </c>
      <c r="U222" s="422" t="e">
        <f t="shared" si="15"/>
        <v>#DIV/0!</v>
      </c>
    </row>
    <row r="223" spans="1:25" s="181" customFormat="1" ht="5.25" customHeight="1">
      <c r="A223" s="184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</row>
    <row r="224" spans="1:25" s="186" customFormat="1" ht="22.5" customHeight="1">
      <c r="A224" s="494" t="s">
        <v>309</v>
      </c>
      <c r="B224" s="494"/>
      <c r="C224" s="494"/>
      <c r="D224" s="494"/>
      <c r="E224" s="494"/>
      <c r="F224" s="494"/>
      <c r="G224" s="494"/>
      <c r="H224" s="494"/>
      <c r="I224" s="494"/>
      <c r="J224" s="494"/>
      <c r="K224" s="494"/>
      <c r="L224" s="494"/>
      <c r="M224" s="494"/>
      <c r="N224" s="494"/>
      <c r="O224" s="494"/>
      <c r="P224" s="494"/>
      <c r="Q224" s="494"/>
      <c r="R224" s="494"/>
      <c r="S224" s="494"/>
      <c r="U224" s="187"/>
    </row>
    <row r="225" spans="1:21" s="188" customFormat="1" ht="11.25" customHeight="1">
      <c r="A225" s="5" t="s">
        <v>65</v>
      </c>
      <c r="B225" s="6" t="s">
        <v>0</v>
      </c>
      <c r="C225" s="302" t="s">
        <v>1</v>
      </c>
      <c r="D225" s="302"/>
      <c r="E225" s="302"/>
      <c r="F225" s="302"/>
      <c r="G225" s="302"/>
      <c r="H225" s="303"/>
      <c r="I225" s="313" t="s">
        <v>2</v>
      </c>
      <c r="J225" s="313"/>
      <c r="K225" s="313"/>
      <c r="L225" s="313"/>
      <c r="M225" s="313"/>
      <c r="N225" s="341"/>
      <c r="O225" s="325" t="s">
        <v>3</v>
      </c>
      <c r="P225" s="325"/>
      <c r="Q225" s="326" t="s">
        <v>4</v>
      </c>
      <c r="R225" s="325"/>
      <c r="S225" s="327"/>
      <c r="U225" s="189"/>
    </row>
    <row r="226" spans="1:21" s="188" customFormat="1" ht="11.25" customHeight="1">
      <c r="A226" s="7"/>
      <c r="B226" s="8"/>
      <c r="C226" s="336"/>
      <c r="D226" s="305" t="s">
        <v>3</v>
      </c>
      <c r="E226" s="306"/>
      <c r="F226" s="305" t="s">
        <v>4</v>
      </c>
      <c r="G226" s="302"/>
      <c r="H226" s="303"/>
      <c r="I226" s="315"/>
      <c r="J226" s="316" t="s">
        <v>3</v>
      </c>
      <c r="K226" s="317"/>
      <c r="L226" s="318" t="s">
        <v>4</v>
      </c>
      <c r="M226" s="313"/>
      <c r="N226" s="314"/>
      <c r="O226" s="343"/>
      <c r="P226" s="344"/>
      <c r="Q226" s="345"/>
      <c r="R226" s="343"/>
      <c r="S226" s="346"/>
      <c r="U226" s="189"/>
    </row>
    <row r="227" spans="1:21" s="190" customFormat="1" ht="11.25" customHeight="1" thickBot="1">
      <c r="A227" s="7"/>
      <c r="B227" s="8"/>
      <c r="C227" s="336"/>
      <c r="D227" s="337"/>
      <c r="E227" s="338" t="s">
        <v>66</v>
      </c>
      <c r="F227" s="339"/>
      <c r="G227" s="340" t="s">
        <v>5</v>
      </c>
      <c r="H227" s="303" t="s">
        <v>6</v>
      </c>
      <c r="I227" s="315"/>
      <c r="J227" s="334"/>
      <c r="K227" s="318" t="s">
        <v>66</v>
      </c>
      <c r="L227" s="342"/>
      <c r="M227" s="335" t="s">
        <v>5</v>
      </c>
      <c r="N227" s="314" t="s">
        <v>6</v>
      </c>
      <c r="O227" s="346"/>
      <c r="P227" s="326" t="s">
        <v>66</v>
      </c>
      <c r="Q227" s="345"/>
      <c r="R227" s="347" t="s">
        <v>5</v>
      </c>
      <c r="S227" s="327" t="s">
        <v>6</v>
      </c>
      <c r="U227" s="191"/>
    </row>
    <row r="228" spans="1:21" ht="18" thickTop="1">
      <c r="A228" s="192" t="s">
        <v>306</v>
      </c>
      <c r="B228" s="193">
        <f>SUM(B215:B219)</f>
        <v>612613.5661155975</v>
      </c>
      <c r="C228" s="419">
        <f t="shared" ref="C228:U228" si="16">SUM(C215:C219)</f>
        <v>153215.92000000001</v>
      </c>
      <c r="D228" s="419">
        <f t="shared" si="16"/>
        <v>92806.62</v>
      </c>
      <c r="E228" s="419">
        <f t="shared" si="16"/>
        <v>10831.15</v>
      </c>
      <c r="F228" s="419">
        <f t="shared" si="16"/>
        <v>60409.299999999996</v>
      </c>
      <c r="G228" s="419">
        <f t="shared" si="16"/>
        <v>15733.76</v>
      </c>
      <c r="H228" s="419">
        <f t="shared" si="16"/>
        <v>44675.54</v>
      </c>
      <c r="I228" s="419">
        <f t="shared" si="16"/>
        <v>459397.64611559786</v>
      </c>
      <c r="J228" s="419">
        <f t="shared" si="16"/>
        <v>42707.79284075537</v>
      </c>
      <c r="K228" s="419">
        <f t="shared" si="16"/>
        <v>23386.27</v>
      </c>
      <c r="L228" s="419">
        <f t="shared" si="16"/>
        <v>416689.85327484249</v>
      </c>
      <c r="M228" s="419">
        <f t="shared" si="16"/>
        <v>269570.57795713062</v>
      </c>
      <c r="N228" s="419">
        <f t="shared" si="16"/>
        <v>147119.2753177119</v>
      </c>
      <c r="O228" s="419">
        <f t="shared" si="16"/>
        <v>135514.41284075537</v>
      </c>
      <c r="P228" s="419">
        <f t="shared" si="16"/>
        <v>34217.42</v>
      </c>
      <c r="Q228" s="419">
        <f t="shared" si="16"/>
        <v>477099.15327484254</v>
      </c>
      <c r="R228" s="419">
        <f t="shared" si="16"/>
        <v>285304.33795713057</v>
      </c>
      <c r="S228" s="419">
        <f t="shared" si="16"/>
        <v>191794.81531771191</v>
      </c>
      <c r="T228" s="419">
        <f t="shared" si="16"/>
        <v>0</v>
      </c>
      <c r="U228" s="419">
        <f t="shared" si="16"/>
        <v>0</v>
      </c>
    </row>
    <row r="229" spans="1:21" ht="17.25">
      <c r="A229" s="348" t="s">
        <v>307</v>
      </c>
      <c r="B229" s="194">
        <f>SUM(B202:B206)</f>
        <v>591898.01951071143</v>
      </c>
      <c r="C229" s="420">
        <f t="shared" ref="C229:U229" si="17">SUM(C202:C206)</f>
        <v>150039.33000000002</v>
      </c>
      <c r="D229" s="420">
        <f t="shared" si="17"/>
        <v>99637.16</v>
      </c>
      <c r="E229" s="420">
        <f t="shared" si="17"/>
        <v>5073.55</v>
      </c>
      <c r="F229" s="420">
        <f t="shared" si="17"/>
        <v>50401.17</v>
      </c>
      <c r="G229" s="420">
        <f t="shared" si="17"/>
        <v>15975.69</v>
      </c>
      <c r="H229" s="420">
        <f t="shared" si="17"/>
        <v>34425.479999999996</v>
      </c>
      <c r="I229" s="420">
        <f t="shared" si="17"/>
        <v>441859.68951071147</v>
      </c>
      <c r="J229" s="420">
        <f t="shared" si="17"/>
        <v>82396.087003426597</v>
      </c>
      <c r="K229" s="420">
        <f t="shared" si="17"/>
        <v>26472.400000000001</v>
      </c>
      <c r="L229" s="420">
        <f t="shared" si="17"/>
        <v>359462.60250728484</v>
      </c>
      <c r="M229" s="420">
        <f t="shared" si="17"/>
        <v>211882.72376842931</v>
      </c>
      <c r="N229" s="420">
        <f t="shared" si="17"/>
        <v>147579.87873885551</v>
      </c>
      <c r="O229" s="420">
        <f t="shared" si="17"/>
        <v>182033.2470034266</v>
      </c>
      <c r="P229" s="420">
        <f t="shared" si="17"/>
        <v>31543.95</v>
      </c>
      <c r="Q229" s="420">
        <f t="shared" si="17"/>
        <v>409865.77250728483</v>
      </c>
      <c r="R229" s="420">
        <f t="shared" si="17"/>
        <v>227859.41376842931</v>
      </c>
      <c r="S229" s="420">
        <f t="shared" si="17"/>
        <v>182005.35873885552</v>
      </c>
      <c r="T229" s="420">
        <f t="shared" si="17"/>
        <v>0</v>
      </c>
      <c r="U229" s="420">
        <f t="shared" si="17"/>
        <v>0</v>
      </c>
    </row>
    <row r="230" spans="1:21" ht="17.25">
      <c r="A230" s="348" t="s">
        <v>308</v>
      </c>
      <c r="B230" s="195">
        <f>SUM(B189:B193)</f>
        <v>588698.29229790135</v>
      </c>
      <c r="C230" s="421">
        <f t="shared" ref="C230:U230" si="18">SUM(C189:C193)</f>
        <v>137480.34</v>
      </c>
      <c r="D230" s="421">
        <f t="shared" si="18"/>
        <v>89766.3</v>
      </c>
      <c r="E230" s="421">
        <f t="shared" si="18"/>
        <v>2785.86</v>
      </c>
      <c r="F230" s="421">
        <f t="shared" si="18"/>
        <v>47714.04</v>
      </c>
      <c r="G230" s="421">
        <f t="shared" si="18"/>
        <v>13506</v>
      </c>
      <c r="H230" s="421">
        <f t="shared" si="18"/>
        <v>34207.040000000001</v>
      </c>
      <c r="I230" s="421">
        <f t="shared" si="18"/>
        <v>451218.95229790139</v>
      </c>
      <c r="J230" s="421">
        <f t="shared" si="18"/>
        <v>91686.218227791629</v>
      </c>
      <c r="K230" s="421">
        <f t="shared" si="18"/>
        <v>25347.439999999999</v>
      </c>
      <c r="L230" s="421">
        <f t="shared" si="18"/>
        <v>359531.73407010979</v>
      </c>
      <c r="M230" s="421">
        <f t="shared" si="18"/>
        <v>192481.45375885046</v>
      </c>
      <c r="N230" s="421">
        <f t="shared" si="18"/>
        <v>167051.2803112593</v>
      </c>
      <c r="O230" s="421">
        <f t="shared" si="18"/>
        <v>181453.51822779162</v>
      </c>
      <c r="P230" s="421">
        <f t="shared" si="18"/>
        <v>28132.3</v>
      </c>
      <c r="Q230" s="421">
        <f t="shared" si="18"/>
        <v>407244.77407010976</v>
      </c>
      <c r="R230" s="421">
        <f t="shared" si="18"/>
        <v>205987.45375885046</v>
      </c>
      <c r="S230" s="421">
        <f t="shared" si="18"/>
        <v>201257.3203112593</v>
      </c>
      <c r="T230" s="421">
        <f t="shared" si="18"/>
        <v>0</v>
      </c>
      <c r="U230" s="421">
        <f t="shared" si="18"/>
        <v>0</v>
      </c>
    </row>
    <row r="231" spans="1:21" ht="17.25" hidden="1">
      <c r="A231" s="348" t="s">
        <v>193</v>
      </c>
      <c r="B231" s="195">
        <f t="shared" ref="B231:S231" si="19">SUM(B124:B130)</f>
        <v>458926</v>
      </c>
      <c r="C231" s="195">
        <f t="shared" si="19"/>
        <v>172692</v>
      </c>
      <c r="D231" s="195">
        <f t="shared" si="19"/>
        <v>107762</v>
      </c>
      <c r="E231" s="195">
        <f t="shared" si="19"/>
        <v>10668</v>
      </c>
      <c r="F231" s="195">
        <f t="shared" si="19"/>
        <v>64930</v>
      </c>
      <c r="G231" s="195">
        <f t="shared" si="19"/>
        <v>14677</v>
      </c>
      <c r="H231" s="195">
        <f t="shared" si="19"/>
        <v>50253</v>
      </c>
      <c r="I231" s="195">
        <f t="shared" si="19"/>
        <v>286233</v>
      </c>
      <c r="J231" s="195">
        <f t="shared" si="19"/>
        <v>48335</v>
      </c>
      <c r="K231" s="195">
        <f t="shared" si="19"/>
        <v>24478</v>
      </c>
      <c r="L231" s="195">
        <f t="shared" si="19"/>
        <v>237898</v>
      </c>
      <c r="M231" s="195">
        <f t="shared" si="19"/>
        <v>123239</v>
      </c>
      <c r="N231" s="195">
        <f t="shared" si="19"/>
        <v>114657</v>
      </c>
      <c r="O231" s="195">
        <f t="shared" si="19"/>
        <v>156098</v>
      </c>
      <c r="P231" s="195">
        <f t="shared" si="19"/>
        <v>35148</v>
      </c>
      <c r="Q231" s="195">
        <f t="shared" si="19"/>
        <v>302828</v>
      </c>
      <c r="R231" s="195">
        <f t="shared" si="19"/>
        <v>137917</v>
      </c>
      <c r="S231" s="195">
        <f t="shared" si="19"/>
        <v>164911</v>
      </c>
      <c r="T231" s="127"/>
      <c r="U231" s="89"/>
    </row>
    <row r="232" spans="1:21" ht="17.25">
      <c r="A232" s="349" t="s">
        <v>161</v>
      </c>
      <c r="B232" s="196">
        <f>100*(B228/B229-1)</f>
        <v>3.4998506367719395</v>
      </c>
      <c r="C232" s="196">
        <f t="shared" ref="C232:U232" si="20">100*(C228/C229-1)</f>
        <v>2.1171715442877437</v>
      </c>
      <c r="D232" s="196">
        <f t="shared" si="20"/>
        <v>-6.8554141848282342</v>
      </c>
      <c r="E232" s="196">
        <f t="shared" si="20"/>
        <v>113.48266992539737</v>
      </c>
      <c r="F232" s="196">
        <f t="shared" si="20"/>
        <v>19.856939828976184</v>
      </c>
      <c r="G232" s="196">
        <f t="shared" si="20"/>
        <v>-1.5143633858694105</v>
      </c>
      <c r="H232" s="196">
        <f t="shared" si="20"/>
        <v>29.774632045798644</v>
      </c>
      <c r="I232" s="196">
        <f t="shared" si="20"/>
        <v>3.9691234618633997</v>
      </c>
      <c r="J232" s="196">
        <f t="shared" si="20"/>
        <v>-48.167692916073449</v>
      </c>
      <c r="K232" s="196">
        <f t="shared" si="20"/>
        <v>-11.657915413789455</v>
      </c>
      <c r="L232" s="196">
        <f t="shared" si="20"/>
        <v>15.92022379195841</v>
      </c>
      <c r="M232" s="196">
        <f t="shared" si="20"/>
        <v>27.226313293833936</v>
      </c>
      <c r="N232" s="196">
        <f t="shared" si="20"/>
        <v>-0.31210448543507185</v>
      </c>
      <c r="O232" s="196">
        <f t="shared" si="20"/>
        <v>-25.555130685437678</v>
      </c>
      <c r="P232" s="196">
        <f t="shared" si="20"/>
        <v>8.4753811745199812</v>
      </c>
      <c r="Q232" s="196">
        <f t="shared" si="20"/>
        <v>16.403755882387738</v>
      </c>
      <c r="R232" s="196">
        <f t="shared" si="20"/>
        <v>25.210687256082309</v>
      </c>
      <c r="S232" s="196">
        <f t="shared" si="20"/>
        <v>5.3786639287376481</v>
      </c>
      <c r="T232" s="128" t="e">
        <f t="shared" si="20"/>
        <v>#DIV/0!</v>
      </c>
      <c r="U232" s="103" t="e">
        <f t="shared" si="20"/>
        <v>#DIV/0!</v>
      </c>
    </row>
    <row r="233" spans="1:21" ht="17.25">
      <c r="A233" s="348" t="s">
        <v>162</v>
      </c>
      <c r="B233" s="197">
        <f>100*(B228/B230-1)</f>
        <v>4.0623990472855365</v>
      </c>
      <c r="C233" s="197">
        <f t="shared" ref="C233:U233" si="21">100*(C228/C230-1)</f>
        <v>11.445694708057896</v>
      </c>
      <c r="D233" s="197">
        <f t="shared" si="21"/>
        <v>3.3869280565200777</v>
      </c>
      <c r="E233" s="197">
        <f t="shared" si="21"/>
        <v>288.79017610360893</v>
      </c>
      <c r="F233" s="197">
        <f t="shared" si="21"/>
        <v>26.606969353255352</v>
      </c>
      <c r="G233" s="197">
        <f t="shared" si="21"/>
        <v>16.494594994817113</v>
      </c>
      <c r="H233" s="197">
        <f t="shared" si="21"/>
        <v>30.603349485953757</v>
      </c>
      <c r="I233" s="197">
        <f t="shared" si="21"/>
        <v>1.8125776357675649</v>
      </c>
      <c r="J233" s="197">
        <f t="shared" si="21"/>
        <v>-53.419615656249285</v>
      </c>
      <c r="K233" s="197">
        <f t="shared" si="21"/>
        <v>-7.7371521542214827</v>
      </c>
      <c r="L233" s="197">
        <f t="shared" si="21"/>
        <v>15.897934393069924</v>
      </c>
      <c r="M233" s="197">
        <f t="shared" si="21"/>
        <v>40.050156881535685</v>
      </c>
      <c r="N233" s="197">
        <f t="shared" si="21"/>
        <v>-11.931668501078807</v>
      </c>
      <c r="O233" s="197">
        <f t="shared" si="21"/>
        <v>-25.317285570272386</v>
      </c>
      <c r="P233" s="197">
        <f t="shared" si="21"/>
        <v>21.630367940054661</v>
      </c>
      <c r="Q233" s="197">
        <f t="shared" si="21"/>
        <v>17.152922186475216</v>
      </c>
      <c r="R233" s="197">
        <f t="shared" si="21"/>
        <v>38.505686997391784</v>
      </c>
      <c r="S233" s="197">
        <f t="shared" si="21"/>
        <v>-4.7016948148335347</v>
      </c>
      <c r="T233" s="129" t="e">
        <f t="shared" si="21"/>
        <v>#DIV/0!</v>
      </c>
      <c r="U233" s="102" t="e">
        <f t="shared" si="21"/>
        <v>#DIV/0!</v>
      </c>
    </row>
    <row r="234" spans="1:21" hidden="1">
      <c r="A234" t="s">
        <v>194</v>
      </c>
      <c r="B234" s="102">
        <f t="shared" ref="B234:S234" si="22">100*(B228/B231-1)</f>
        <v>33.488528894766809</v>
      </c>
      <c r="C234" s="102">
        <f t="shared" si="22"/>
        <v>-11.277928334838894</v>
      </c>
      <c r="D234" s="102">
        <f t="shared" si="22"/>
        <v>-13.878157420983284</v>
      </c>
      <c r="E234" s="102">
        <f t="shared" si="22"/>
        <v>1.529340082489683</v>
      </c>
      <c r="F234" s="102">
        <f t="shared" si="22"/>
        <v>-6.9624210688433719</v>
      </c>
      <c r="G234" s="102">
        <f t="shared" si="22"/>
        <v>7.2001090141037061</v>
      </c>
      <c r="H234" s="102">
        <f t="shared" si="22"/>
        <v>-11.098760273018527</v>
      </c>
      <c r="I234" s="102">
        <f t="shared" si="22"/>
        <v>60.497792398360041</v>
      </c>
      <c r="J234" s="102">
        <f t="shared" si="22"/>
        <v>-11.642096119260636</v>
      </c>
      <c r="K234" s="102">
        <f t="shared" si="22"/>
        <v>-4.4600457553721657</v>
      </c>
      <c r="L234" s="102">
        <f t="shared" si="22"/>
        <v>75.154836642108165</v>
      </c>
      <c r="M234" s="102">
        <f t="shared" si="22"/>
        <v>118.73804392857022</v>
      </c>
      <c r="N234" s="102">
        <f t="shared" si="22"/>
        <v>28.312510634075473</v>
      </c>
      <c r="O234" s="102">
        <f t="shared" si="22"/>
        <v>-13.186323437356428</v>
      </c>
      <c r="P234" s="102">
        <f t="shared" si="22"/>
        <v>-2.64760441561398</v>
      </c>
      <c r="Q234" s="102">
        <f t="shared" si="22"/>
        <v>57.547899558443262</v>
      </c>
      <c r="R234" s="102">
        <f t="shared" si="22"/>
        <v>106.86669370500414</v>
      </c>
      <c r="S234" s="102">
        <f t="shared" si="22"/>
        <v>16.302014612555805</v>
      </c>
      <c r="U234" s="121" t="s">
        <v>171</v>
      </c>
    </row>
    <row r="235" spans="1:21" s="118" customFormat="1" hidden="1">
      <c r="A235" s="118" t="s">
        <v>170</v>
      </c>
      <c r="T235" s="130"/>
      <c r="U235" s="119"/>
    </row>
    <row r="236" spans="1:21" hidden="1">
      <c r="A236" s="118" t="s">
        <v>181</v>
      </c>
      <c r="B236" s="131" t="e">
        <f>B228/#REF!-1</f>
        <v>#REF!</v>
      </c>
      <c r="C236" s="131" t="e">
        <f>C228/#REF!-1</f>
        <v>#REF!</v>
      </c>
      <c r="D236" s="131" t="e">
        <f>D228/#REF!-1</f>
        <v>#REF!</v>
      </c>
      <c r="E236" s="131" t="e">
        <f>E228/#REF!-1</f>
        <v>#REF!</v>
      </c>
      <c r="F236" s="131" t="e">
        <f>F228/#REF!-1</f>
        <v>#REF!</v>
      </c>
      <c r="G236" s="131" t="e">
        <f>G228/#REF!-1</f>
        <v>#REF!</v>
      </c>
      <c r="H236" s="131" t="e">
        <f>H228/#REF!-1</f>
        <v>#REF!</v>
      </c>
      <c r="I236" s="131" t="e">
        <f>I228/#REF!-1</f>
        <v>#REF!</v>
      </c>
      <c r="J236" s="131" t="e">
        <f>J228/#REF!-1</f>
        <v>#REF!</v>
      </c>
      <c r="K236" s="131" t="e">
        <f>K228/#REF!-1</f>
        <v>#REF!</v>
      </c>
      <c r="L236" s="131" t="e">
        <f>L228/#REF!-1</f>
        <v>#REF!</v>
      </c>
      <c r="M236" s="131" t="e">
        <f>M228/#REF!-1</f>
        <v>#REF!</v>
      </c>
      <c r="N236" s="131" t="e">
        <f>N228/#REF!-1</f>
        <v>#REF!</v>
      </c>
      <c r="O236" s="131" t="e">
        <f>O228/#REF!-1</f>
        <v>#REF!</v>
      </c>
      <c r="P236" s="131" t="e">
        <f>P228/#REF!-1</f>
        <v>#REF!</v>
      </c>
      <c r="Q236" s="131" t="e">
        <f>Q228/#REF!-1</f>
        <v>#REF!</v>
      </c>
      <c r="R236" s="131" t="e">
        <f>R228/#REF!-1</f>
        <v>#REF!</v>
      </c>
      <c r="S236" s="131" t="e">
        <f>S228/#REF!-1</f>
        <v>#REF!</v>
      </c>
    </row>
    <row r="237" spans="1:21" hidden="1">
      <c r="A237" s="118" t="s">
        <v>182</v>
      </c>
      <c r="B237" s="131" t="e">
        <f>B228/#REF!-1</f>
        <v>#REF!</v>
      </c>
      <c r="C237" s="131" t="e">
        <f>C228/#REF!-1</f>
        <v>#REF!</v>
      </c>
      <c r="D237" s="131" t="e">
        <f>D228/#REF!-1</f>
        <v>#REF!</v>
      </c>
      <c r="E237" s="131" t="e">
        <f>E228/#REF!-1</f>
        <v>#REF!</v>
      </c>
      <c r="F237" s="131" t="e">
        <f>F228/#REF!-1</f>
        <v>#REF!</v>
      </c>
      <c r="G237" s="131" t="e">
        <f>G228/#REF!-1</f>
        <v>#REF!</v>
      </c>
      <c r="H237" s="131" t="e">
        <f>H228/#REF!-1</f>
        <v>#REF!</v>
      </c>
      <c r="I237" s="131" t="e">
        <f>I228/#REF!-1</f>
        <v>#REF!</v>
      </c>
      <c r="J237" s="131" t="e">
        <f>J228/#REF!-1</f>
        <v>#REF!</v>
      </c>
      <c r="K237" s="131" t="e">
        <f>K228/#REF!-1</f>
        <v>#REF!</v>
      </c>
      <c r="L237" s="131" t="e">
        <f>L228/#REF!-1</f>
        <v>#REF!</v>
      </c>
      <c r="M237" s="131" t="e">
        <f>M228/#REF!-1</f>
        <v>#REF!</v>
      </c>
      <c r="N237" s="131" t="e">
        <f>N228/#REF!-1</f>
        <v>#REF!</v>
      </c>
      <c r="O237" s="131" t="e">
        <f>O228/#REF!-1</f>
        <v>#REF!</v>
      </c>
      <c r="P237" s="131" t="e">
        <f>P228/#REF!-1</f>
        <v>#REF!</v>
      </c>
      <c r="Q237" s="131" t="e">
        <f>Q228/#REF!-1</f>
        <v>#REF!</v>
      </c>
      <c r="R237" s="131" t="e">
        <f>R228/#REF!-1</f>
        <v>#REF!</v>
      </c>
      <c r="S237" s="131" t="e">
        <f>S228/#REF!-1</f>
        <v>#REF!</v>
      </c>
    </row>
    <row r="238" spans="1:21" hidden="1">
      <c r="A238" s="118" t="s">
        <v>183</v>
      </c>
      <c r="B238" s="131" t="e">
        <f>B228/#REF!-1</f>
        <v>#REF!</v>
      </c>
      <c r="C238" s="131" t="e">
        <f>C228/#REF!-1</f>
        <v>#REF!</v>
      </c>
      <c r="D238" s="131" t="e">
        <f>D228/#REF!-1</f>
        <v>#REF!</v>
      </c>
      <c r="E238" s="131" t="e">
        <f>E228/#REF!-1</f>
        <v>#REF!</v>
      </c>
      <c r="F238" s="131" t="e">
        <f>F228/#REF!-1</f>
        <v>#REF!</v>
      </c>
      <c r="G238" s="131" t="e">
        <f>G228/#REF!-1</f>
        <v>#REF!</v>
      </c>
      <c r="H238" s="131" t="e">
        <f>H228/#REF!-1</f>
        <v>#REF!</v>
      </c>
      <c r="I238" s="131" t="e">
        <f>I228/#REF!-1</f>
        <v>#REF!</v>
      </c>
      <c r="J238" s="131" t="e">
        <f>J228/#REF!-1</f>
        <v>#REF!</v>
      </c>
      <c r="K238" s="131" t="e">
        <f>K228/#REF!-1</f>
        <v>#REF!</v>
      </c>
      <c r="L238" s="131" t="e">
        <f>L228/#REF!-1</f>
        <v>#REF!</v>
      </c>
      <c r="M238" s="131" t="e">
        <f>M228/#REF!-1</f>
        <v>#REF!</v>
      </c>
      <c r="N238" s="131" t="e">
        <f>N228/#REF!-1</f>
        <v>#REF!</v>
      </c>
      <c r="O238" s="131" t="e">
        <f>O228/#REF!-1</f>
        <v>#REF!</v>
      </c>
      <c r="P238" s="131" t="e">
        <f>P228/#REF!-1</f>
        <v>#REF!</v>
      </c>
      <c r="Q238" s="131" t="e">
        <f>Q228/#REF!-1</f>
        <v>#REF!</v>
      </c>
      <c r="R238" s="131" t="e">
        <f>R228/#REF!-1</f>
        <v>#REF!</v>
      </c>
      <c r="S238" s="131" t="e">
        <f>S228/#REF!-1</f>
        <v>#REF!</v>
      </c>
    </row>
    <row r="239" spans="1:21" hidden="1">
      <c r="A239" s="118" t="s">
        <v>184</v>
      </c>
      <c r="B239" s="131" t="e">
        <f>B228/#REF!-1</f>
        <v>#REF!</v>
      </c>
      <c r="C239" s="131" t="e">
        <f>C228/#REF!-1</f>
        <v>#REF!</v>
      </c>
      <c r="D239" s="131" t="e">
        <f>D228/#REF!-1</f>
        <v>#REF!</v>
      </c>
      <c r="E239" s="131" t="e">
        <f>E228/#REF!-1</f>
        <v>#REF!</v>
      </c>
      <c r="F239" s="131" t="e">
        <f>F228/#REF!-1</f>
        <v>#REF!</v>
      </c>
      <c r="G239" s="131" t="e">
        <f>G228/#REF!-1</f>
        <v>#REF!</v>
      </c>
      <c r="H239" s="131" t="e">
        <f>H228/#REF!-1</f>
        <v>#REF!</v>
      </c>
      <c r="I239" s="131" t="e">
        <f>I228/#REF!-1</f>
        <v>#REF!</v>
      </c>
      <c r="J239" s="131" t="e">
        <f>J228/#REF!-1</f>
        <v>#REF!</v>
      </c>
      <c r="K239" s="131" t="e">
        <f>K228/#REF!-1</f>
        <v>#REF!</v>
      </c>
      <c r="L239" s="131" t="e">
        <f>L228/#REF!-1</f>
        <v>#REF!</v>
      </c>
      <c r="M239" s="131" t="e">
        <f>M228/#REF!-1</f>
        <v>#REF!</v>
      </c>
      <c r="N239" s="131" t="e">
        <f>N228/#REF!-1</f>
        <v>#REF!</v>
      </c>
      <c r="O239" s="131" t="e">
        <f>O228/#REF!-1</f>
        <v>#REF!</v>
      </c>
      <c r="P239" s="131" t="e">
        <f>P228/#REF!-1</f>
        <v>#REF!</v>
      </c>
      <c r="Q239" s="131" t="e">
        <f>Q228/#REF!-1</f>
        <v>#REF!</v>
      </c>
      <c r="R239" s="131" t="e">
        <f>R228/#REF!-1</f>
        <v>#REF!</v>
      </c>
      <c r="S239" s="131" t="e">
        <f>S228/#REF!-1</f>
        <v>#REF!</v>
      </c>
    </row>
    <row r="240" spans="1:21" hidden="1">
      <c r="A240" s="118" t="s">
        <v>185</v>
      </c>
      <c r="B240" s="131" t="e">
        <f>B228/#REF!-1</f>
        <v>#REF!</v>
      </c>
      <c r="C240" s="131" t="e">
        <f>C228/#REF!-1</f>
        <v>#REF!</v>
      </c>
      <c r="D240" s="131" t="e">
        <f>D228/#REF!-1</f>
        <v>#REF!</v>
      </c>
      <c r="E240" s="131" t="e">
        <f>E228/#REF!-1</f>
        <v>#REF!</v>
      </c>
      <c r="F240" s="131" t="e">
        <f>F228/#REF!-1</f>
        <v>#REF!</v>
      </c>
      <c r="G240" s="131" t="e">
        <f>G228/#REF!-1</f>
        <v>#REF!</v>
      </c>
      <c r="H240" s="131" t="e">
        <f>H228/#REF!-1</f>
        <v>#REF!</v>
      </c>
      <c r="I240" s="131" t="e">
        <f>I228/#REF!-1</f>
        <v>#REF!</v>
      </c>
      <c r="J240" s="131" t="e">
        <f>J228/#REF!-1</f>
        <v>#REF!</v>
      </c>
      <c r="K240" s="131" t="e">
        <f>K228/#REF!-1</f>
        <v>#REF!</v>
      </c>
      <c r="L240" s="131" t="e">
        <f>L228/#REF!-1</f>
        <v>#REF!</v>
      </c>
      <c r="M240" s="131" t="e">
        <f>M228/#REF!-1</f>
        <v>#REF!</v>
      </c>
      <c r="N240" s="131" t="e">
        <f>N228/#REF!-1</f>
        <v>#REF!</v>
      </c>
      <c r="O240" s="131" t="e">
        <f>O228/#REF!-1</f>
        <v>#REF!</v>
      </c>
      <c r="P240" s="131" t="e">
        <f>P228/#REF!-1</f>
        <v>#REF!</v>
      </c>
      <c r="Q240" s="131" t="e">
        <f>Q228/#REF!-1</f>
        <v>#REF!</v>
      </c>
      <c r="R240" s="131" t="e">
        <f>R228/#REF!-1</f>
        <v>#REF!</v>
      </c>
      <c r="S240" s="131" t="e">
        <f>S228/#REF!-1</f>
        <v>#REF!</v>
      </c>
    </row>
    <row r="241" spans="1:19" hidden="1">
      <c r="A241" s="118" t="s">
        <v>186</v>
      </c>
      <c r="B241" s="131" t="e">
        <f>B228/#REF!-1</f>
        <v>#REF!</v>
      </c>
      <c r="C241" s="131" t="e">
        <f>C228/#REF!-1</f>
        <v>#REF!</v>
      </c>
      <c r="D241" s="131" t="e">
        <f>D228/#REF!-1</f>
        <v>#REF!</v>
      </c>
      <c r="E241" s="131" t="e">
        <f>E228/#REF!-1</f>
        <v>#REF!</v>
      </c>
      <c r="F241" s="131" t="e">
        <f>F228/#REF!-1</f>
        <v>#REF!</v>
      </c>
      <c r="G241" s="131" t="e">
        <f>G228/#REF!-1</f>
        <v>#REF!</v>
      </c>
      <c r="H241" s="131" t="e">
        <f>H228/#REF!-1</f>
        <v>#REF!</v>
      </c>
      <c r="I241" s="131" t="e">
        <f>I228/#REF!-1</f>
        <v>#REF!</v>
      </c>
      <c r="J241" s="131" t="e">
        <f>J228/#REF!-1</f>
        <v>#REF!</v>
      </c>
      <c r="K241" s="131" t="e">
        <f>K228/#REF!-1</f>
        <v>#REF!</v>
      </c>
      <c r="L241" s="131" t="e">
        <f>L228/#REF!-1</f>
        <v>#REF!</v>
      </c>
      <c r="M241" s="131" t="e">
        <f>M228/#REF!-1</f>
        <v>#REF!</v>
      </c>
      <c r="N241" s="131" t="e">
        <f>N228/#REF!-1</f>
        <v>#REF!</v>
      </c>
      <c r="O241" s="131" t="e">
        <f>O228/#REF!-1</f>
        <v>#REF!</v>
      </c>
      <c r="P241" s="131" t="e">
        <f>P228/#REF!-1</f>
        <v>#REF!</v>
      </c>
      <c r="Q241" s="131" t="e">
        <f>Q228/#REF!-1</f>
        <v>#REF!</v>
      </c>
      <c r="R241" s="131" t="e">
        <f>R228/#REF!-1</f>
        <v>#REF!</v>
      </c>
      <c r="S241" s="131" t="e">
        <f>S228/#REF!-1</f>
        <v>#REF!</v>
      </c>
    </row>
    <row r="242" spans="1:19" hidden="1">
      <c r="A242" s="118" t="s">
        <v>187</v>
      </c>
      <c r="B242" s="131" t="e">
        <f>B228/#REF!-1</f>
        <v>#REF!</v>
      </c>
      <c r="C242" s="131" t="e">
        <f>C228/#REF!-1</f>
        <v>#REF!</v>
      </c>
      <c r="D242" s="131" t="e">
        <f>D228/#REF!-1</f>
        <v>#REF!</v>
      </c>
      <c r="E242" s="131" t="e">
        <f>E228/#REF!-1</f>
        <v>#REF!</v>
      </c>
      <c r="F242" s="131" t="e">
        <f>F228/#REF!-1</f>
        <v>#REF!</v>
      </c>
      <c r="G242" s="131" t="e">
        <f>G228/#REF!-1</f>
        <v>#REF!</v>
      </c>
      <c r="H242" s="131" t="e">
        <f>H228/#REF!-1</f>
        <v>#REF!</v>
      </c>
      <c r="I242" s="131" t="e">
        <f>I228/#REF!-1</f>
        <v>#REF!</v>
      </c>
      <c r="J242" s="131" t="e">
        <f>J228/#REF!-1</f>
        <v>#REF!</v>
      </c>
      <c r="K242" s="131" t="e">
        <f>K228/#REF!-1</f>
        <v>#REF!</v>
      </c>
      <c r="L242" s="131" t="e">
        <f>L228/#REF!-1</f>
        <v>#REF!</v>
      </c>
      <c r="M242" s="131" t="e">
        <f>M228/#REF!-1</f>
        <v>#REF!</v>
      </c>
      <c r="N242" s="131" t="e">
        <f>N228/#REF!-1</f>
        <v>#REF!</v>
      </c>
      <c r="O242" s="131" t="e">
        <f>O228/#REF!-1</f>
        <v>#REF!</v>
      </c>
      <c r="P242" s="131" t="e">
        <f>P228/#REF!-1</f>
        <v>#REF!</v>
      </c>
      <c r="Q242" s="131" t="e">
        <f>Q228/#REF!-1</f>
        <v>#REF!</v>
      </c>
      <c r="R242" s="131" t="e">
        <f>R228/#REF!-1</f>
        <v>#REF!</v>
      </c>
      <c r="S242" s="131" t="e">
        <f>S228/#REF!-1</f>
        <v>#REF!</v>
      </c>
    </row>
    <row r="243" spans="1:19" hidden="1">
      <c r="A243" s="118" t="s">
        <v>188</v>
      </c>
      <c r="B243" s="131" t="e">
        <f>B228/#REF!-1</f>
        <v>#REF!</v>
      </c>
      <c r="C243" s="131" t="e">
        <f>C228/#REF!-1</f>
        <v>#REF!</v>
      </c>
      <c r="D243" s="131" t="e">
        <f>D228/#REF!-1</f>
        <v>#REF!</v>
      </c>
      <c r="E243" s="131" t="e">
        <f>E228/#REF!-1</f>
        <v>#REF!</v>
      </c>
      <c r="F243" s="131" t="e">
        <f>F228/#REF!-1</f>
        <v>#REF!</v>
      </c>
      <c r="G243" s="131" t="e">
        <f>G228/#REF!-1</f>
        <v>#REF!</v>
      </c>
      <c r="H243" s="131" t="e">
        <f>H228/#REF!-1</f>
        <v>#REF!</v>
      </c>
      <c r="I243" s="131" t="e">
        <f>I228/#REF!-1</f>
        <v>#REF!</v>
      </c>
      <c r="J243" s="131" t="e">
        <f>J228/#REF!-1</f>
        <v>#REF!</v>
      </c>
      <c r="K243" s="131" t="e">
        <f>K228/#REF!-1</f>
        <v>#REF!</v>
      </c>
      <c r="L243" s="131" t="e">
        <f>L228/#REF!-1</f>
        <v>#REF!</v>
      </c>
      <c r="M243" s="131" t="e">
        <f>M228/#REF!-1</f>
        <v>#REF!</v>
      </c>
      <c r="N243" s="131" t="e">
        <f>N228/#REF!-1</f>
        <v>#REF!</v>
      </c>
      <c r="O243" s="131" t="e">
        <f>O228/#REF!-1</f>
        <v>#REF!</v>
      </c>
      <c r="P243" s="131" t="e">
        <f>P228/#REF!-1</f>
        <v>#REF!</v>
      </c>
      <c r="Q243" s="131" t="e">
        <f>Q228/#REF!-1</f>
        <v>#REF!</v>
      </c>
      <c r="R243" s="131" t="e">
        <f>R228/#REF!-1</f>
        <v>#REF!</v>
      </c>
      <c r="S243" s="131" t="e">
        <f>S228/#REF!-1</f>
        <v>#REF!</v>
      </c>
    </row>
    <row r="244" spans="1:19" hidden="1">
      <c r="A244" s="118" t="s">
        <v>189</v>
      </c>
      <c r="B244" s="131" t="e">
        <f>B228/#REF!-1</f>
        <v>#REF!</v>
      </c>
      <c r="C244" s="131" t="e">
        <f>C228/#REF!-1</f>
        <v>#REF!</v>
      </c>
      <c r="D244" s="131" t="e">
        <f>D228/#REF!-1</f>
        <v>#REF!</v>
      </c>
      <c r="E244" s="131" t="e">
        <f>E228/#REF!-1</f>
        <v>#REF!</v>
      </c>
      <c r="F244" s="131" t="e">
        <f>F228/#REF!-1</f>
        <v>#REF!</v>
      </c>
      <c r="G244" s="131" t="e">
        <f>G228/#REF!-1</f>
        <v>#REF!</v>
      </c>
      <c r="H244" s="131" t="e">
        <f>H228/#REF!-1</f>
        <v>#REF!</v>
      </c>
      <c r="I244" s="131" t="e">
        <f>I228/#REF!-1</f>
        <v>#REF!</v>
      </c>
      <c r="J244" s="131" t="e">
        <f>J228/#REF!-1</f>
        <v>#REF!</v>
      </c>
      <c r="K244" s="131" t="e">
        <f>K228/#REF!-1</f>
        <v>#REF!</v>
      </c>
      <c r="L244" s="131" t="e">
        <f>L228/#REF!-1</f>
        <v>#REF!</v>
      </c>
      <c r="M244" s="131" t="e">
        <f>M228/#REF!-1</f>
        <v>#REF!</v>
      </c>
      <c r="N244" s="131" t="e">
        <f>N228/#REF!-1</f>
        <v>#REF!</v>
      </c>
      <c r="O244" s="131" t="e">
        <f>O228/#REF!-1</f>
        <v>#REF!</v>
      </c>
      <c r="P244" s="131" t="e">
        <f>P228/#REF!-1</f>
        <v>#REF!</v>
      </c>
      <c r="Q244" s="131" t="e">
        <f>Q228/#REF!-1</f>
        <v>#REF!</v>
      </c>
      <c r="R244" s="131" t="e">
        <f>R228/#REF!-1</f>
        <v>#REF!</v>
      </c>
      <c r="S244" s="131" t="e">
        <f>S228/#REF!-1</f>
        <v>#REF!</v>
      </c>
    </row>
    <row r="245" spans="1:19" hidden="1">
      <c r="F245" s="141"/>
    </row>
    <row r="246" spans="1:19" hidden="1">
      <c r="A246" s="133" t="s">
        <v>190</v>
      </c>
      <c r="B246" s="137">
        <f t="shared" ref="B246:S246" si="23">AVERAGE(B229:B231)</f>
        <v>546507.43726953759</v>
      </c>
      <c r="C246" s="137">
        <f t="shared" si="23"/>
        <v>153403.89000000001</v>
      </c>
      <c r="D246" s="139">
        <f t="shared" si="23"/>
        <v>99055.153333333335</v>
      </c>
      <c r="E246" s="142">
        <f t="shared" si="23"/>
        <v>6175.8033333333333</v>
      </c>
      <c r="F246" s="139">
        <f t="shared" si="23"/>
        <v>54348.403333333328</v>
      </c>
      <c r="G246" s="142">
        <f t="shared" si="23"/>
        <v>14719.563333333334</v>
      </c>
      <c r="H246" s="142">
        <f t="shared" si="23"/>
        <v>39628.506666666661</v>
      </c>
      <c r="I246" s="137">
        <f t="shared" si="23"/>
        <v>393103.88060287089</v>
      </c>
      <c r="J246" s="139">
        <f t="shared" si="23"/>
        <v>74139.101743739404</v>
      </c>
      <c r="K246" s="142">
        <f t="shared" si="23"/>
        <v>25432.613333333331</v>
      </c>
      <c r="L246" s="139">
        <f t="shared" si="23"/>
        <v>318964.11219246488</v>
      </c>
      <c r="M246" s="142">
        <f t="shared" si="23"/>
        <v>175867.72584242662</v>
      </c>
      <c r="N246" s="142">
        <f t="shared" si="23"/>
        <v>143096.05301670494</v>
      </c>
      <c r="O246" s="137">
        <f t="shared" si="23"/>
        <v>173194.9217437394</v>
      </c>
      <c r="P246" s="134">
        <f t="shared" si="23"/>
        <v>31608.083333333332</v>
      </c>
      <c r="Q246" s="137">
        <f t="shared" si="23"/>
        <v>373312.84885913151</v>
      </c>
      <c r="R246" s="134">
        <f t="shared" si="23"/>
        <v>190587.9558424266</v>
      </c>
      <c r="S246" s="134">
        <f t="shared" si="23"/>
        <v>182724.5596833716</v>
      </c>
    </row>
    <row r="247" spans="1:19" hidden="1">
      <c r="A247" s="135" t="s">
        <v>191</v>
      </c>
      <c r="B247" s="138">
        <f t="shared" ref="B247:S247" si="24">B228/B246-1</f>
        <v>0.12096107818100266</v>
      </c>
      <c r="C247" s="138">
        <f t="shared" si="24"/>
        <v>-1.2253274672500147E-3</v>
      </c>
      <c r="D247" s="140">
        <f t="shared" si="24"/>
        <v>-6.308135541728177E-2</v>
      </c>
      <c r="E247" s="143">
        <f t="shared" si="24"/>
        <v>0.75380422843775774</v>
      </c>
      <c r="F247" s="140">
        <f t="shared" si="24"/>
        <v>0.11151931418285765</v>
      </c>
      <c r="G247" s="143">
        <f t="shared" si="24"/>
        <v>6.8901274018771774E-2</v>
      </c>
      <c r="H247" s="143">
        <f t="shared" si="24"/>
        <v>0.12735865562097071</v>
      </c>
      <c r="I247" s="138">
        <f t="shared" si="24"/>
        <v>0.16864184960743134</v>
      </c>
      <c r="J247" s="140">
        <f t="shared" si="24"/>
        <v>-0.42395049526801443</v>
      </c>
      <c r="K247" s="143">
        <f t="shared" si="24"/>
        <v>-8.0461386587090677E-2</v>
      </c>
      <c r="L247" s="140">
        <f t="shared" si="24"/>
        <v>0.30638475410490473</v>
      </c>
      <c r="M247" s="143">
        <f t="shared" si="24"/>
        <v>0.53280300103874412</v>
      </c>
      <c r="N247" s="143">
        <f t="shared" si="24"/>
        <v>2.8115536495875837E-2</v>
      </c>
      <c r="O247" s="138">
        <f t="shared" si="24"/>
        <v>-0.21756128022469634</v>
      </c>
      <c r="P247" s="136">
        <f t="shared" si="24"/>
        <v>8.2552827994948563E-2</v>
      </c>
      <c r="Q247" s="138">
        <f t="shared" si="24"/>
        <v>0.27801428408609241</v>
      </c>
      <c r="R247" s="136">
        <f t="shared" si="24"/>
        <v>0.49696940027528869</v>
      </c>
      <c r="S247" s="136">
        <f t="shared" si="24"/>
        <v>4.9638951928834274E-2</v>
      </c>
    </row>
    <row r="248" spans="1:19" hidden="1"/>
    <row r="249" spans="1:19" hidden="1"/>
    <row r="250" spans="1:19" hidden="1"/>
    <row r="251" spans="1:19" hidden="1"/>
    <row r="253" spans="1:19">
      <c r="D253" s="144"/>
      <c r="E253" s="144"/>
      <c r="F253" s="144"/>
      <c r="G253" s="144"/>
      <c r="H253" s="144"/>
    </row>
    <row r="254" spans="1:19">
      <c r="B254" s="412"/>
      <c r="C254" s="412"/>
      <c r="D254" s="412"/>
      <c r="E254" s="412"/>
      <c r="F254" s="412"/>
      <c r="G254" s="412"/>
      <c r="H254" s="412"/>
    </row>
    <row r="255" spans="1:19"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</row>
    <row r="256" spans="1:19">
      <c r="B256" s="412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</row>
    <row r="257" spans="2:17">
      <c r="B257" s="412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</row>
    <row r="258" spans="2:17">
      <c r="B258" s="412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</row>
    <row r="259" spans="2:17">
      <c r="B259" s="412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</row>
    <row r="260" spans="2:17">
      <c r="B260" s="412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</row>
    <row r="261" spans="2:17">
      <c r="B261" s="412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</row>
    <row r="262" spans="2:17">
      <c r="B262" s="412"/>
    </row>
    <row r="263" spans="2:17" ht="409.6">
      <c r="B263" s="412"/>
    </row>
    <row r="269" spans="2:17">
      <c r="F269" s="145"/>
      <c r="G269" s="145"/>
      <c r="H269" s="146"/>
      <c r="I269" s="145"/>
      <c r="J269" s="146"/>
      <c r="K269" s="145"/>
      <c r="L269" s="145"/>
      <c r="M269" s="146"/>
    </row>
    <row r="270" spans="2:17">
      <c r="F270" s="145"/>
      <c r="G270" s="145"/>
      <c r="H270" s="146"/>
      <c r="I270" s="145"/>
      <c r="J270" s="146"/>
      <c r="K270" s="145"/>
      <c r="L270" s="145"/>
      <c r="M270" s="146"/>
    </row>
    <row r="271" spans="2:17">
      <c r="F271" s="145"/>
      <c r="G271" s="145"/>
      <c r="H271" s="146"/>
      <c r="I271" s="145"/>
      <c r="J271" s="146"/>
      <c r="K271" s="145"/>
      <c r="L271" s="145"/>
      <c r="M271" s="146"/>
    </row>
    <row r="272" spans="2:17">
      <c r="F272" s="145"/>
      <c r="G272" s="145"/>
      <c r="H272" s="146"/>
      <c r="I272" s="145"/>
      <c r="J272" s="146"/>
      <c r="K272" s="145"/>
      <c r="L272" s="145"/>
      <c r="M272" s="146"/>
    </row>
    <row r="273" spans="6:13">
      <c r="F273" s="145"/>
      <c r="G273" s="145"/>
      <c r="H273" s="146"/>
      <c r="I273" s="145"/>
      <c r="J273" s="146"/>
      <c r="K273" s="145"/>
      <c r="L273" s="145"/>
      <c r="M273" s="146"/>
    </row>
    <row r="274" spans="6:13">
      <c r="F274" s="145"/>
      <c r="G274" s="145"/>
      <c r="H274" s="146"/>
      <c r="I274" s="145"/>
      <c r="J274" s="146"/>
      <c r="K274" s="145"/>
      <c r="L274" s="145"/>
      <c r="M274" s="146"/>
    </row>
    <row r="275" spans="6:13" ht="409.6">
      <c r="F275" s="145"/>
      <c r="G275" s="145"/>
      <c r="H275" s="146"/>
      <c r="I275" s="145"/>
      <c r="J275" s="146"/>
      <c r="K275" s="145"/>
      <c r="L275" s="145"/>
      <c r="M275" s="146"/>
    </row>
    <row r="280" spans="6:13">
      <c r="F280" s="145"/>
      <c r="G280" s="145"/>
      <c r="H280" s="146"/>
      <c r="I280" s="145"/>
    </row>
    <row r="281" spans="6:13">
      <c r="F281" s="145"/>
      <c r="G281" s="145"/>
      <c r="H281" s="146"/>
      <c r="I281" s="145"/>
    </row>
    <row r="282" spans="6:13">
      <c r="F282" s="145"/>
      <c r="G282" s="145"/>
      <c r="H282" s="146"/>
      <c r="I282" s="145"/>
    </row>
    <row r="283" spans="6:13">
      <c r="F283" s="145"/>
      <c r="G283" s="145"/>
      <c r="H283" s="146"/>
      <c r="I283" s="145"/>
    </row>
    <row r="284" spans="6:13">
      <c r="F284" s="145"/>
      <c r="G284" s="145"/>
      <c r="H284" s="146"/>
      <c r="I284" s="145"/>
    </row>
    <row r="285" spans="6:13">
      <c r="F285" s="145"/>
      <c r="G285" s="145"/>
      <c r="H285" s="146"/>
      <c r="I285" s="145"/>
    </row>
    <row r="286" spans="6:13">
      <c r="F286" s="145"/>
      <c r="G286" s="145"/>
      <c r="H286" s="146"/>
      <c r="I286" s="145"/>
      <c r="J286" s="146"/>
    </row>
    <row r="287" spans="6:13">
      <c r="F287" s="145"/>
      <c r="G287" s="145"/>
      <c r="H287" s="146"/>
      <c r="I287" s="145"/>
      <c r="J287" s="146"/>
    </row>
    <row r="288" spans="6:13">
      <c r="F288" s="145"/>
      <c r="G288" s="145"/>
      <c r="H288" s="146"/>
      <c r="I288" s="145"/>
      <c r="J288" s="146"/>
    </row>
    <row r="289" spans="6:10">
      <c r="F289" s="145"/>
      <c r="G289" s="145"/>
      <c r="H289" s="146"/>
      <c r="I289" s="145"/>
      <c r="J289" s="146"/>
    </row>
  </sheetData>
  <mergeCells count="3">
    <mergeCell ref="U3:U5"/>
    <mergeCell ref="A1:U1"/>
    <mergeCell ref="A224:S224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rowBreaks count="1" manualBreakCount="1">
    <brk id="23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9"/>
  <sheetViews>
    <sheetView workbookViewId="0">
      <pane ySplit="175" topLeftCell="A212" activePane="bottomLeft" state="frozen"/>
      <selection pane="bottomLeft" activeCell="S229" sqref="S22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493" t="s">
        <v>302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49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491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492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4" t="s">
        <v>272</v>
      </c>
      <c r="B179" s="435">
        <f>SUM(B176:B178)</f>
        <v>340638.39802315237</v>
      </c>
      <c r="C179" s="435">
        <f t="shared" ref="C179:S179" si="9">SUM(C176:C178)</f>
        <v>99456.2</v>
      </c>
      <c r="D179" s="435">
        <f t="shared" si="9"/>
        <v>54508.490000000005</v>
      </c>
      <c r="E179" s="435">
        <f t="shared" si="9"/>
        <v>4405.25</v>
      </c>
      <c r="F179" s="435">
        <f t="shared" si="9"/>
        <v>44947.71</v>
      </c>
      <c r="G179" s="435">
        <f t="shared" si="9"/>
        <v>21700.9</v>
      </c>
      <c r="H179" s="435">
        <f t="shared" si="9"/>
        <v>23247.81</v>
      </c>
      <c r="I179" s="435">
        <f t="shared" si="9"/>
        <v>241181.19802315236</v>
      </c>
      <c r="J179" s="435">
        <f t="shared" si="9"/>
        <v>57065.270907604157</v>
      </c>
      <c r="K179" s="435">
        <f t="shared" si="9"/>
        <v>8034.9</v>
      </c>
      <c r="L179" s="435">
        <f t="shared" si="9"/>
        <v>184115.9271155482</v>
      </c>
      <c r="M179" s="435">
        <f t="shared" si="9"/>
        <v>112602.1304445453</v>
      </c>
      <c r="N179" s="435">
        <f t="shared" si="9"/>
        <v>71513.7966710029</v>
      </c>
      <c r="O179" s="435">
        <f t="shared" si="9"/>
        <v>111573.76090760416</v>
      </c>
      <c r="P179" s="435">
        <f t="shared" si="9"/>
        <v>12440.15</v>
      </c>
      <c r="Q179" s="435">
        <f t="shared" si="9"/>
        <v>229064.63711554819</v>
      </c>
      <c r="R179" s="435">
        <f t="shared" si="9"/>
        <v>134303.03044454529</v>
      </c>
      <c r="S179" s="435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7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6">
        <v>43091</v>
      </c>
      <c r="T182" s="361"/>
      <c r="U182" s="165"/>
      <c r="Y182" s="438"/>
    </row>
    <row r="183" spans="1:25" s="439" customFormat="1" ht="19.5" customHeight="1">
      <c r="A183" s="434" t="s">
        <v>273</v>
      </c>
      <c r="B183" s="435">
        <f>SUM(B180:B182)</f>
        <v>441234</v>
      </c>
      <c r="C183" s="435">
        <f t="shared" ref="C183:S183" si="10">SUM(C180:C182)</f>
        <v>119913</v>
      </c>
      <c r="D183" s="435">
        <f t="shared" si="10"/>
        <v>82633</v>
      </c>
      <c r="E183" s="435">
        <f t="shared" si="10"/>
        <v>1492</v>
      </c>
      <c r="F183" s="435">
        <f t="shared" si="10"/>
        <v>37279</v>
      </c>
      <c r="G183" s="435">
        <f t="shared" si="10"/>
        <v>9821</v>
      </c>
      <c r="H183" s="435">
        <f t="shared" si="10"/>
        <v>27458</v>
      </c>
      <c r="I183" s="435">
        <f t="shared" si="10"/>
        <v>321323</v>
      </c>
      <c r="J183" s="435">
        <f t="shared" si="10"/>
        <v>37881</v>
      </c>
      <c r="K183" s="435">
        <f t="shared" si="10"/>
        <v>18437</v>
      </c>
      <c r="L183" s="435">
        <f t="shared" si="10"/>
        <v>283442</v>
      </c>
      <c r="M183" s="435">
        <f t="shared" si="10"/>
        <v>167102</v>
      </c>
      <c r="N183" s="435">
        <f t="shared" si="10"/>
        <v>116340</v>
      </c>
      <c r="O183" s="435">
        <f t="shared" si="10"/>
        <v>120514.0789308355</v>
      </c>
      <c r="P183" s="435">
        <f t="shared" si="10"/>
        <v>19929.330000000002</v>
      </c>
      <c r="Q183" s="435">
        <f t="shared" si="10"/>
        <v>320720.63444291305</v>
      </c>
      <c r="R183" s="435">
        <f t="shared" si="10"/>
        <v>176922.814848323</v>
      </c>
      <c r="S183" s="435">
        <f t="shared" si="10"/>
        <v>143797.81959459005</v>
      </c>
      <c r="T183" s="148"/>
      <c r="U183" s="147"/>
      <c r="Y183" s="440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4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4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4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1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4" t="s">
        <v>275</v>
      </c>
      <c r="B200" s="442">
        <f>SUM(B197:B199)</f>
        <v>376163.68449638807</v>
      </c>
      <c r="C200" s="442">
        <f t="shared" ref="C200:S200" si="16">SUM(C197:C199)</f>
        <v>98940.81</v>
      </c>
      <c r="D200" s="442">
        <f t="shared" si="16"/>
        <v>57990.630000000005</v>
      </c>
      <c r="E200" s="442">
        <f t="shared" si="16"/>
        <v>1990.75</v>
      </c>
      <c r="F200" s="442">
        <f t="shared" si="16"/>
        <v>40950.18</v>
      </c>
      <c r="G200" s="442">
        <f t="shared" si="16"/>
        <v>18050.34</v>
      </c>
      <c r="H200" s="442">
        <f t="shared" si="16"/>
        <v>22899.84</v>
      </c>
      <c r="I200" s="442">
        <f t="shared" si="16"/>
        <v>277222.87449638802</v>
      </c>
      <c r="J200" s="442">
        <f t="shared" si="16"/>
        <v>36947.854750144281</v>
      </c>
      <c r="K200" s="442">
        <f t="shared" si="16"/>
        <v>17110.88</v>
      </c>
      <c r="L200" s="442">
        <f t="shared" si="16"/>
        <v>240274.01974624378</v>
      </c>
      <c r="M200" s="442">
        <f t="shared" si="16"/>
        <v>125147.27869344299</v>
      </c>
      <c r="N200" s="442">
        <f t="shared" si="16"/>
        <v>115127.74105280076</v>
      </c>
      <c r="O200" s="442">
        <f t="shared" si="16"/>
        <v>94939.484750144285</v>
      </c>
      <c r="P200" s="442">
        <f t="shared" si="16"/>
        <v>19100.63</v>
      </c>
      <c r="Q200" s="442">
        <f t="shared" si="16"/>
        <v>281224.19974624377</v>
      </c>
      <c r="R200" s="442">
        <f t="shared" si="16"/>
        <v>143197.61869344302</v>
      </c>
      <c r="S200" s="442">
        <f t="shared" si="16"/>
        <v>138026.58105280076</v>
      </c>
      <c r="T200" s="423"/>
      <c r="U200" s="392"/>
      <c r="Y200" s="150"/>
    </row>
    <row r="201" spans="1:25" s="149" customFormat="1" ht="18" customHeight="1">
      <c r="A201" s="426" t="s">
        <v>213</v>
      </c>
      <c r="B201" s="161">
        <f>C201+I201</f>
        <v>125385.9240058673</v>
      </c>
      <c r="C201" s="161">
        <v>27410.32</v>
      </c>
      <c r="D201" s="427">
        <v>15258.62</v>
      </c>
      <c r="E201" s="427">
        <v>110.38</v>
      </c>
      <c r="F201" s="161">
        <v>12151.7</v>
      </c>
      <c r="G201" s="427">
        <v>4358.1000000000004</v>
      </c>
      <c r="H201" s="427">
        <v>7793.6</v>
      </c>
      <c r="I201" s="161">
        <v>97975.604005867295</v>
      </c>
      <c r="J201" s="427">
        <v>33823.235223295844</v>
      </c>
      <c r="K201" s="427">
        <v>1482.41</v>
      </c>
      <c r="L201" s="427">
        <v>64152.368782571451</v>
      </c>
      <c r="M201" s="427">
        <v>29999.658918388057</v>
      </c>
      <c r="N201" s="427">
        <v>34152.709864183395</v>
      </c>
      <c r="O201" s="427">
        <v>49081.855223295846</v>
      </c>
      <c r="P201" s="427">
        <v>1592.79</v>
      </c>
      <c r="Q201" s="427">
        <v>76304.068782571456</v>
      </c>
      <c r="R201" s="427">
        <v>34357.758918388055</v>
      </c>
      <c r="S201" s="428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3" t="s">
        <v>215</v>
      </c>
      <c r="B203" s="444">
        <v>127234</v>
      </c>
      <c r="C203" s="444">
        <v>32259</v>
      </c>
      <c r="D203" s="445">
        <v>21097</v>
      </c>
      <c r="E203" s="445">
        <v>205</v>
      </c>
      <c r="F203" s="445">
        <v>11162</v>
      </c>
      <c r="G203" s="445">
        <v>6121</v>
      </c>
      <c r="H203" s="445">
        <v>5041</v>
      </c>
      <c r="I203" s="445">
        <v>94975</v>
      </c>
      <c r="J203" s="445">
        <v>20503</v>
      </c>
      <c r="K203" s="445">
        <v>17178</v>
      </c>
      <c r="L203" s="445">
        <v>74472</v>
      </c>
      <c r="M203" s="445">
        <v>44015</v>
      </c>
      <c r="N203" s="445">
        <v>30458</v>
      </c>
      <c r="O203" s="445">
        <v>41600</v>
      </c>
      <c r="P203" s="445">
        <v>17383</v>
      </c>
      <c r="Q203" s="445">
        <v>85635</v>
      </c>
      <c r="R203" s="445">
        <v>50136</v>
      </c>
      <c r="S203" s="446">
        <v>35499</v>
      </c>
      <c r="T203" s="352"/>
      <c r="U203" s="159"/>
      <c r="Y203" s="150"/>
    </row>
    <row r="204" spans="1:25" s="410" customFormat="1" ht="18" customHeight="1">
      <c r="A204" s="461" t="s">
        <v>284</v>
      </c>
      <c r="B204" s="462">
        <f>SUM(B201:B203)</f>
        <v>358297.56662591855</v>
      </c>
      <c r="C204" s="462">
        <f t="shared" ref="C204:U204" si="17">SUM(C201:C203)</f>
        <v>88335.540000000008</v>
      </c>
      <c r="D204" s="462">
        <f t="shared" si="17"/>
        <v>51218.47</v>
      </c>
      <c r="E204" s="462">
        <f t="shared" si="17"/>
        <v>569.41</v>
      </c>
      <c r="F204" s="462">
        <f t="shared" si="17"/>
        <v>37117.07</v>
      </c>
      <c r="G204" s="462">
        <f t="shared" si="17"/>
        <v>18894.57</v>
      </c>
      <c r="H204" s="462">
        <f t="shared" si="17"/>
        <v>18222.5</v>
      </c>
      <c r="I204" s="462">
        <f t="shared" si="17"/>
        <v>269962.02662591857</v>
      </c>
      <c r="J204" s="462">
        <f t="shared" si="17"/>
        <v>71463.565541066331</v>
      </c>
      <c r="K204" s="462">
        <f t="shared" si="17"/>
        <v>21516.29</v>
      </c>
      <c r="L204" s="462">
        <f t="shared" si="17"/>
        <v>198498.46108485223</v>
      </c>
      <c r="M204" s="462">
        <f t="shared" si="17"/>
        <v>111241.72349573544</v>
      </c>
      <c r="N204" s="462">
        <f t="shared" si="17"/>
        <v>87257.73758911679</v>
      </c>
      <c r="O204" s="462">
        <f t="shared" si="17"/>
        <v>122682.03554106633</v>
      </c>
      <c r="P204" s="462">
        <f t="shared" si="17"/>
        <v>22085.7</v>
      </c>
      <c r="Q204" s="462">
        <f t="shared" si="17"/>
        <v>235616.53108485223</v>
      </c>
      <c r="R204" s="462">
        <f t="shared" si="17"/>
        <v>130136.29349573544</v>
      </c>
      <c r="S204" s="462">
        <f t="shared" si="17"/>
        <v>105480.23758911679</v>
      </c>
      <c r="T204" s="462">
        <f t="shared" si="17"/>
        <v>0</v>
      </c>
      <c r="U204" s="462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1" t="s">
        <v>292</v>
      </c>
      <c r="B208" s="478">
        <f>SUM(B205:B207)</f>
        <v>472760.46324823919</v>
      </c>
      <c r="C208" s="478">
        <f t="shared" ref="C208:U208" si="18">SUM(C205:C207)</f>
        <v>162674.65</v>
      </c>
      <c r="D208" s="478">
        <f t="shared" si="18"/>
        <v>89814.5</v>
      </c>
      <c r="E208" s="478">
        <f t="shared" si="18"/>
        <v>2912.49</v>
      </c>
      <c r="F208" s="478">
        <f t="shared" si="18"/>
        <v>72859.149999999994</v>
      </c>
      <c r="G208" s="478">
        <f t="shared" si="18"/>
        <v>39671.160000000003</v>
      </c>
      <c r="H208" s="478">
        <f t="shared" si="18"/>
        <v>33186.99</v>
      </c>
      <c r="I208" s="478">
        <f t="shared" si="18"/>
        <v>310086.81324823922</v>
      </c>
      <c r="J208" s="478">
        <f t="shared" si="18"/>
        <v>37589.814779655004</v>
      </c>
      <c r="K208" s="478">
        <f t="shared" si="18"/>
        <v>24150.57</v>
      </c>
      <c r="L208" s="478">
        <f t="shared" si="18"/>
        <v>272497.99846858421</v>
      </c>
      <c r="M208" s="478">
        <f t="shared" si="18"/>
        <v>140009.93771629242</v>
      </c>
      <c r="N208" s="478">
        <f t="shared" si="18"/>
        <v>132487.06075229179</v>
      </c>
      <c r="O208" s="478">
        <f t="shared" si="18"/>
        <v>127404.314779655</v>
      </c>
      <c r="P208" s="478">
        <f t="shared" si="18"/>
        <v>27063.06</v>
      </c>
      <c r="Q208" s="478">
        <f t="shared" si="18"/>
        <v>345356.14846858417</v>
      </c>
      <c r="R208" s="478">
        <f t="shared" si="18"/>
        <v>179682.09771629242</v>
      </c>
      <c r="S208" s="478">
        <f t="shared" si="18"/>
        <v>165674.05075229181</v>
      </c>
      <c r="T208" s="478">
        <f t="shared" si="18"/>
        <v>0</v>
      </c>
      <c r="U208" s="478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5" t="s">
        <v>276</v>
      </c>
      <c r="B213" s="447">
        <f>SUM(B210:B212)</f>
        <v>340326.01951071143</v>
      </c>
      <c r="C213" s="447">
        <f t="shared" ref="C213:S213" si="20">SUM(C210:C212)</f>
        <v>96163.33</v>
      </c>
      <c r="D213" s="447">
        <f t="shared" si="20"/>
        <v>63609.16</v>
      </c>
      <c r="E213" s="447">
        <f t="shared" si="20"/>
        <v>4330.55</v>
      </c>
      <c r="F213" s="447">
        <f t="shared" si="20"/>
        <v>32554.17</v>
      </c>
      <c r="G213" s="447">
        <f t="shared" si="20"/>
        <v>11361.69</v>
      </c>
      <c r="H213" s="447">
        <f t="shared" si="20"/>
        <v>21192.48</v>
      </c>
      <c r="I213" s="447">
        <f t="shared" si="20"/>
        <v>244163.68951071144</v>
      </c>
      <c r="J213" s="447">
        <f t="shared" si="20"/>
        <v>60068.087003426597</v>
      </c>
      <c r="K213" s="447">
        <f t="shared" si="20"/>
        <v>17301.400000000001</v>
      </c>
      <c r="L213" s="447">
        <f t="shared" si="20"/>
        <v>184095.60250728484</v>
      </c>
      <c r="M213" s="447">
        <f t="shared" si="20"/>
        <v>108045.72376842932</v>
      </c>
      <c r="N213" s="447">
        <f t="shared" si="20"/>
        <v>76049.878738855507</v>
      </c>
      <c r="O213" s="447">
        <f t="shared" si="20"/>
        <v>123677.2470034266</v>
      </c>
      <c r="P213" s="447">
        <f t="shared" si="20"/>
        <v>21629.95</v>
      </c>
      <c r="Q213" s="447">
        <f t="shared" si="20"/>
        <v>216649.77250728483</v>
      </c>
      <c r="R213" s="447">
        <f t="shared" si="20"/>
        <v>119408.41376842932</v>
      </c>
      <c r="S213" s="447">
        <f t="shared" si="20"/>
        <v>97241.358738855517</v>
      </c>
      <c r="T213" s="398"/>
      <c r="U213" s="399"/>
      <c r="V213" s="479">
        <f>(B213-B196)/B196*100</f>
        <v>0.67170290320704762</v>
      </c>
      <c r="W213" s="479">
        <f>(C213-C196)/C196*100</f>
        <v>30.840977931690212</v>
      </c>
      <c r="Y213" s="355"/>
    </row>
    <row r="214" spans="1:25" s="453" customFormat="1" ht="18" customHeight="1">
      <c r="A214" s="448" t="s">
        <v>223</v>
      </c>
      <c r="B214" s="449">
        <v>140188</v>
      </c>
      <c r="C214" s="450">
        <v>28746</v>
      </c>
      <c r="D214" s="450">
        <v>19652</v>
      </c>
      <c r="E214" s="450">
        <v>345</v>
      </c>
      <c r="F214" s="450">
        <v>9094</v>
      </c>
      <c r="G214" s="450">
        <v>2403</v>
      </c>
      <c r="H214" s="450">
        <v>6691</v>
      </c>
      <c r="I214" s="450">
        <v>111442</v>
      </c>
      <c r="J214" s="450">
        <v>10456</v>
      </c>
      <c r="K214" s="450">
        <v>6071</v>
      </c>
      <c r="L214" s="450">
        <v>100985</v>
      </c>
      <c r="M214" s="450">
        <v>61146</v>
      </c>
      <c r="N214" s="450">
        <v>39839</v>
      </c>
      <c r="O214" s="450">
        <v>30108</v>
      </c>
      <c r="P214" s="450">
        <v>6416</v>
      </c>
      <c r="Q214" s="450">
        <v>110080</v>
      </c>
      <c r="R214" s="450">
        <v>63549</v>
      </c>
      <c r="S214" s="451">
        <v>46531</v>
      </c>
      <c r="T214" s="452"/>
      <c r="U214" s="449"/>
      <c r="V214" s="480"/>
      <c r="Y214" s="454"/>
    </row>
    <row r="215" spans="1:25" s="390" customFormat="1" ht="18" customHeight="1">
      <c r="A215" s="455" t="s">
        <v>224</v>
      </c>
      <c r="B215" s="456">
        <v>111384</v>
      </c>
      <c r="C215" s="457">
        <v>25130</v>
      </c>
      <c r="D215" s="457">
        <v>16376</v>
      </c>
      <c r="E215" s="457">
        <v>398</v>
      </c>
      <c r="F215" s="457">
        <v>8753</v>
      </c>
      <c r="G215" s="457">
        <v>2211</v>
      </c>
      <c r="H215" s="457">
        <v>6542</v>
      </c>
      <c r="I215" s="457">
        <v>86254</v>
      </c>
      <c r="J215" s="457">
        <v>11872</v>
      </c>
      <c r="K215" s="457">
        <v>3100</v>
      </c>
      <c r="L215" s="457">
        <v>74382</v>
      </c>
      <c r="M215" s="457">
        <v>42691</v>
      </c>
      <c r="N215" s="457">
        <v>31691</v>
      </c>
      <c r="O215" s="457">
        <v>28248</v>
      </c>
      <c r="P215" s="457">
        <v>3498</v>
      </c>
      <c r="Q215" s="457">
        <v>83136</v>
      </c>
      <c r="R215" s="457">
        <v>44902</v>
      </c>
      <c r="S215" s="458">
        <v>38233</v>
      </c>
      <c r="T215" s="459"/>
      <c r="U215" s="456"/>
      <c r="V215" s="481"/>
      <c r="Y215" s="391"/>
    </row>
    <row r="216" spans="1:25" s="390" customFormat="1" ht="18" customHeight="1">
      <c r="A216" s="455" t="s">
        <v>225</v>
      </c>
      <c r="B216" s="456">
        <v>128926.25406726528</v>
      </c>
      <c r="C216" s="457">
        <v>34546</v>
      </c>
      <c r="D216" s="457">
        <v>23066.1</v>
      </c>
      <c r="E216" s="457">
        <v>537.94000000000005</v>
      </c>
      <c r="F216" s="457">
        <v>11479.9</v>
      </c>
      <c r="G216" s="457">
        <v>2237.1999999999998</v>
      </c>
      <c r="H216" s="457">
        <v>9242.7000000000007</v>
      </c>
      <c r="I216" s="457">
        <v>94380.254067265283</v>
      </c>
      <c r="J216" s="457">
        <v>12010.710843488983</v>
      </c>
      <c r="K216" s="457">
        <v>8318.85</v>
      </c>
      <c r="L216" s="457">
        <v>82369.543223776302</v>
      </c>
      <c r="M216" s="457">
        <v>41087.409653282397</v>
      </c>
      <c r="N216" s="457">
        <v>41282.133570493897</v>
      </c>
      <c r="O216" s="457">
        <v>35076.810843488987</v>
      </c>
      <c r="P216" s="457">
        <v>8856.7900000000009</v>
      </c>
      <c r="Q216" s="457">
        <v>93849.443223776296</v>
      </c>
      <c r="R216" s="457">
        <v>43324.609653282401</v>
      </c>
      <c r="S216" s="458">
        <v>50524.833570493895</v>
      </c>
      <c r="T216" s="459"/>
      <c r="U216" s="456"/>
      <c r="V216" s="481"/>
      <c r="Y216" s="391"/>
    </row>
    <row r="217" spans="1:25" s="410" customFormat="1" ht="18" customHeight="1">
      <c r="A217" s="425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9">
        <f>(B217-B200)/B200*100</f>
        <v>1.1523094199485013</v>
      </c>
      <c r="W217" s="479">
        <f>(C217-C200)/C200*100</f>
        <v>-10.631416904713028</v>
      </c>
      <c r="Y217" s="408"/>
    </row>
    <row r="218" spans="1:25" s="158" customFormat="1" ht="18" customHeight="1">
      <c r="A218" s="430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1">
        <v>45678.273339117135</v>
      </c>
      <c r="T218" s="411"/>
      <c r="U218" s="409"/>
      <c r="V218" s="482"/>
      <c r="Y218" s="174"/>
    </row>
    <row r="219" spans="1:25" s="158" customFormat="1" ht="18" customHeight="1">
      <c r="A219" s="432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3">
        <v>30636.430807665191</v>
      </c>
      <c r="T219" s="411"/>
      <c r="U219" s="409"/>
      <c r="V219" s="482"/>
      <c r="Y219" s="174"/>
    </row>
    <row r="220" spans="1:25" s="156" customFormat="1" ht="18" customHeight="1">
      <c r="A220" s="432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3">
        <v>42764</v>
      </c>
      <c r="T220" s="376"/>
      <c r="U220" s="377"/>
      <c r="V220" s="483"/>
      <c r="Y220" s="163"/>
    </row>
    <row r="221" spans="1:25" s="410" customFormat="1" ht="18" customHeight="1">
      <c r="A221" s="425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60"/>
      <c r="U221" s="417"/>
      <c r="V221" s="479">
        <f>(B221-B204)/B204*100</f>
        <v>-3.4249725539719287</v>
      </c>
      <c r="W221" s="479">
        <f>(C221-C204)/C204*100</f>
        <v>5.9413459180755464</v>
      </c>
      <c r="Y221" s="408"/>
    </row>
    <row r="222" spans="1:25" s="476" customFormat="1" ht="18" customHeight="1">
      <c r="A222" s="430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5"/>
      <c r="U222" s="474"/>
      <c r="V222" s="484"/>
      <c r="Y222" s="477"/>
    </row>
    <row r="223" spans="1:25" s="476" customFormat="1" ht="18" customHeight="1">
      <c r="A223" s="430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5"/>
      <c r="U223" s="474"/>
      <c r="V223" s="484"/>
      <c r="Y223" s="477"/>
    </row>
    <row r="224" spans="1:25" s="476" customFormat="1" ht="18" customHeight="1">
      <c r="A224" s="430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5"/>
      <c r="U224" s="474"/>
      <c r="V224" s="484"/>
      <c r="Y224" s="477"/>
    </row>
    <row r="225" spans="1:25" s="476" customFormat="1" ht="18" customHeight="1">
      <c r="A225" s="425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5"/>
      <c r="U225" s="474"/>
      <c r="V225" s="479">
        <f>(B225-B208)/B208*100</f>
        <v>25.53963972633797</v>
      </c>
      <c r="W225" s="479">
        <f>(C225-C208)/C208*100</f>
        <v>24.495629773907609</v>
      </c>
      <c r="Y225" s="477"/>
    </row>
    <row r="226" spans="1:25" s="158" customFormat="1" ht="18" customHeight="1">
      <c r="A226" s="432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83"/>
      <c r="W226" s="483"/>
      <c r="Y226" s="174"/>
    </row>
    <row r="227" spans="1:25" s="158" customFormat="1" ht="18" customHeight="1">
      <c r="A227" s="432" t="s">
        <v>297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83"/>
      <c r="W227" s="483"/>
      <c r="Y227" s="174"/>
    </row>
    <row r="228" spans="1:25" s="158" customFormat="1" ht="18" customHeight="1">
      <c r="A228" s="432" t="s">
        <v>298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83"/>
      <c r="W228" s="483"/>
      <c r="Y228" s="174"/>
    </row>
    <row r="229" spans="1:25" s="476" customFormat="1" ht="18" customHeight="1">
      <c r="A229" s="425" t="s">
        <v>299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5"/>
      <c r="U229" s="474"/>
      <c r="V229" s="479"/>
      <c r="W229" s="479"/>
      <c r="Y229" s="477"/>
    </row>
    <row r="230" spans="1:25" s="181" customFormat="1" ht="18" customHeight="1">
      <c r="A230" s="362" t="s">
        <v>278</v>
      </c>
      <c r="B230" s="363">
        <f>(B229-B225)/B225*100</f>
        <v>-38.7828991143151</v>
      </c>
      <c r="C230" s="363">
        <f t="shared" ref="C230:S230" si="25">(C229-C225)/C225*100</f>
        <v>-50.088283873971143</v>
      </c>
      <c r="D230" s="363">
        <f t="shared" si="25"/>
        <v>-47.042142138707867</v>
      </c>
      <c r="E230" s="363">
        <f t="shared" si="25"/>
        <v>-44.764328192174879</v>
      </c>
      <c r="F230" s="363">
        <f t="shared" si="25"/>
        <v>-53.743747999827065</v>
      </c>
      <c r="G230" s="363">
        <f t="shared" si="25"/>
        <v>-76.31178956652343</v>
      </c>
      <c r="H230" s="363">
        <f t="shared" si="25"/>
        <v>-28.805711273797453</v>
      </c>
      <c r="I230" s="363">
        <f t="shared" si="25"/>
        <v>-32.926833200491849</v>
      </c>
      <c r="J230" s="363">
        <f t="shared" si="25"/>
        <v>-49.154584587297414</v>
      </c>
      <c r="K230" s="363">
        <f t="shared" si="25"/>
        <v>-44.090218309523934</v>
      </c>
      <c r="L230" s="363">
        <f t="shared" si="25"/>
        <v>-30.071627771722426</v>
      </c>
      <c r="M230" s="363">
        <f t="shared" si="25"/>
        <v>-39.459236870072367</v>
      </c>
      <c r="N230" s="363">
        <f t="shared" si="25"/>
        <v>-12.531436662419329</v>
      </c>
      <c r="O230" s="363">
        <f t="shared" si="25"/>
        <v>-47.773497561384076</v>
      </c>
      <c r="P230" s="363">
        <f t="shared" si="25"/>
        <v>-44.282426342062742</v>
      </c>
      <c r="Q230" s="363">
        <f t="shared" si="25"/>
        <v>-35.204600115449345</v>
      </c>
      <c r="R230" s="363">
        <f t="shared" si="25"/>
        <v>-46.182107390329499</v>
      </c>
      <c r="S230" s="363">
        <f t="shared" si="25"/>
        <v>-16.989611620721572</v>
      </c>
      <c r="T230" s="363" t="e">
        <f t="shared" ref="T230:U230" si="26">(T225-T221)/T221*100</f>
        <v>#DIV/0!</v>
      </c>
      <c r="U230" s="363" t="e">
        <f t="shared" si="26"/>
        <v>#DIV/0!</v>
      </c>
    </row>
    <row r="231" spans="1:25" s="182" customFormat="1" ht="18" customHeight="1">
      <c r="A231" s="298" t="s">
        <v>300</v>
      </c>
      <c r="B231" s="418">
        <f>(B229-B213)/B213*100</f>
        <v>6.7578039933286052</v>
      </c>
      <c r="C231" s="418">
        <f t="shared" ref="C231:S231" si="27">(C229-C213)/C213*100</f>
        <v>5.1155570423778043</v>
      </c>
      <c r="D231" s="418">
        <f t="shared" si="27"/>
        <v>-8.0295353688053801</v>
      </c>
      <c r="E231" s="418">
        <f t="shared" si="27"/>
        <v>43.207906616942402</v>
      </c>
      <c r="F231" s="418">
        <f t="shared" si="27"/>
        <v>30.800385941340231</v>
      </c>
      <c r="G231" s="418">
        <f t="shared" si="27"/>
        <v>0.75059256149392239</v>
      </c>
      <c r="H231" s="418">
        <f t="shared" si="27"/>
        <v>46.91064943791384</v>
      </c>
      <c r="I231" s="418">
        <f t="shared" si="27"/>
        <v>7.4041620902186214</v>
      </c>
      <c r="J231" s="418">
        <f t="shared" si="27"/>
        <v>-50.483143027295988</v>
      </c>
      <c r="K231" s="418">
        <f t="shared" si="27"/>
        <v>-9.032968430300448</v>
      </c>
      <c r="L231" s="418">
        <f t="shared" si="27"/>
        <v>26.292063989207058</v>
      </c>
      <c r="M231" s="418">
        <f t="shared" si="27"/>
        <v>21.349615248108282</v>
      </c>
      <c r="N231" s="418">
        <f t="shared" si="27"/>
        <v>33.313908866226498</v>
      </c>
      <c r="O231" s="418">
        <f t="shared" si="27"/>
        <v>-28.648582608504192</v>
      </c>
      <c r="P231" s="418">
        <f t="shared" si="27"/>
        <v>1.4346311480146634</v>
      </c>
      <c r="Q231" s="418">
        <f t="shared" si="27"/>
        <v>26.969492253017219</v>
      </c>
      <c r="R231" s="418">
        <f t="shared" si="27"/>
        <v>19.388605531174598</v>
      </c>
      <c r="S231" s="418">
        <f t="shared" si="27"/>
        <v>36.278511276953033</v>
      </c>
      <c r="T231" s="418" t="e">
        <f t="shared" ref="T231:U231" si="28">(T221-T204)/T204*100</f>
        <v>#DIV/0!</v>
      </c>
      <c r="U231" s="418" t="e">
        <f t="shared" si="28"/>
        <v>#DIV/0!</v>
      </c>
    </row>
    <row r="232" spans="1:25" s="181" customFormat="1" ht="18" customHeight="1" thickBot="1">
      <c r="A232" s="299" t="s">
        <v>301</v>
      </c>
      <c r="B232" s="422">
        <f>(B229-B196)/B196*100</f>
        <v>7.4748992621518839</v>
      </c>
      <c r="C232" s="422">
        <f t="shared" ref="C232:S232" si="29">(C229-C196)/C196*100</f>
        <v>37.534222792590782</v>
      </c>
      <c r="D232" s="422">
        <f t="shared" si="29"/>
        <v>16.256217546049083</v>
      </c>
      <c r="E232" s="422">
        <f t="shared" si="29"/>
        <v>279.10884794542318</v>
      </c>
      <c r="F232" s="422">
        <f t="shared" si="29"/>
        <v>83.736381900527434</v>
      </c>
      <c r="G232" s="422">
        <f t="shared" si="29"/>
        <v>165.83766836971665</v>
      </c>
      <c r="H232" s="422">
        <f t="shared" si="29"/>
        <v>65.009243143431959</v>
      </c>
      <c r="I232" s="422">
        <f t="shared" si="29"/>
        <v>-0.8761671712688528</v>
      </c>
      <c r="J232" s="422">
        <f t="shared" si="29"/>
        <v>-56.623450047339098</v>
      </c>
      <c r="K232" s="422">
        <f t="shared" si="29"/>
        <v>14.201201035595709</v>
      </c>
      <c r="L232" s="422">
        <f t="shared" si="29"/>
        <v>18.628316685104167</v>
      </c>
      <c r="M232" s="422">
        <f t="shared" si="29"/>
        <v>21.812159011074847</v>
      </c>
      <c r="N232" s="422">
        <f t="shared" si="29"/>
        <v>14.74963428366744</v>
      </c>
      <c r="O232" s="422">
        <f t="shared" si="29"/>
        <v>-25.777105201310803</v>
      </c>
      <c r="P232" s="422">
        <f t="shared" si="29"/>
        <v>42.309353777898849</v>
      </c>
      <c r="Q232" s="422">
        <f t="shared" si="29"/>
        <v>25.513613015237311</v>
      </c>
      <c r="R232" s="422">
        <f t="shared" si="29"/>
        <v>27.352321502034805</v>
      </c>
      <c r="S232" s="422">
        <f t="shared" si="29"/>
        <v>23.59396027776555</v>
      </c>
      <c r="T232" s="424" t="e">
        <f>(T215-T181)/T181*100</f>
        <v>#DIV/0!</v>
      </c>
      <c r="U232" s="422" t="e">
        <f>(U215-U181)/U181*100</f>
        <v>#DIV/0!</v>
      </c>
    </row>
    <row r="233" spans="1:25" s="181" customFormat="1" ht="5.25" customHeight="1">
      <c r="A233" s="184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</row>
    <row r="234" spans="1:25" s="186" customFormat="1" ht="22.5" hidden="1" customHeight="1">
      <c r="A234" s="494" t="s">
        <v>279</v>
      </c>
      <c r="B234" s="494"/>
      <c r="C234" s="494"/>
      <c r="D234" s="494"/>
      <c r="E234" s="494"/>
      <c r="F234" s="494"/>
      <c r="G234" s="494"/>
      <c r="H234" s="494"/>
      <c r="I234" s="494"/>
      <c r="J234" s="494"/>
      <c r="K234" s="494"/>
      <c r="L234" s="494"/>
      <c r="M234" s="494"/>
      <c r="N234" s="494"/>
      <c r="O234" s="494"/>
      <c r="P234" s="494"/>
      <c r="Q234" s="494"/>
      <c r="R234" s="494"/>
      <c r="S234" s="494"/>
      <c r="U234" s="187"/>
    </row>
    <row r="235" spans="1:25" s="188" customFormat="1" ht="11.25" hidden="1" customHeight="1">
      <c r="A235" s="5" t="s">
        <v>229</v>
      </c>
      <c r="B235" s="6" t="s">
        <v>0</v>
      </c>
      <c r="C235" s="302" t="s">
        <v>1</v>
      </c>
      <c r="D235" s="302"/>
      <c r="E235" s="302"/>
      <c r="F235" s="302"/>
      <c r="G235" s="302"/>
      <c r="H235" s="303"/>
      <c r="I235" s="313" t="s">
        <v>2</v>
      </c>
      <c r="J235" s="313"/>
      <c r="K235" s="313"/>
      <c r="L235" s="313"/>
      <c r="M235" s="313"/>
      <c r="N235" s="341"/>
      <c r="O235" s="325" t="s">
        <v>3</v>
      </c>
      <c r="P235" s="325"/>
      <c r="Q235" s="326" t="s">
        <v>4</v>
      </c>
      <c r="R235" s="325"/>
      <c r="S235" s="327"/>
      <c r="U235" s="189"/>
    </row>
    <row r="236" spans="1:25" s="188" customFormat="1" ht="11.25" hidden="1" customHeight="1">
      <c r="A236" s="7"/>
      <c r="B236" s="8"/>
      <c r="C236" s="336"/>
      <c r="D236" s="305" t="s">
        <v>3</v>
      </c>
      <c r="E236" s="306"/>
      <c r="F236" s="305" t="s">
        <v>4</v>
      </c>
      <c r="G236" s="302"/>
      <c r="H236" s="303"/>
      <c r="I236" s="315"/>
      <c r="J236" s="316" t="s">
        <v>3</v>
      </c>
      <c r="K236" s="317"/>
      <c r="L236" s="318" t="s">
        <v>4</v>
      </c>
      <c r="M236" s="313"/>
      <c r="N236" s="314"/>
      <c r="O236" s="343"/>
      <c r="P236" s="344"/>
      <c r="Q236" s="345"/>
      <c r="R236" s="343"/>
      <c r="S236" s="346"/>
      <c r="U236" s="189"/>
    </row>
    <row r="237" spans="1:25" s="190" customFormat="1" ht="11.25" hidden="1" customHeight="1" thickBot="1">
      <c r="A237" s="7"/>
      <c r="B237" s="8"/>
      <c r="C237" s="336"/>
      <c r="D237" s="337"/>
      <c r="E237" s="338" t="s">
        <v>230</v>
      </c>
      <c r="F237" s="339"/>
      <c r="G237" s="340" t="s">
        <v>5</v>
      </c>
      <c r="H237" s="303" t="s">
        <v>6</v>
      </c>
      <c r="I237" s="315"/>
      <c r="J237" s="334"/>
      <c r="K237" s="318" t="s">
        <v>230</v>
      </c>
      <c r="L237" s="342"/>
      <c r="M237" s="335" t="s">
        <v>5</v>
      </c>
      <c r="N237" s="314" t="s">
        <v>6</v>
      </c>
      <c r="O237" s="346"/>
      <c r="P237" s="326" t="s">
        <v>230</v>
      </c>
      <c r="Q237" s="345"/>
      <c r="R237" s="347" t="s">
        <v>5</v>
      </c>
      <c r="S237" s="327" t="s">
        <v>6</v>
      </c>
      <c r="U237" s="191"/>
    </row>
    <row r="238" spans="1:25" ht="18" hidden="1" thickTop="1">
      <c r="A238" s="192" t="s">
        <v>280</v>
      </c>
      <c r="B238" s="419">
        <f>SUM(B210:B216)</f>
        <v>1061150.293088688</v>
      </c>
      <c r="C238" s="419">
        <f t="shared" ref="C238:U238" si="30">SUM(C210:C216)</f>
        <v>280748.66000000003</v>
      </c>
      <c r="D238" s="419">
        <f t="shared" si="30"/>
        <v>186312.42</v>
      </c>
      <c r="E238" s="419">
        <f t="shared" si="30"/>
        <v>9942.0400000000009</v>
      </c>
      <c r="F238" s="419">
        <f t="shared" si="30"/>
        <v>94435.239999999991</v>
      </c>
      <c r="G238" s="419">
        <f t="shared" si="30"/>
        <v>29574.58</v>
      </c>
      <c r="H238" s="419">
        <f t="shared" si="30"/>
        <v>64860.66</v>
      </c>
      <c r="I238" s="419">
        <f t="shared" si="30"/>
        <v>780403.63308868825</v>
      </c>
      <c r="J238" s="419">
        <f t="shared" si="30"/>
        <v>154474.88485034218</v>
      </c>
      <c r="K238" s="419">
        <f t="shared" si="30"/>
        <v>52092.65</v>
      </c>
      <c r="L238" s="419">
        <f t="shared" si="30"/>
        <v>625927.74823834596</v>
      </c>
      <c r="M238" s="419">
        <f t="shared" si="30"/>
        <v>361015.85719014099</v>
      </c>
      <c r="N238" s="419">
        <f t="shared" si="30"/>
        <v>264911.89104820491</v>
      </c>
      <c r="O238" s="419">
        <f t="shared" si="30"/>
        <v>340787.30485034222</v>
      </c>
      <c r="P238" s="419">
        <f t="shared" si="30"/>
        <v>62030.69</v>
      </c>
      <c r="Q238" s="419">
        <f t="shared" si="30"/>
        <v>720364.98823834595</v>
      </c>
      <c r="R238" s="419">
        <f t="shared" si="30"/>
        <v>390592.437190141</v>
      </c>
      <c r="S238" s="419">
        <f t="shared" si="30"/>
        <v>329771.55104820494</v>
      </c>
      <c r="T238" s="419">
        <f t="shared" si="30"/>
        <v>0</v>
      </c>
      <c r="U238" s="419">
        <f t="shared" si="30"/>
        <v>0</v>
      </c>
    </row>
    <row r="239" spans="1:25" ht="17.25" hidden="1">
      <c r="A239" s="348" t="s">
        <v>281</v>
      </c>
      <c r="B239" s="420">
        <f>SUM(B193:B199)</f>
        <v>1052274.2690921908</v>
      </c>
      <c r="C239" s="420">
        <f t="shared" ref="C239:U239" si="31">SUM(C193:C199)</f>
        <v>245933.49</v>
      </c>
      <c r="D239" s="420">
        <f t="shared" si="31"/>
        <v>158633.23000000001</v>
      </c>
      <c r="E239" s="420">
        <f t="shared" si="31"/>
        <v>5262.47</v>
      </c>
      <c r="F239" s="420">
        <f t="shared" si="31"/>
        <v>87300.260000000009</v>
      </c>
      <c r="G239" s="420">
        <f t="shared" si="31"/>
        <v>26662.34</v>
      </c>
      <c r="H239" s="420">
        <f t="shared" si="31"/>
        <v>60635.92</v>
      </c>
      <c r="I239" s="420">
        <f t="shared" si="31"/>
        <v>806342.77909219079</v>
      </c>
      <c r="J239" s="420">
        <f t="shared" si="31"/>
        <v>174090.29120572755</v>
      </c>
      <c r="K239" s="420">
        <f t="shared" si="31"/>
        <v>44673.759999999995</v>
      </c>
      <c r="L239" s="420">
        <f t="shared" si="31"/>
        <v>632251.48788646329</v>
      </c>
      <c r="M239" s="420">
        <f t="shared" si="31"/>
        <v>340418.18621114391</v>
      </c>
      <c r="N239" s="420">
        <f t="shared" si="31"/>
        <v>291834.30167531938</v>
      </c>
      <c r="O239" s="420">
        <f t="shared" si="31"/>
        <v>332724.52120572753</v>
      </c>
      <c r="P239" s="420">
        <f t="shared" si="31"/>
        <v>49935.229999999996</v>
      </c>
      <c r="Q239" s="420">
        <f t="shared" si="31"/>
        <v>719549.7478864633</v>
      </c>
      <c r="R239" s="420">
        <f t="shared" si="31"/>
        <v>367080.52621114394</v>
      </c>
      <c r="S239" s="420">
        <f t="shared" si="31"/>
        <v>352469.22167531936</v>
      </c>
      <c r="T239" s="420">
        <f t="shared" si="31"/>
        <v>122942.35924653233</v>
      </c>
      <c r="U239" s="420">
        <f t="shared" si="31"/>
        <v>20218.484750144282</v>
      </c>
    </row>
    <row r="240" spans="1:25" ht="17.25" hidden="1">
      <c r="A240" s="348" t="s">
        <v>282</v>
      </c>
      <c r="B240" s="421">
        <f t="shared" ref="B240:U240" si="32">SUM(B176:B182)</f>
        <v>1122510.7960463047</v>
      </c>
      <c r="C240" s="421">
        <f t="shared" si="32"/>
        <v>318825.40000000002</v>
      </c>
      <c r="D240" s="421">
        <f t="shared" si="32"/>
        <v>191649.98</v>
      </c>
      <c r="E240" s="421">
        <f t="shared" si="32"/>
        <v>10302.5</v>
      </c>
      <c r="F240" s="421">
        <f t="shared" si="32"/>
        <v>127174.42</v>
      </c>
      <c r="G240" s="421">
        <f t="shared" si="32"/>
        <v>53222.8</v>
      </c>
      <c r="H240" s="421">
        <f t="shared" si="32"/>
        <v>73953.62</v>
      </c>
      <c r="I240" s="421">
        <f t="shared" si="32"/>
        <v>803685.39604630473</v>
      </c>
      <c r="J240" s="421">
        <f t="shared" si="32"/>
        <v>152011.54181520833</v>
      </c>
      <c r="K240" s="421">
        <f t="shared" si="32"/>
        <v>34506.800000000003</v>
      </c>
      <c r="L240" s="421">
        <f t="shared" si="32"/>
        <v>651673.85423109634</v>
      </c>
      <c r="M240" s="421">
        <f t="shared" si="32"/>
        <v>392306.2608890906</v>
      </c>
      <c r="N240" s="421">
        <f t="shared" si="32"/>
        <v>259367.5933420058</v>
      </c>
      <c r="O240" s="421">
        <f t="shared" si="32"/>
        <v>343661.60074604378</v>
      </c>
      <c r="P240" s="421">
        <f t="shared" si="32"/>
        <v>44809.63</v>
      </c>
      <c r="Q240" s="421">
        <f t="shared" si="32"/>
        <v>778849.90867400949</v>
      </c>
      <c r="R240" s="421">
        <f t="shared" si="32"/>
        <v>445528.87573741359</v>
      </c>
      <c r="S240" s="421">
        <f t="shared" si="32"/>
        <v>333321.03293659585</v>
      </c>
      <c r="T240" s="421">
        <f t="shared" si="32"/>
        <v>32261.136029994068</v>
      </c>
      <c r="U240" s="421">
        <f t="shared" si="32"/>
        <v>0</v>
      </c>
    </row>
    <row r="241" spans="1:21" ht="17.25" hidden="1">
      <c r="A241" s="348" t="s">
        <v>193</v>
      </c>
      <c r="B241" s="421">
        <f t="shared" ref="B241:S241" si="33">SUM(B124:B130)</f>
        <v>458926</v>
      </c>
      <c r="C241" s="421">
        <f t="shared" si="33"/>
        <v>172692</v>
      </c>
      <c r="D241" s="421">
        <f t="shared" si="33"/>
        <v>107762</v>
      </c>
      <c r="E241" s="421">
        <f t="shared" si="33"/>
        <v>10668</v>
      </c>
      <c r="F241" s="421">
        <f t="shared" si="33"/>
        <v>64930</v>
      </c>
      <c r="G241" s="421">
        <f t="shared" si="33"/>
        <v>14677</v>
      </c>
      <c r="H241" s="421">
        <f t="shared" si="33"/>
        <v>50253</v>
      </c>
      <c r="I241" s="421">
        <f t="shared" si="33"/>
        <v>286233</v>
      </c>
      <c r="J241" s="421">
        <f t="shared" si="33"/>
        <v>48335</v>
      </c>
      <c r="K241" s="421">
        <f t="shared" si="33"/>
        <v>24478</v>
      </c>
      <c r="L241" s="421">
        <f t="shared" si="33"/>
        <v>237898</v>
      </c>
      <c r="M241" s="421">
        <f t="shared" si="33"/>
        <v>123239</v>
      </c>
      <c r="N241" s="421">
        <f t="shared" si="33"/>
        <v>114657</v>
      </c>
      <c r="O241" s="421">
        <f t="shared" si="33"/>
        <v>156098</v>
      </c>
      <c r="P241" s="421">
        <f t="shared" si="33"/>
        <v>35148</v>
      </c>
      <c r="Q241" s="421">
        <f t="shared" si="33"/>
        <v>302828</v>
      </c>
      <c r="R241" s="421">
        <f t="shared" si="33"/>
        <v>137917</v>
      </c>
      <c r="S241" s="421">
        <f t="shared" si="33"/>
        <v>164911</v>
      </c>
      <c r="T241" s="127"/>
      <c r="U241" s="89"/>
    </row>
    <row r="242" spans="1:21" ht="17.25" hidden="1">
      <c r="A242" s="349" t="s">
        <v>161</v>
      </c>
      <c r="B242" s="196">
        <f>100*(B238/B239-1)</f>
        <v>0.8435086039074946</v>
      </c>
      <c r="C242" s="196">
        <f t="shared" ref="C242:U242" si="34">100*(C238/C239-1)</f>
        <v>14.156335519818807</v>
      </c>
      <c r="D242" s="196">
        <f t="shared" si="34"/>
        <v>17.448544671252051</v>
      </c>
      <c r="E242" s="196">
        <f t="shared" si="34"/>
        <v>88.923452295214986</v>
      </c>
      <c r="F242" s="196">
        <f t="shared" si="34"/>
        <v>8.1729195308238189</v>
      </c>
      <c r="G242" s="196">
        <f t="shared" si="34"/>
        <v>10.922672203565043</v>
      </c>
      <c r="H242" s="196">
        <f t="shared" si="34"/>
        <v>6.9673883071288634</v>
      </c>
      <c r="I242" s="196">
        <f t="shared" si="34"/>
        <v>-3.2168882361302664</v>
      </c>
      <c r="J242" s="196">
        <f t="shared" si="34"/>
        <v>-11.267375233582255</v>
      </c>
      <c r="K242" s="196">
        <f t="shared" si="34"/>
        <v>16.606817962043063</v>
      </c>
      <c r="L242" s="196">
        <f t="shared" si="34"/>
        <v>-1.0001937155192486</v>
      </c>
      <c r="M242" s="196">
        <f t="shared" si="34"/>
        <v>6.0506964120363937</v>
      </c>
      <c r="N242" s="196">
        <f t="shared" si="34"/>
        <v>-9.2252385934628816</v>
      </c>
      <c r="O242" s="196">
        <f t="shared" si="34"/>
        <v>2.4232610254864229</v>
      </c>
      <c r="P242" s="196">
        <f t="shared" si="34"/>
        <v>24.222297564264771</v>
      </c>
      <c r="Q242" s="196">
        <f t="shared" si="34"/>
        <v>0.1132986779965206</v>
      </c>
      <c r="R242" s="196">
        <f t="shared" si="34"/>
        <v>6.4051098601381806</v>
      </c>
      <c r="S242" s="196">
        <f t="shared" si="34"/>
        <v>-6.4396177683913152</v>
      </c>
      <c r="T242" s="128">
        <f t="shared" si="34"/>
        <v>-100</v>
      </c>
      <c r="U242" s="103">
        <f t="shared" si="34"/>
        <v>-100</v>
      </c>
    </row>
    <row r="243" spans="1:21" ht="17.25" hidden="1">
      <c r="A243" s="348" t="s">
        <v>162</v>
      </c>
      <c r="B243" s="197">
        <f>100*(B238/B240-1)</f>
        <v>-5.4663619426859817</v>
      </c>
      <c r="C243" s="197">
        <f t="shared" ref="C243:U243" si="35">100*(C238/C240-1)</f>
        <v>-11.942818859476056</v>
      </c>
      <c r="D243" s="197">
        <f t="shared" si="35"/>
        <v>-2.7850563824739272</v>
      </c>
      <c r="E243" s="197">
        <f t="shared" si="35"/>
        <v>-3.498762436301861</v>
      </c>
      <c r="F243" s="197">
        <f t="shared" si="35"/>
        <v>-25.743526095892566</v>
      </c>
      <c r="G243" s="197">
        <f t="shared" si="35"/>
        <v>-44.432498853874655</v>
      </c>
      <c r="H243" s="197">
        <f t="shared" si="35"/>
        <v>-12.295490065259806</v>
      </c>
      <c r="I243" s="197">
        <f t="shared" si="35"/>
        <v>-2.8968752041719448</v>
      </c>
      <c r="J243" s="197">
        <f t="shared" si="35"/>
        <v>1.6204973686329671</v>
      </c>
      <c r="K243" s="197">
        <f t="shared" si="35"/>
        <v>50.963433294307194</v>
      </c>
      <c r="L243" s="197">
        <f t="shared" si="35"/>
        <v>-3.9507655287364551</v>
      </c>
      <c r="M243" s="197">
        <f t="shared" si="35"/>
        <v>-7.9760143587909171</v>
      </c>
      <c r="N243" s="197">
        <f t="shared" si="35"/>
        <v>2.1376216028994532</v>
      </c>
      <c r="O243" s="197">
        <f t="shared" si="35"/>
        <v>-0.8363738891577821</v>
      </c>
      <c r="P243" s="197">
        <f t="shared" si="35"/>
        <v>38.431604992051938</v>
      </c>
      <c r="Q243" s="197">
        <f t="shared" si="35"/>
        <v>-7.5091387678575927</v>
      </c>
      <c r="R243" s="197">
        <f t="shared" si="35"/>
        <v>-12.330612343890168</v>
      </c>
      <c r="S243" s="197">
        <f t="shared" si="35"/>
        <v>-1.0648838619992218</v>
      </c>
      <c r="T243" s="129">
        <f t="shared" si="35"/>
        <v>-100</v>
      </c>
      <c r="U243" s="102" t="e">
        <f t="shared" si="35"/>
        <v>#DIV/0!</v>
      </c>
    </row>
    <row r="244" spans="1:21" hidden="1">
      <c r="A244" t="s">
        <v>194</v>
      </c>
      <c r="B244" s="102">
        <f t="shared" ref="B244:S244" si="36">100*(B238/B241-1)</f>
        <v>131.22470574530274</v>
      </c>
      <c r="C244" s="102">
        <f t="shared" si="36"/>
        <v>62.57189678734396</v>
      </c>
      <c r="D244" s="102">
        <f t="shared" si="36"/>
        <v>72.89250385107924</v>
      </c>
      <c r="E244" s="102">
        <f t="shared" si="36"/>
        <v>-6.8050243719534942</v>
      </c>
      <c r="F244" s="102">
        <f t="shared" si="36"/>
        <v>45.441614045895577</v>
      </c>
      <c r="G244" s="102">
        <f t="shared" si="36"/>
        <v>101.50289568712951</v>
      </c>
      <c r="H244" s="102">
        <f t="shared" si="36"/>
        <v>29.068234732254794</v>
      </c>
      <c r="I244" s="102">
        <f t="shared" si="36"/>
        <v>172.64628225560585</v>
      </c>
      <c r="J244" s="102">
        <f t="shared" si="36"/>
        <v>219.59218961485917</v>
      </c>
      <c r="K244" s="102">
        <f t="shared" si="36"/>
        <v>112.81415965356646</v>
      </c>
      <c r="L244" s="102">
        <f t="shared" si="36"/>
        <v>163.10761260638844</v>
      </c>
      <c r="M244" s="102">
        <f t="shared" si="36"/>
        <v>192.93961910607922</v>
      </c>
      <c r="N244" s="102">
        <f t="shared" si="36"/>
        <v>131.04728978449191</v>
      </c>
      <c r="O244" s="102">
        <f t="shared" si="36"/>
        <v>118.31625315528846</v>
      </c>
      <c r="P244" s="102">
        <f t="shared" si="36"/>
        <v>76.484266530101294</v>
      </c>
      <c r="Q244" s="102">
        <f t="shared" si="36"/>
        <v>137.87925430883075</v>
      </c>
      <c r="R244" s="102">
        <f t="shared" si="36"/>
        <v>183.20833341077676</v>
      </c>
      <c r="S244" s="102">
        <f t="shared" si="36"/>
        <v>99.969408376763795</v>
      </c>
      <c r="T244" s="122"/>
      <c r="U244" s="121" t="s">
        <v>171</v>
      </c>
    </row>
    <row r="245" spans="1:21" s="118" customFormat="1" hidden="1">
      <c r="A245" s="118" t="s">
        <v>170</v>
      </c>
      <c r="T245" s="130"/>
      <c r="U245" s="119"/>
    </row>
    <row r="246" spans="1:21" hidden="1">
      <c r="A246" s="118" t="s">
        <v>181</v>
      </c>
      <c r="B246" s="131" t="e">
        <f>B238/#REF!-1</f>
        <v>#REF!</v>
      </c>
      <c r="C246" s="131" t="e">
        <f>C238/#REF!-1</f>
        <v>#REF!</v>
      </c>
      <c r="D246" s="131" t="e">
        <f>D238/#REF!-1</f>
        <v>#REF!</v>
      </c>
      <c r="E246" s="131" t="e">
        <f>E238/#REF!-1</f>
        <v>#REF!</v>
      </c>
      <c r="F246" s="131" t="e">
        <f>F238/#REF!-1</f>
        <v>#REF!</v>
      </c>
      <c r="G246" s="131" t="e">
        <f>G238/#REF!-1</f>
        <v>#REF!</v>
      </c>
      <c r="H246" s="131" t="e">
        <f>H238/#REF!-1</f>
        <v>#REF!</v>
      </c>
      <c r="I246" s="131" t="e">
        <f>I238/#REF!-1</f>
        <v>#REF!</v>
      </c>
      <c r="J246" s="131" t="e">
        <f>J238/#REF!-1</f>
        <v>#REF!</v>
      </c>
      <c r="K246" s="131" t="e">
        <f>K238/#REF!-1</f>
        <v>#REF!</v>
      </c>
      <c r="L246" s="131" t="e">
        <f>L238/#REF!-1</f>
        <v>#REF!</v>
      </c>
      <c r="M246" s="131" t="e">
        <f>M238/#REF!-1</f>
        <v>#REF!</v>
      </c>
      <c r="N246" s="131" t="e">
        <f>N238/#REF!-1</f>
        <v>#REF!</v>
      </c>
      <c r="O246" s="131" t="e">
        <f>O238/#REF!-1</f>
        <v>#REF!</v>
      </c>
      <c r="P246" s="131" t="e">
        <f>P238/#REF!-1</f>
        <v>#REF!</v>
      </c>
      <c r="Q246" s="131" t="e">
        <f>Q238/#REF!-1</f>
        <v>#REF!</v>
      </c>
      <c r="R246" s="131" t="e">
        <f>R238/#REF!-1</f>
        <v>#REF!</v>
      </c>
      <c r="S246" s="131" t="e">
        <f>S238/#REF!-1</f>
        <v>#REF!</v>
      </c>
      <c r="T246" s="122"/>
      <c r="U246" s="104"/>
    </row>
    <row r="247" spans="1:21" hidden="1">
      <c r="A247" s="118" t="s">
        <v>182</v>
      </c>
      <c r="B247" s="131" t="e">
        <f>B238/#REF!-1</f>
        <v>#REF!</v>
      </c>
      <c r="C247" s="131" t="e">
        <f>C238/#REF!-1</f>
        <v>#REF!</v>
      </c>
      <c r="D247" s="131" t="e">
        <f>D238/#REF!-1</f>
        <v>#REF!</v>
      </c>
      <c r="E247" s="131" t="e">
        <f>E238/#REF!-1</f>
        <v>#REF!</v>
      </c>
      <c r="F247" s="131" t="e">
        <f>F238/#REF!-1</f>
        <v>#REF!</v>
      </c>
      <c r="G247" s="131" t="e">
        <f>G238/#REF!-1</f>
        <v>#REF!</v>
      </c>
      <c r="H247" s="131" t="e">
        <f>H238/#REF!-1</f>
        <v>#REF!</v>
      </c>
      <c r="I247" s="131" t="e">
        <f>I238/#REF!-1</f>
        <v>#REF!</v>
      </c>
      <c r="J247" s="131" t="e">
        <f>J238/#REF!-1</f>
        <v>#REF!</v>
      </c>
      <c r="K247" s="131" t="e">
        <f>K238/#REF!-1</f>
        <v>#REF!</v>
      </c>
      <c r="L247" s="131" t="e">
        <f>L238/#REF!-1</f>
        <v>#REF!</v>
      </c>
      <c r="M247" s="131" t="e">
        <f>M238/#REF!-1</f>
        <v>#REF!</v>
      </c>
      <c r="N247" s="131" t="e">
        <f>N238/#REF!-1</f>
        <v>#REF!</v>
      </c>
      <c r="O247" s="131" t="e">
        <f>O238/#REF!-1</f>
        <v>#REF!</v>
      </c>
      <c r="P247" s="131" t="e">
        <f>P238/#REF!-1</f>
        <v>#REF!</v>
      </c>
      <c r="Q247" s="131" t="e">
        <f>Q238/#REF!-1</f>
        <v>#REF!</v>
      </c>
      <c r="R247" s="131" t="e">
        <f>R238/#REF!-1</f>
        <v>#REF!</v>
      </c>
      <c r="S247" s="131" t="e">
        <f>S238/#REF!-1</f>
        <v>#REF!</v>
      </c>
      <c r="T247" s="122"/>
      <c r="U247" s="104"/>
    </row>
    <row r="248" spans="1:21" hidden="1">
      <c r="A248" s="118" t="s">
        <v>183</v>
      </c>
      <c r="B248" s="131" t="e">
        <f>B238/#REF!-1</f>
        <v>#REF!</v>
      </c>
      <c r="C248" s="131" t="e">
        <f>C238/#REF!-1</f>
        <v>#REF!</v>
      </c>
      <c r="D248" s="131" t="e">
        <f>D238/#REF!-1</f>
        <v>#REF!</v>
      </c>
      <c r="E248" s="131" t="e">
        <f>E238/#REF!-1</f>
        <v>#REF!</v>
      </c>
      <c r="F248" s="131" t="e">
        <f>F238/#REF!-1</f>
        <v>#REF!</v>
      </c>
      <c r="G248" s="131" t="e">
        <f>G238/#REF!-1</f>
        <v>#REF!</v>
      </c>
      <c r="H248" s="131" t="e">
        <f>H238/#REF!-1</f>
        <v>#REF!</v>
      </c>
      <c r="I248" s="131" t="e">
        <f>I238/#REF!-1</f>
        <v>#REF!</v>
      </c>
      <c r="J248" s="131" t="e">
        <f>J238/#REF!-1</f>
        <v>#REF!</v>
      </c>
      <c r="K248" s="131" t="e">
        <f>K238/#REF!-1</f>
        <v>#REF!</v>
      </c>
      <c r="L248" s="131" t="e">
        <f>L238/#REF!-1</f>
        <v>#REF!</v>
      </c>
      <c r="M248" s="131" t="e">
        <f>M238/#REF!-1</f>
        <v>#REF!</v>
      </c>
      <c r="N248" s="131" t="e">
        <f>N238/#REF!-1</f>
        <v>#REF!</v>
      </c>
      <c r="O248" s="131" t="e">
        <f>O238/#REF!-1</f>
        <v>#REF!</v>
      </c>
      <c r="P248" s="131" t="e">
        <f>P238/#REF!-1</f>
        <v>#REF!</v>
      </c>
      <c r="Q248" s="131" t="e">
        <f>Q238/#REF!-1</f>
        <v>#REF!</v>
      </c>
      <c r="R248" s="131" t="e">
        <f>R238/#REF!-1</f>
        <v>#REF!</v>
      </c>
      <c r="S248" s="131" t="e">
        <f>S238/#REF!-1</f>
        <v>#REF!</v>
      </c>
      <c r="T248" s="122"/>
      <c r="U248" s="104"/>
    </row>
    <row r="249" spans="1:21" hidden="1">
      <c r="A249" s="118" t="s">
        <v>184</v>
      </c>
      <c r="B249" s="131" t="e">
        <f>B238/#REF!-1</f>
        <v>#REF!</v>
      </c>
      <c r="C249" s="131" t="e">
        <f>C238/#REF!-1</f>
        <v>#REF!</v>
      </c>
      <c r="D249" s="131" t="e">
        <f>D238/#REF!-1</f>
        <v>#REF!</v>
      </c>
      <c r="E249" s="131" t="e">
        <f>E238/#REF!-1</f>
        <v>#REF!</v>
      </c>
      <c r="F249" s="131" t="e">
        <f>F238/#REF!-1</f>
        <v>#REF!</v>
      </c>
      <c r="G249" s="131" t="e">
        <f>G238/#REF!-1</f>
        <v>#REF!</v>
      </c>
      <c r="H249" s="131" t="e">
        <f>H238/#REF!-1</f>
        <v>#REF!</v>
      </c>
      <c r="I249" s="131" t="e">
        <f>I238/#REF!-1</f>
        <v>#REF!</v>
      </c>
      <c r="J249" s="131" t="e">
        <f>J238/#REF!-1</f>
        <v>#REF!</v>
      </c>
      <c r="K249" s="131" t="e">
        <f>K238/#REF!-1</f>
        <v>#REF!</v>
      </c>
      <c r="L249" s="131" t="e">
        <f>L238/#REF!-1</f>
        <v>#REF!</v>
      </c>
      <c r="M249" s="131" t="e">
        <f>M238/#REF!-1</f>
        <v>#REF!</v>
      </c>
      <c r="N249" s="131" t="e">
        <f>N238/#REF!-1</f>
        <v>#REF!</v>
      </c>
      <c r="O249" s="131" t="e">
        <f>O238/#REF!-1</f>
        <v>#REF!</v>
      </c>
      <c r="P249" s="131" t="e">
        <f>P238/#REF!-1</f>
        <v>#REF!</v>
      </c>
      <c r="Q249" s="131" t="e">
        <f>Q238/#REF!-1</f>
        <v>#REF!</v>
      </c>
      <c r="R249" s="131" t="e">
        <f>R238/#REF!-1</f>
        <v>#REF!</v>
      </c>
      <c r="S249" s="131" t="e">
        <f>S238/#REF!-1</f>
        <v>#REF!</v>
      </c>
      <c r="T249" s="122"/>
      <c r="U249" s="104"/>
    </row>
    <row r="250" spans="1:21" hidden="1">
      <c r="A250" s="118" t="s">
        <v>185</v>
      </c>
      <c r="B250" s="131" t="e">
        <f>B238/#REF!-1</f>
        <v>#REF!</v>
      </c>
      <c r="C250" s="131" t="e">
        <f>C238/#REF!-1</f>
        <v>#REF!</v>
      </c>
      <c r="D250" s="131" t="e">
        <f>D238/#REF!-1</f>
        <v>#REF!</v>
      </c>
      <c r="E250" s="131" t="e">
        <f>E238/#REF!-1</f>
        <v>#REF!</v>
      </c>
      <c r="F250" s="131" t="e">
        <f>F238/#REF!-1</f>
        <v>#REF!</v>
      </c>
      <c r="G250" s="131" t="e">
        <f>G238/#REF!-1</f>
        <v>#REF!</v>
      </c>
      <c r="H250" s="131" t="e">
        <f>H238/#REF!-1</f>
        <v>#REF!</v>
      </c>
      <c r="I250" s="131" t="e">
        <f>I238/#REF!-1</f>
        <v>#REF!</v>
      </c>
      <c r="J250" s="131" t="e">
        <f>J238/#REF!-1</f>
        <v>#REF!</v>
      </c>
      <c r="K250" s="131" t="e">
        <f>K238/#REF!-1</f>
        <v>#REF!</v>
      </c>
      <c r="L250" s="131" t="e">
        <f>L238/#REF!-1</f>
        <v>#REF!</v>
      </c>
      <c r="M250" s="131" t="e">
        <f>M238/#REF!-1</f>
        <v>#REF!</v>
      </c>
      <c r="N250" s="131" t="e">
        <f>N238/#REF!-1</f>
        <v>#REF!</v>
      </c>
      <c r="O250" s="131" t="e">
        <f>O238/#REF!-1</f>
        <v>#REF!</v>
      </c>
      <c r="P250" s="131" t="e">
        <f>P238/#REF!-1</f>
        <v>#REF!</v>
      </c>
      <c r="Q250" s="131" t="e">
        <f>Q238/#REF!-1</f>
        <v>#REF!</v>
      </c>
      <c r="R250" s="131" t="e">
        <f>R238/#REF!-1</f>
        <v>#REF!</v>
      </c>
      <c r="S250" s="131" t="e">
        <f>S238/#REF!-1</f>
        <v>#REF!</v>
      </c>
      <c r="T250" s="122"/>
      <c r="U250" s="104"/>
    </row>
    <row r="251" spans="1:21" hidden="1">
      <c r="A251" s="118" t="s">
        <v>186</v>
      </c>
      <c r="B251" s="131" t="e">
        <f>B238/#REF!-1</f>
        <v>#REF!</v>
      </c>
      <c r="C251" s="131" t="e">
        <f>C238/#REF!-1</f>
        <v>#REF!</v>
      </c>
      <c r="D251" s="131" t="e">
        <f>D238/#REF!-1</f>
        <v>#REF!</v>
      </c>
      <c r="E251" s="131" t="e">
        <f>E238/#REF!-1</f>
        <v>#REF!</v>
      </c>
      <c r="F251" s="131" t="e">
        <f>F238/#REF!-1</f>
        <v>#REF!</v>
      </c>
      <c r="G251" s="131" t="e">
        <f>G238/#REF!-1</f>
        <v>#REF!</v>
      </c>
      <c r="H251" s="131" t="e">
        <f>H238/#REF!-1</f>
        <v>#REF!</v>
      </c>
      <c r="I251" s="131" t="e">
        <f>I238/#REF!-1</f>
        <v>#REF!</v>
      </c>
      <c r="J251" s="131" t="e">
        <f>J238/#REF!-1</f>
        <v>#REF!</v>
      </c>
      <c r="K251" s="131" t="e">
        <f>K238/#REF!-1</f>
        <v>#REF!</v>
      </c>
      <c r="L251" s="131" t="e">
        <f>L238/#REF!-1</f>
        <v>#REF!</v>
      </c>
      <c r="M251" s="131" t="e">
        <f>M238/#REF!-1</f>
        <v>#REF!</v>
      </c>
      <c r="N251" s="131" t="e">
        <f>N238/#REF!-1</f>
        <v>#REF!</v>
      </c>
      <c r="O251" s="131" t="e">
        <f>O238/#REF!-1</f>
        <v>#REF!</v>
      </c>
      <c r="P251" s="131" t="e">
        <f>P238/#REF!-1</f>
        <v>#REF!</v>
      </c>
      <c r="Q251" s="131" t="e">
        <f>Q238/#REF!-1</f>
        <v>#REF!</v>
      </c>
      <c r="R251" s="131" t="e">
        <f>R238/#REF!-1</f>
        <v>#REF!</v>
      </c>
      <c r="S251" s="131" t="e">
        <f>S238/#REF!-1</f>
        <v>#REF!</v>
      </c>
      <c r="T251" s="122"/>
      <c r="U251" s="104"/>
    </row>
    <row r="252" spans="1:21" hidden="1">
      <c r="A252" s="118" t="s">
        <v>187</v>
      </c>
      <c r="B252" s="131" t="e">
        <f>B238/#REF!-1</f>
        <v>#REF!</v>
      </c>
      <c r="C252" s="131" t="e">
        <f>C238/#REF!-1</f>
        <v>#REF!</v>
      </c>
      <c r="D252" s="131" t="e">
        <f>D238/#REF!-1</f>
        <v>#REF!</v>
      </c>
      <c r="E252" s="131" t="e">
        <f>E238/#REF!-1</f>
        <v>#REF!</v>
      </c>
      <c r="F252" s="131" t="e">
        <f>F238/#REF!-1</f>
        <v>#REF!</v>
      </c>
      <c r="G252" s="131" t="e">
        <f>G238/#REF!-1</f>
        <v>#REF!</v>
      </c>
      <c r="H252" s="131" t="e">
        <f>H238/#REF!-1</f>
        <v>#REF!</v>
      </c>
      <c r="I252" s="131" t="e">
        <f>I238/#REF!-1</f>
        <v>#REF!</v>
      </c>
      <c r="J252" s="131" t="e">
        <f>J238/#REF!-1</f>
        <v>#REF!</v>
      </c>
      <c r="K252" s="131" t="e">
        <f>K238/#REF!-1</f>
        <v>#REF!</v>
      </c>
      <c r="L252" s="131" t="e">
        <f>L238/#REF!-1</f>
        <v>#REF!</v>
      </c>
      <c r="M252" s="131" t="e">
        <f>M238/#REF!-1</f>
        <v>#REF!</v>
      </c>
      <c r="N252" s="131" t="e">
        <f>N238/#REF!-1</f>
        <v>#REF!</v>
      </c>
      <c r="O252" s="131" t="e">
        <f>O238/#REF!-1</f>
        <v>#REF!</v>
      </c>
      <c r="P252" s="131" t="e">
        <f>P238/#REF!-1</f>
        <v>#REF!</v>
      </c>
      <c r="Q252" s="131" t="e">
        <f>Q238/#REF!-1</f>
        <v>#REF!</v>
      </c>
      <c r="R252" s="131" t="e">
        <f>R238/#REF!-1</f>
        <v>#REF!</v>
      </c>
      <c r="S252" s="131" t="e">
        <f>S238/#REF!-1</f>
        <v>#REF!</v>
      </c>
      <c r="T252" s="122"/>
      <c r="U252" s="104"/>
    </row>
    <row r="253" spans="1:21" hidden="1">
      <c r="A253" s="118" t="s">
        <v>188</v>
      </c>
      <c r="B253" s="131" t="e">
        <f>B238/#REF!-1</f>
        <v>#REF!</v>
      </c>
      <c r="C253" s="131" t="e">
        <f>C238/#REF!-1</f>
        <v>#REF!</v>
      </c>
      <c r="D253" s="131" t="e">
        <f>D238/#REF!-1</f>
        <v>#REF!</v>
      </c>
      <c r="E253" s="131" t="e">
        <f>E238/#REF!-1</f>
        <v>#REF!</v>
      </c>
      <c r="F253" s="131" t="e">
        <f>F238/#REF!-1</f>
        <v>#REF!</v>
      </c>
      <c r="G253" s="131" t="e">
        <f>G238/#REF!-1</f>
        <v>#REF!</v>
      </c>
      <c r="H253" s="131" t="e">
        <f>H238/#REF!-1</f>
        <v>#REF!</v>
      </c>
      <c r="I253" s="131" t="e">
        <f>I238/#REF!-1</f>
        <v>#REF!</v>
      </c>
      <c r="J253" s="131" t="e">
        <f>J238/#REF!-1</f>
        <v>#REF!</v>
      </c>
      <c r="K253" s="131" t="e">
        <f>K238/#REF!-1</f>
        <v>#REF!</v>
      </c>
      <c r="L253" s="131" t="e">
        <f>L238/#REF!-1</f>
        <v>#REF!</v>
      </c>
      <c r="M253" s="131" t="e">
        <f>M238/#REF!-1</f>
        <v>#REF!</v>
      </c>
      <c r="N253" s="131" t="e">
        <f>N238/#REF!-1</f>
        <v>#REF!</v>
      </c>
      <c r="O253" s="131" t="e">
        <f>O238/#REF!-1</f>
        <v>#REF!</v>
      </c>
      <c r="P253" s="131" t="e">
        <f>P238/#REF!-1</f>
        <v>#REF!</v>
      </c>
      <c r="Q253" s="131" t="e">
        <f>Q238/#REF!-1</f>
        <v>#REF!</v>
      </c>
      <c r="R253" s="131" t="e">
        <f>R238/#REF!-1</f>
        <v>#REF!</v>
      </c>
      <c r="S253" s="131" t="e">
        <f>S238/#REF!-1</f>
        <v>#REF!</v>
      </c>
      <c r="T253" s="122"/>
      <c r="U253" s="104"/>
    </row>
    <row r="254" spans="1:21" hidden="1">
      <c r="A254" s="118" t="s">
        <v>189</v>
      </c>
      <c r="B254" s="131" t="e">
        <f>B238/#REF!-1</f>
        <v>#REF!</v>
      </c>
      <c r="C254" s="131" t="e">
        <f>C238/#REF!-1</f>
        <v>#REF!</v>
      </c>
      <c r="D254" s="131" t="e">
        <f>D238/#REF!-1</f>
        <v>#REF!</v>
      </c>
      <c r="E254" s="131" t="e">
        <f>E238/#REF!-1</f>
        <v>#REF!</v>
      </c>
      <c r="F254" s="131" t="e">
        <f>F238/#REF!-1</f>
        <v>#REF!</v>
      </c>
      <c r="G254" s="131" t="e">
        <f>G238/#REF!-1</f>
        <v>#REF!</v>
      </c>
      <c r="H254" s="131" t="e">
        <f>H238/#REF!-1</f>
        <v>#REF!</v>
      </c>
      <c r="I254" s="131" t="e">
        <f>I238/#REF!-1</f>
        <v>#REF!</v>
      </c>
      <c r="J254" s="131" t="e">
        <f>J238/#REF!-1</f>
        <v>#REF!</v>
      </c>
      <c r="K254" s="131" t="e">
        <f>K238/#REF!-1</f>
        <v>#REF!</v>
      </c>
      <c r="L254" s="131" t="e">
        <f>L238/#REF!-1</f>
        <v>#REF!</v>
      </c>
      <c r="M254" s="131" t="e">
        <f>M238/#REF!-1</f>
        <v>#REF!</v>
      </c>
      <c r="N254" s="131" t="e">
        <f>N238/#REF!-1</f>
        <v>#REF!</v>
      </c>
      <c r="O254" s="131" t="e">
        <f>O238/#REF!-1</f>
        <v>#REF!</v>
      </c>
      <c r="P254" s="131" t="e">
        <f>P238/#REF!-1</f>
        <v>#REF!</v>
      </c>
      <c r="Q254" s="131" t="e">
        <f>Q238/#REF!-1</f>
        <v>#REF!</v>
      </c>
      <c r="R254" s="131" t="e">
        <f>R238/#REF!-1</f>
        <v>#REF!</v>
      </c>
      <c r="S254" s="131" t="e">
        <f>S238/#REF!-1</f>
        <v>#REF!</v>
      </c>
      <c r="T254" s="122"/>
      <c r="U254" s="104"/>
    </row>
    <row r="255" spans="1:21" hidden="1">
      <c r="F255" s="141"/>
      <c r="T255" s="122"/>
      <c r="U255" s="104"/>
    </row>
    <row r="256" spans="1:21" hidden="1">
      <c r="A256" s="133" t="s">
        <v>190</v>
      </c>
      <c r="B256" s="137">
        <f t="shared" ref="B256:S256" si="37">AVERAGE(B239:B241)</f>
        <v>877903.68837949855</v>
      </c>
      <c r="C256" s="137">
        <f t="shared" si="37"/>
        <v>245816.96333333335</v>
      </c>
      <c r="D256" s="139">
        <f t="shared" si="37"/>
        <v>152681.73666666666</v>
      </c>
      <c r="E256" s="142">
        <f t="shared" si="37"/>
        <v>8744.3233333333337</v>
      </c>
      <c r="F256" s="139">
        <f t="shared" si="37"/>
        <v>93134.893333333326</v>
      </c>
      <c r="G256" s="142">
        <f t="shared" si="37"/>
        <v>31520.713333333333</v>
      </c>
      <c r="H256" s="142">
        <f t="shared" si="37"/>
        <v>61614.179999999993</v>
      </c>
      <c r="I256" s="137">
        <f t="shared" si="37"/>
        <v>632087.05837949843</v>
      </c>
      <c r="J256" s="139">
        <f t="shared" si="37"/>
        <v>124812.27767364529</v>
      </c>
      <c r="K256" s="142">
        <f t="shared" si="37"/>
        <v>34552.853333333333</v>
      </c>
      <c r="L256" s="139">
        <f t="shared" si="37"/>
        <v>507274.44737251988</v>
      </c>
      <c r="M256" s="142">
        <f t="shared" si="37"/>
        <v>285321.14903341146</v>
      </c>
      <c r="N256" s="142">
        <f t="shared" si="37"/>
        <v>221952.96500577507</v>
      </c>
      <c r="O256" s="137">
        <f t="shared" si="37"/>
        <v>277494.70731725713</v>
      </c>
      <c r="P256" s="134">
        <f t="shared" si="37"/>
        <v>43297.619999999995</v>
      </c>
      <c r="Q256" s="137">
        <f t="shared" si="37"/>
        <v>600409.21885349089</v>
      </c>
      <c r="R256" s="134">
        <f t="shared" si="37"/>
        <v>316842.13398285251</v>
      </c>
      <c r="S256" s="134">
        <f t="shared" si="37"/>
        <v>283567.08487063838</v>
      </c>
      <c r="T256" s="122"/>
      <c r="U256" s="104"/>
    </row>
    <row r="257" spans="1:21" hidden="1">
      <c r="A257" s="135" t="s">
        <v>191</v>
      </c>
      <c r="B257" s="138">
        <f t="shared" ref="B257:S257" si="38">B238/B256-1</f>
        <v>0.20873201369895145</v>
      </c>
      <c r="C257" s="138">
        <f t="shared" si="38"/>
        <v>0.14210450000270525</v>
      </c>
      <c r="D257" s="140">
        <f t="shared" si="38"/>
        <v>0.22026657586922482</v>
      </c>
      <c r="E257" s="143">
        <f t="shared" si="38"/>
        <v>0.13697076617706649</v>
      </c>
      <c r="F257" s="140">
        <f t="shared" si="38"/>
        <v>1.3961970858898942E-2</v>
      </c>
      <c r="G257" s="143">
        <f t="shared" si="38"/>
        <v>-6.1741411520509049E-2</v>
      </c>
      <c r="H257" s="143">
        <f t="shared" si="38"/>
        <v>5.2690468330504725E-2</v>
      </c>
      <c r="I257" s="138">
        <f t="shared" si="38"/>
        <v>0.23464580193974194</v>
      </c>
      <c r="J257" s="140">
        <f t="shared" si="38"/>
        <v>0.23765776676440131</v>
      </c>
      <c r="K257" s="143">
        <f t="shared" si="38"/>
        <v>0.5076222359253304</v>
      </c>
      <c r="L257" s="140">
        <f t="shared" si="38"/>
        <v>0.23390356340715179</v>
      </c>
      <c r="M257" s="143">
        <f t="shared" si="38"/>
        <v>0.26529652082631139</v>
      </c>
      <c r="N257" s="143">
        <f t="shared" si="38"/>
        <v>0.19354968311106857</v>
      </c>
      <c r="O257" s="138">
        <f t="shared" si="38"/>
        <v>0.22808578277034752</v>
      </c>
      <c r="P257" s="136">
        <f t="shared" si="38"/>
        <v>0.43265819229786784</v>
      </c>
      <c r="Q257" s="138">
        <f t="shared" si="38"/>
        <v>0.19979001923707318</v>
      </c>
      <c r="R257" s="136">
        <f t="shared" si="38"/>
        <v>0.23276671659861958</v>
      </c>
      <c r="S257" s="136">
        <f t="shared" si="38"/>
        <v>0.16294015999298628</v>
      </c>
      <c r="T257" s="122"/>
      <c r="U257" s="104"/>
    </row>
    <row r="258" spans="1:21" hidden="1">
      <c r="T258" s="122"/>
      <c r="U258" s="104"/>
    </row>
    <row r="259" spans="1:21" hidden="1">
      <c r="T259" s="122"/>
      <c r="U259" s="104"/>
    </row>
    <row r="260" spans="1:21" hidden="1">
      <c r="T260" s="122"/>
      <c r="U260" s="104"/>
    </row>
    <row r="261" spans="1:21" hidden="1">
      <c r="T261" s="122"/>
      <c r="U261" s="104"/>
    </row>
    <row r="262" spans="1:21">
      <c r="T262" s="122"/>
      <c r="U262" s="104"/>
    </row>
    <row r="263" spans="1:21">
      <c r="D263" s="144"/>
      <c r="E263" s="144"/>
      <c r="F263" s="144"/>
      <c r="G263" s="144"/>
      <c r="H263" s="144"/>
      <c r="T263" s="122"/>
      <c r="U263" s="104"/>
    </row>
    <row r="264" spans="1:21">
      <c r="B264" s="412"/>
      <c r="C264" s="412"/>
      <c r="D264" s="412"/>
      <c r="E264" s="412"/>
      <c r="F264" s="412"/>
      <c r="G264" s="412"/>
      <c r="H264" s="412"/>
      <c r="T264" s="122"/>
      <c r="U264" s="104"/>
    </row>
    <row r="265" spans="1:21"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T265" s="122"/>
      <c r="U265" s="104"/>
    </row>
    <row r="266" spans="1:21">
      <c r="B266" s="412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T266" s="122"/>
      <c r="U266" s="104"/>
    </row>
    <row r="267" spans="1:21">
      <c r="B267" s="412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T267" s="122"/>
      <c r="U267" s="104"/>
    </row>
    <row r="268" spans="1:21">
      <c r="B268" s="412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T268" s="122"/>
      <c r="U268" s="104"/>
    </row>
    <row r="269" spans="1:21">
      <c r="B269" s="412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T269" s="122"/>
      <c r="U269" s="104"/>
    </row>
    <row r="270" spans="1:21">
      <c r="B270" s="412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T270" s="122"/>
      <c r="U270" s="104"/>
    </row>
    <row r="271" spans="1:21">
      <c r="B271" s="412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T271" s="122"/>
      <c r="U271" s="104"/>
    </row>
    <row r="272" spans="1:21">
      <c r="B272" s="412"/>
      <c r="T272" s="122"/>
      <c r="U272" s="104"/>
    </row>
    <row r="273" spans="2:21">
      <c r="B273" s="412"/>
      <c r="T273" s="122"/>
      <c r="U273" s="104"/>
    </row>
    <row r="274" spans="2:21">
      <c r="T274" s="122"/>
      <c r="U274" s="104"/>
    </row>
    <row r="275" spans="2:21">
      <c r="T275" s="122"/>
      <c r="U275" s="104"/>
    </row>
    <row r="276" spans="2:21">
      <c r="T276" s="122"/>
      <c r="U276" s="104"/>
    </row>
    <row r="277" spans="2:21">
      <c r="T277" s="122"/>
      <c r="U277" s="104"/>
    </row>
    <row r="278" spans="2:21">
      <c r="T278" s="122"/>
      <c r="U278" s="104"/>
    </row>
    <row r="279" spans="2:21">
      <c r="F279" s="145"/>
      <c r="G279" s="145"/>
      <c r="H279" s="146"/>
      <c r="I279" s="145"/>
      <c r="J279" s="146"/>
      <c r="K279" s="145"/>
      <c r="L279" s="145"/>
      <c r="M279" s="146"/>
      <c r="T279" s="122"/>
      <c r="U279" s="104"/>
    </row>
    <row r="280" spans="2:21">
      <c r="F280" s="145"/>
      <c r="G280" s="145"/>
      <c r="H280" s="146"/>
      <c r="I280" s="145"/>
      <c r="J280" s="146"/>
      <c r="K280" s="145"/>
      <c r="L280" s="145"/>
      <c r="M280" s="146"/>
      <c r="T280" s="122"/>
      <c r="U280" s="104"/>
    </row>
    <row r="281" spans="2:21">
      <c r="F281" s="145"/>
      <c r="G281" s="145"/>
      <c r="H281" s="146"/>
      <c r="I281" s="145"/>
      <c r="J281" s="146"/>
      <c r="K281" s="145"/>
      <c r="L281" s="145"/>
      <c r="M281" s="146"/>
      <c r="T281" s="122"/>
      <c r="U281" s="104"/>
    </row>
    <row r="282" spans="2:21">
      <c r="F282" s="145"/>
      <c r="G282" s="145"/>
      <c r="H282" s="146"/>
      <c r="I282" s="145"/>
      <c r="J282" s="146"/>
      <c r="K282" s="145"/>
      <c r="L282" s="145"/>
      <c r="M282" s="146"/>
      <c r="T282" s="122"/>
      <c r="U282" s="104"/>
    </row>
    <row r="283" spans="2:21">
      <c r="F283" s="145"/>
      <c r="G283" s="145"/>
      <c r="H283" s="146"/>
      <c r="I283" s="145"/>
      <c r="J283" s="146"/>
      <c r="K283" s="145"/>
      <c r="L283" s="145"/>
      <c r="M283" s="146"/>
      <c r="T283" s="122"/>
      <c r="U283" s="104"/>
    </row>
    <row r="284" spans="2:21">
      <c r="F284" s="145"/>
      <c r="G284" s="145"/>
      <c r="H284" s="146"/>
      <c r="I284" s="145"/>
      <c r="J284" s="146"/>
      <c r="K284" s="145"/>
      <c r="L284" s="145"/>
      <c r="M284" s="146"/>
      <c r="T284" s="122"/>
      <c r="U284" s="104"/>
    </row>
    <row r="285" spans="2:21">
      <c r="F285" s="145"/>
      <c r="G285" s="145"/>
      <c r="H285" s="146"/>
      <c r="I285" s="145"/>
      <c r="J285" s="146"/>
      <c r="K285" s="145"/>
      <c r="L285" s="145"/>
      <c r="M285" s="146"/>
      <c r="T285" s="122"/>
      <c r="U285" s="104"/>
    </row>
    <row r="286" spans="2:21">
      <c r="T286" s="122"/>
      <c r="U286" s="104"/>
    </row>
    <row r="287" spans="2:21">
      <c r="T287" s="122"/>
      <c r="U287" s="104"/>
    </row>
    <row r="288" spans="2:21">
      <c r="T288" s="122"/>
      <c r="U288" s="104"/>
    </row>
    <row r="289" spans="6:21">
      <c r="T289" s="122"/>
      <c r="U289" s="104"/>
    </row>
    <row r="290" spans="6:21">
      <c r="F290" s="145"/>
      <c r="G290" s="145"/>
      <c r="H290" s="146"/>
      <c r="I290" s="145"/>
      <c r="T290" s="122"/>
      <c r="U290" s="104"/>
    </row>
    <row r="291" spans="6:21">
      <c r="F291" s="145"/>
      <c r="G291" s="145"/>
      <c r="H291" s="146"/>
      <c r="I291" s="145"/>
      <c r="T291" s="122"/>
      <c r="U291" s="104"/>
    </row>
    <row r="292" spans="6:21">
      <c r="F292" s="145"/>
      <c r="G292" s="145"/>
      <c r="H292" s="146"/>
      <c r="I292" s="145"/>
      <c r="T292" s="122"/>
      <c r="U292" s="104"/>
    </row>
    <row r="293" spans="6:21">
      <c r="F293" s="145"/>
      <c r="G293" s="145"/>
      <c r="H293" s="146"/>
      <c r="I293" s="145"/>
      <c r="T293" s="122"/>
      <c r="U293" s="104"/>
    </row>
    <row r="294" spans="6:21">
      <c r="F294" s="145"/>
      <c r="G294" s="145"/>
      <c r="H294" s="146"/>
      <c r="I294" s="145"/>
      <c r="T294" s="122"/>
      <c r="U294" s="104"/>
    </row>
    <row r="295" spans="6:21">
      <c r="F295" s="145"/>
      <c r="G295" s="145"/>
      <c r="H295" s="146"/>
      <c r="I295" s="145"/>
      <c r="T295" s="122"/>
      <c r="U295" s="104"/>
    </row>
    <row r="296" spans="6:21">
      <c r="F296" s="145"/>
      <c r="G296" s="145"/>
      <c r="H296" s="146"/>
      <c r="I296" s="145"/>
      <c r="J296" s="146"/>
      <c r="T296" s="122"/>
      <c r="U296" s="104"/>
    </row>
    <row r="297" spans="6:21">
      <c r="F297" s="145"/>
      <c r="G297" s="145"/>
      <c r="H297" s="146"/>
      <c r="I297" s="145"/>
      <c r="J297" s="146"/>
      <c r="T297" s="122"/>
      <c r="U297" s="104"/>
    </row>
    <row r="298" spans="6:21">
      <c r="F298" s="145"/>
      <c r="G298" s="145"/>
      <c r="H298" s="146"/>
      <c r="I298" s="145"/>
      <c r="J298" s="146"/>
      <c r="T298" s="122"/>
      <c r="U298" s="104"/>
    </row>
    <row r="299" spans="6:21">
      <c r="F299" s="145"/>
      <c r="G299" s="145"/>
      <c r="H299" s="146"/>
      <c r="I299" s="145"/>
      <c r="J299" s="146"/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T302" s="122"/>
      <c r="U302" s="104"/>
    </row>
    <row r="303" spans="6:21">
      <c r="T303" s="122"/>
      <c r="U303" s="104"/>
    </row>
    <row r="304" spans="6:21">
      <c r="T304" s="122"/>
      <c r="U304" s="104"/>
    </row>
    <row r="305" spans="20:21">
      <c r="T305" s="122"/>
      <c r="U305" s="104"/>
    </row>
    <row r="306" spans="20:21">
      <c r="T306" s="122"/>
      <c r="U306" s="104"/>
    </row>
    <row r="307" spans="20:21">
      <c r="T307" s="122"/>
      <c r="U307" s="104"/>
    </row>
    <row r="308" spans="20:21">
      <c r="T308" s="122"/>
      <c r="U308" s="104"/>
    </row>
    <row r="309" spans="20:21">
      <c r="T309" s="122"/>
      <c r="U309" s="104"/>
    </row>
  </sheetData>
  <mergeCells count="3">
    <mergeCell ref="A1:U1"/>
    <mergeCell ref="U3:U5"/>
    <mergeCell ref="A234:S23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2020-06-02T08:51:59Z</cp:lastPrinted>
  <dcterms:created xsi:type="dcterms:W3CDTF">2015-03-05T07:20:42Z</dcterms:created>
  <dcterms:modified xsi:type="dcterms:W3CDTF">2020-07-01T07:05:00Z</dcterms:modified>
</cp:coreProperties>
</file>