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25" yWindow="765" windowWidth="31680" windowHeight="12870"/>
  </bookViews>
  <sheets>
    <sheet name="수주통계" sheetId="3" r:id="rId1"/>
  </sheets>
  <definedNames>
    <definedName name="_xlnm.Print_Area" localSheetId="0">수주통계!$A$1:$U$228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06" i="3" l="1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B208" i="3"/>
  <c r="B207" i="3"/>
  <c r="B206" i="3"/>
  <c r="C200" i="3"/>
  <c r="D200" i="3"/>
  <c r="E200" i="3"/>
  <c r="F200" i="3"/>
  <c r="G200" i="3"/>
  <c r="H200" i="3"/>
  <c r="I200" i="3"/>
  <c r="J200" i="3"/>
  <c r="L200" i="3"/>
  <c r="M200" i="3"/>
  <c r="N200" i="3"/>
  <c r="O200" i="3"/>
  <c r="P200" i="3"/>
  <c r="Q200" i="3"/>
  <c r="R200" i="3"/>
  <c r="S200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B200" i="3"/>
  <c r="B199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B198" i="3"/>
  <c r="B196" i="3" l="1"/>
  <c r="B195" i="3" l="1"/>
  <c r="S194" i="3" l="1"/>
  <c r="R194" i="3"/>
  <c r="Q194" i="3"/>
  <c r="P194" i="3"/>
  <c r="O194" i="3"/>
  <c r="U194" i="3" l="1"/>
  <c r="B194" i="3"/>
  <c r="B210" i="3" l="1"/>
  <c r="T194" i="3"/>
  <c r="B211" i="3"/>
  <c r="T207" i="3"/>
  <c r="U207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6" i="3" l="1"/>
  <c r="U206" i="3"/>
  <c r="C210" i="3" l="1"/>
  <c r="T198" i="3"/>
  <c r="U198" i="3"/>
  <c r="T199" i="3" l="1"/>
  <c r="U199" i="3"/>
  <c r="U208" i="3" l="1"/>
  <c r="C175" i="3" l="1"/>
  <c r="C209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9" i="3" l="1"/>
  <c r="S212" i="3" s="1"/>
  <c r="R209" i="3"/>
  <c r="R212" i="3" s="1"/>
  <c r="Q209" i="3"/>
  <c r="Q212" i="3" s="1"/>
  <c r="P209" i="3"/>
  <c r="P212" i="3" s="1"/>
  <c r="O209" i="3"/>
  <c r="O212" i="3" s="1"/>
  <c r="N209" i="3"/>
  <c r="N212" i="3" s="1"/>
  <c r="M209" i="3"/>
  <c r="M212" i="3" s="1"/>
  <c r="L209" i="3"/>
  <c r="L212" i="3" s="1"/>
  <c r="K209" i="3"/>
  <c r="K212" i="3" s="1"/>
  <c r="J209" i="3"/>
  <c r="J212" i="3" s="1"/>
  <c r="I209" i="3"/>
  <c r="I212" i="3" s="1"/>
  <c r="H209" i="3"/>
  <c r="H212" i="3" s="1"/>
  <c r="G209" i="3"/>
  <c r="G212" i="3" s="1"/>
  <c r="F209" i="3"/>
  <c r="F212" i="3" s="1"/>
  <c r="E209" i="3"/>
  <c r="E212" i="3" s="1"/>
  <c r="D209" i="3"/>
  <c r="D212" i="3" s="1"/>
  <c r="C212" i="3"/>
  <c r="B209" i="3"/>
  <c r="B212" i="3" s="1"/>
  <c r="S222" i="3" l="1"/>
  <c r="R222" i="3"/>
  <c r="Q222" i="3"/>
  <c r="P222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B224" i="3" l="1"/>
  <c r="B225" i="3" s="1"/>
  <c r="D224" i="3"/>
  <c r="D225" i="3" s="1"/>
  <c r="F224" i="3"/>
  <c r="F225" i="3" s="1"/>
  <c r="H224" i="3"/>
  <c r="H225" i="3" s="1"/>
  <c r="J224" i="3"/>
  <c r="J225" i="3" s="1"/>
  <c r="L224" i="3"/>
  <c r="L225" i="3" s="1"/>
  <c r="N224" i="3"/>
  <c r="N225" i="3" s="1"/>
  <c r="P224" i="3"/>
  <c r="P225" i="3" s="1"/>
  <c r="R224" i="3"/>
  <c r="R225" i="3" s="1"/>
  <c r="E218" i="3"/>
  <c r="E221" i="3"/>
  <c r="E220" i="3"/>
  <c r="E219" i="3"/>
  <c r="E217" i="3"/>
  <c r="E216" i="3"/>
  <c r="E215" i="3"/>
  <c r="E214" i="3"/>
  <c r="G218" i="3"/>
  <c r="G221" i="3"/>
  <c r="G220" i="3"/>
  <c r="G219" i="3"/>
  <c r="G217" i="3"/>
  <c r="G216" i="3"/>
  <c r="G215" i="3"/>
  <c r="G214" i="3"/>
  <c r="K218" i="3"/>
  <c r="K221" i="3"/>
  <c r="K220" i="3"/>
  <c r="K219" i="3"/>
  <c r="K217" i="3"/>
  <c r="K216" i="3"/>
  <c r="K215" i="3"/>
  <c r="K214" i="3"/>
  <c r="M218" i="3"/>
  <c r="M221" i="3"/>
  <c r="M220" i="3"/>
  <c r="M219" i="3"/>
  <c r="M217" i="3"/>
  <c r="M216" i="3"/>
  <c r="M215" i="3"/>
  <c r="M214" i="3"/>
  <c r="Q218" i="3"/>
  <c r="Q221" i="3"/>
  <c r="Q220" i="3"/>
  <c r="Q219" i="3"/>
  <c r="Q217" i="3"/>
  <c r="Q216" i="3"/>
  <c r="Q215" i="3"/>
  <c r="Q214" i="3"/>
  <c r="S218" i="3"/>
  <c r="S221" i="3"/>
  <c r="S220" i="3"/>
  <c r="S219" i="3"/>
  <c r="S217" i="3"/>
  <c r="S216" i="3"/>
  <c r="S215" i="3"/>
  <c r="S214" i="3"/>
  <c r="B218" i="3"/>
  <c r="B221" i="3"/>
  <c r="B220" i="3"/>
  <c r="B219" i="3"/>
  <c r="B217" i="3"/>
  <c r="B216" i="3"/>
  <c r="B215" i="3"/>
  <c r="B214" i="3"/>
  <c r="D218" i="3"/>
  <c r="D221" i="3"/>
  <c r="D220" i="3"/>
  <c r="D219" i="3"/>
  <c r="D217" i="3"/>
  <c r="D216" i="3"/>
  <c r="D215" i="3"/>
  <c r="D214" i="3"/>
  <c r="F218" i="3"/>
  <c r="F221" i="3"/>
  <c r="F220" i="3"/>
  <c r="F219" i="3"/>
  <c r="F217" i="3"/>
  <c r="F216" i="3"/>
  <c r="F215" i="3"/>
  <c r="F214" i="3"/>
  <c r="H218" i="3"/>
  <c r="H221" i="3"/>
  <c r="H220" i="3"/>
  <c r="H219" i="3"/>
  <c r="H217" i="3"/>
  <c r="H216" i="3"/>
  <c r="H215" i="3"/>
  <c r="H214" i="3"/>
  <c r="J218" i="3"/>
  <c r="J221" i="3"/>
  <c r="J220" i="3"/>
  <c r="J219" i="3"/>
  <c r="J217" i="3"/>
  <c r="J216" i="3"/>
  <c r="J215" i="3"/>
  <c r="J214" i="3"/>
  <c r="L218" i="3"/>
  <c r="L221" i="3"/>
  <c r="L220" i="3"/>
  <c r="L219" i="3"/>
  <c r="L217" i="3"/>
  <c r="L216" i="3"/>
  <c r="L215" i="3"/>
  <c r="L214" i="3"/>
  <c r="N218" i="3"/>
  <c r="N221" i="3"/>
  <c r="N220" i="3"/>
  <c r="N219" i="3"/>
  <c r="N217" i="3"/>
  <c r="N216" i="3"/>
  <c r="N215" i="3"/>
  <c r="N214" i="3"/>
  <c r="P218" i="3"/>
  <c r="P221" i="3"/>
  <c r="P220" i="3"/>
  <c r="P219" i="3"/>
  <c r="P217" i="3"/>
  <c r="P216" i="3"/>
  <c r="P215" i="3"/>
  <c r="P214" i="3"/>
  <c r="R218" i="3"/>
  <c r="R221" i="3"/>
  <c r="R220" i="3"/>
  <c r="R219" i="3"/>
  <c r="R217" i="3"/>
  <c r="R216" i="3"/>
  <c r="R215" i="3"/>
  <c r="R214" i="3"/>
  <c r="C224" i="3"/>
  <c r="C225" i="3" s="1"/>
  <c r="E224" i="3"/>
  <c r="E225" i="3" s="1"/>
  <c r="G224" i="3"/>
  <c r="G225" i="3" s="1"/>
  <c r="I224" i="3"/>
  <c r="I225" i="3" s="1"/>
  <c r="K224" i="3"/>
  <c r="K225" i="3" s="1"/>
  <c r="M224" i="3"/>
  <c r="M225" i="3" s="1"/>
  <c r="O224" i="3"/>
  <c r="O225" i="3" s="1"/>
  <c r="Q224" i="3"/>
  <c r="Q225" i="3" s="1"/>
  <c r="S224" i="3"/>
  <c r="S225" i="3" s="1"/>
  <c r="C218" i="3"/>
  <c r="C221" i="3"/>
  <c r="C220" i="3"/>
  <c r="C219" i="3"/>
  <c r="C217" i="3"/>
  <c r="C216" i="3"/>
  <c r="C215" i="3"/>
  <c r="C214" i="3"/>
  <c r="I218" i="3"/>
  <c r="I221" i="3"/>
  <c r="I220" i="3"/>
  <c r="I219" i="3"/>
  <c r="I217" i="3"/>
  <c r="I216" i="3"/>
  <c r="I215" i="3"/>
  <c r="I214" i="3"/>
  <c r="O218" i="3"/>
  <c r="O221" i="3"/>
  <c r="O220" i="3"/>
  <c r="O219" i="3"/>
  <c r="O217" i="3"/>
  <c r="O216" i="3"/>
  <c r="O215" i="3"/>
  <c r="O214" i="3"/>
  <c r="C211" i="3"/>
  <c r="T200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8" i="3"/>
  <c r="S210" i="3"/>
  <c r="R211" i="3"/>
  <c r="Q210" i="3"/>
  <c r="P211" i="3"/>
  <c r="O210" i="3"/>
  <c r="N211" i="3"/>
  <c r="M210" i="3"/>
  <c r="L211" i="3"/>
  <c r="K210" i="3"/>
  <c r="J211" i="3"/>
  <c r="I210" i="3"/>
  <c r="H211" i="3"/>
  <c r="G210" i="3"/>
  <c r="F211" i="3"/>
  <c r="E210" i="3"/>
  <c r="D211" i="3"/>
  <c r="T210" i="3" l="1"/>
  <c r="D210" i="3"/>
  <c r="F210" i="3"/>
  <c r="H210" i="3"/>
  <c r="J210" i="3"/>
  <c r="L210" i="3"/>
  <c r="N210" i="3"/>
  <c r="P210" i="3"/>
  <c r="R210" i="3"/>
  <c r="E211" i="3"/>
  <c r="G211" i="3"/>
  <c r="I211" i="3"/>
  <c r="K211" i="3"/>
  <c r="M211" i="3"/>
  <c r="O211" i="3"/>
  <c r="Q211" i="3"/>
  <c r="S211" i="3"/>
  <c r="T21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200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1" i="3" l="1"/>
  <c r="U210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<sst xmlns="http://schemas.openxmlformats.org/spreadsheetml/2006/main" count="291" uniqueCount="223">
  <si>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</si>
  <si>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</si>
  <si>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</si>
  <si>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</si>
  <si>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</si>
  <si>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</si>
  <si>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</si>
  <si>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</si>
  <si>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</si>
  <si>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</si>
  <si>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</si>
  <si>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</si>
  <si>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</si>
  <si>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</si>
  <si>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</si>
  <si>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</si>
  <si>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</si>
  <si>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</si>
  <si>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</si>
  <si>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</si>
  <si>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</si>
  <si>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</si>
  <si>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</si>
  <si>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</si>
  <si>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</si>
  <si>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</si>
  <si>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</si>
  <si>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</si>
  <si>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</si>
  <si>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</si>
  <si>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</si>
  <si>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</si>
  <si>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</si>
  <si>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</si>
  <si>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</si>
  <si>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</si>
  <si>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</si>
  <si>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</si>
  <si>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</si>
  <si>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</si>
  <si>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</si>
  <si>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</si>
  <si>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</si>
  <si>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</si>
  <si>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</si>
  <si>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</si>
  <si>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</si>
  <si>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</si>
  <si>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</si>
  <si>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</si>
  <si>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</si>
  <si>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</si>
  <si>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</si>
  <si>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</si>
  <si>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</si>
  <si>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</si>
  <si>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</si>
  <si>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</si>
  <si>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</si>
  <si>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</si>
  <si>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</si>
  <si>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</si>
  <si>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</si>
  <si>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</si>
  <si>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</si>
  <si>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</si>
  <si>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</si>
  <si>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</si>
  <si>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</si>
  <si>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</si>
  <si>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</si>
  <si>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</si>
  <si>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</si>
  <si>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</si>
  <si>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</si>
  <si>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</si>
  <si>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</si>
  <si>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</si>
  <si>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</si>
  <si>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</si>
  <si>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</si>
  <si>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</si>
  <si>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</si>
  <si>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</si>
  <si>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</si>
  <si>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</si>
  <si>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</si>
  <si>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</si>
  <si>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</si>
  <si>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</si>
  <si>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</si>
  <si>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</si>
  <si>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</si>
  <si>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</si>
  <si>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</si>
  <si>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</si>
  <si>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</si>
  <si>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</si>
  <si>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</si>
  <si>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</si>
  <si>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</si>
  <si>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</si>
  <si>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</si>
  <si>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</si>
  <si>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</si>
  <si>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</si>
  <si>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</si>
  <si>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</si>
  <si>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</si>
  <si>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</si>
  <si>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</si>
  <si>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</si>
  <si>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</si>
  <si>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</si>
  <si>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</si>
  <si>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</si>
  <si>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</si>
  <si>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</si>
  <si>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</si>
  <si>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</si>
  <si>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</si>
  <si>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</si>
  <si>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</si>
  <si>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</si>
  <si>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</si>
  <si>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</si>
  <si>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</si>
  <si>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</si>
  <si>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</si>
  <si>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</si>
  <si>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</si>
  <si>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</si>
  <si>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</si>
  <si>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</si>
  <si>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</si>
  <si>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</si>
  <si>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</si>
  <si>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</si>
  <si>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</si>
  <si>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</si>
  <si>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</si>
  <si>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</si>
  <si>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</si>
  <si>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</si>
  <si>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</si>
  <si>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</si>
  <si>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</si>
  <si>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</si>
  <si>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</si>
  <si>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</si>
  <si>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</si>
  <si>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</si>
  <si>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</si>
  <si>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</si>
  <si>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</si>
  <si>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</si>
  <si>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</si>
  <si>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</si>
  <si>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</si>
  <si>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</si>
  <si>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</si>
  <si>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</si>
  <si>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</si>
  <si>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</si>
  <si>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</si>
  <si>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</si>
  <si>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</si>
  <si>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</si>
  <si>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</si>
  <si>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</si>
  <si>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</si>
  <si>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</si>
  <si>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</si>
  <si>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</si>
  <si>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</si>
  <si>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</si>
  <si>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</si>
  <si>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</si>
  <si>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</si>
  <si>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</si>
  <si>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</si>
  <si>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</si>
  <si>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</si>
  <si>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</si>
  <si>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</si>
  <si>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</si>
  <si>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</si>
  <si>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</si>
  <si>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</si>
  <si>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</si>
  <si>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</si>
  <si>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</si>
  <si>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</si>
  <si>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</si>
  <si>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</si>
  <si>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</si>
  <si>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</si>
  <si>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</si>
  <si>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</si>
  <si>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</si>
  <si>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</si>
  <si>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</si>
  <si>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</si>
  <si>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</si>
  <si>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</si>
  <si>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</si>
  <si>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</si>
  <si>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</si>
  <si>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</si>
  <si>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</si>
  <si>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</si>
  <si>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</si>
  <si>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</si>
  <si>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</si>
  <si>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</si>
  <si>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연도별 8월 누계수주액 분석</t>
    <phoneticPr fontId="13" type="noConversion"/>
  </si>
  <si>
    <t>2018. 8</t>
    <phoneticPr fontId="13" type="noConversion"/>
  </si>
  <si>
    <t>16.8월 누적</t>
    <phoneticPr fontId="12" type="noConversion"/>
  </si>
  <si>
    <t>2018. 9</t>
    <phoneticPr fontId="13" type="noConversion"/>
  </si>
  <si>
    <t>18.9월 누적</t>
    <phoneticPr fontId="12" type="noConversion"/>
  </si>
  <si>
    <t>17.9월 누적</t>
    <phoneticPr fontId="12" type="noConversion"/>
  </si>
  <si>
    <t>-</t>
    <phoneticPr fontId="13" type="noConversion"/>
  </si>
  <si>
    <t>2018년 9월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</si>
</sst>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8" fontId="17" fillId="11" borderId="40" xfId="5" applyNumberFormat="1" applyFont="1" applyFill="1" applyBorder="1" applyAlignment="1"/>
    <xf numFmtId="41" fontId="17" fillId="11" borderId="47" xfId="5" applyFont="1" applyFill="1" applyBorder="1" applyAlignment="1">
      <alignment horizontal="center" vertical="center"/>
    </xf>
    <xf numFmtId="176" fontId="16" fillId="11" borderId="6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41" fontId="17" fillId="0" borderId="47" xfId="5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vertical="center"/>
    </xf>
    <xf numFmtId="178" fontId="17" fillId="0" borderId="1" xfId="5" applyNumberFormat="1" applyFont="1" applyFill="1" applyBorder="1" applyAlignment="1"/>
    <xf numFmtId="178" fontId="17" fillId="0" borderId="40" xfId="5" applyNumberFormat="1" applyFont="1" applyFill="1" applyBorder="1" applyAlignment="1"/>
    <xf numFmtId="179" fontId="7" fillId="0" borderId="59" xfId="25" applyNumberFormat="1" applyFont="1" applyFill="1" applyBorder="1" applyAlignment="1">
      <alignment horizontal="center" vertical="center" shrinkToFit="1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1"/>
  <sheetViews>
    <sheetView tabSelected="1" view="pageBreakPreview" zoomScale="70" zoomScaleNormal="100" zoomScaleSheetLayoutView="70" workbookViewId="0">
      <pane ySplit="5" topLeftCell="A130" activePane="bottomLeft" state="frozen"/>
      <selection pane="bottomLeft" activeCell="E171" sqref="E171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 x14ac:dyDescent="0.3">
      <c r="A1" s="403" t="s">
        <v>222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 x14ac:dyDescent="0.3">
      <c r="A3" s="5" t="s">
        <v>65</v>
      </c>
      <c r="B3" s="6" t="s">
        <v>0</v>
      </c>
      <c r="C3" s="320" t="s">
        <v>1</v>
      </c>
      <c r="D3" s="320"/>
      <c r="E3" s="320"/>
      <c r="F3" s="320"/>
      <c r="G3" s="320"/>
      <c r="H3" s="321"/>
      <c r="I3" s="331" t="s">
        <v>2</v>
      </c>
      <c r="J3" s="331"/>
      <c r="K3" s="331"/>
      <c r="L3" s="331"/>
      <c r="M3" s="331"/>
      <c r="N3" s="332"/>
      <c r="O3" s="343" t="s">
        <v>3</v>
      </c>
      <c r="P3" s="343"/>
      <c r="Q3" s="344" t="s">
        <v>4</v>
      </c>
      <c r="R3" s="343"/>
      <c r="S3" s="345"/>
      <c r="U3" s="400" t="s">
        <v>172</v>
      </c>
    </row>
    <row r="4" spans="1:21" x14ac:dyDescent="0.3">
      <c r="A4" s="318"/>
      <c r="B4" s="319"/>
      <c r="C4" s="322"/>
      <c r="D4" s="323" t="s">
        <v>3</v>
      </c>
      <c r="E4" s="324"/>
      <c r="F4" s="323" t="s">
        <v>4</v>
      </c>
      <c r="G4" s="320"/>
      <c r="H4" s="321"/>
      <c r="I4" s="333"/>
      <c r="J4" s="334" t="s">
        <v>3</v>
      </c>
      <c r="K4" s="335"/>
      <c r="L4" s="336" t="s">
        <v>4</v>
      </c>
      <c r="M4" s="331"/>
      <c r="N4" s="332"/>
      <c r="O4" s="344"/>
      <c r="P4" s="346"/>
      <c r="Q4" s="344"/>
      <c r="R4" s="343"/>
      <c r="S4" s="345"/>
      <c r="U4" s="401"/>
    </row>
    <row r="5" spans="1:21" ht="19.5" customHeight="1" thickBot="1" x14ac:dyDescent="0.35">
      <c r="A5" s="213"/>
      <c r="B5" s="9"/>
      <c r="C5" s="325"/>
      <c r="D5" s="326"/>
      <c r="E5" s="327" t="s">
        <v>66</v>
      </c>
      <c r="F5" s="328"/>
      <c r="G5" s="329" t="s">
        <v>5</v>
      </c>
      <c r="H5" s="330" t="s">
        <v>6</v>
      </c>
      <c r="I5" s="337"/>
      <c r="J5" s="338"/>
      <c r="K5" s="339" t="s">
        <v>66</v>
      </c>
      <c r="L5" s="340"/>
      <c r="M5" s="341" t="s">
        <v>5</v>
      </c>
      <c r="N5" s="342" t="s">
        <v>6</v>
      </c>
      <c r="O5" s="347"/>
      <c r="P5" s="348" t="s">
        <v>66</v>
      </c>
      <c r="Q5" s="349"/>
      <c r="R5" s="350" t="s">
        <v>5</v>
      </c>
      <c r="S5" s="351" t="s">
        <v>6</v>
      </c>
      <c r="U5" s="402"/>
    </row>
    <row r="6" spans="1:21" ht="17.25" hidden="1" thickTop="1" x14ac:dyDescent="0.3">
      <c r="A6" s="214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5">
        <v>253496</v>
      </c>
      <c r="T6" s="126"/>
      <c r="U6" s="123"/>
    </row>
    <row r="7" spans="1:21" hidden="1" x14ac:dyDescent="0.3">
      <c r="A7" s="216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7">
        <v>14522</v>
      </c>
      <c r="U7" s="114"/>
    </row>
    <row r="8" spans="1:21" hidden="1" x14ac:dyDescent="0.3">
      <c r="A8" s="218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7">
        <v>22341</v>
      </c>
      <c r="U8" s="114"/>
    </row>
    <row r="9" spans="1:21" hidden="1" x14ac:dyDescent="0.3">
      <c r="A9" s="219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7">
        <v>28848</v>
      </c>
      <c r="U9" s="114"/>
    </row>
    <row r="10" spans="1:21" hidden="1" x14ac:dyDescent="0.3">
      <c r="A10" s="219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7">
        <v>18396</v>
      </c>
      <c r="U10" s="114"/>
    </row>
    <row r="11" spans="1:21" hidden="1" x14ac:dyDescent="0.3">
      <c r="A11" s="219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7">
        <v>18989</v>
      </c>
      <c r="U11" s="114"/>
    </row>
    <row r="12" spans="1:21" hidden="1" x14ac:dyDescent="0.3">
      <c r="A12" s="219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7">
        <v>22367</v>
      </c>
      <c r="U12" s="114"/>
    </row>
    <row r="13" spans="1:21" hidden="1" x14ac:dyDescent="0.3">
      <c r="A13" s="220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7">
        <v>28599</v>
      </c>
      <c r="U13" s="114"/>
    </row>
    <row r="14" spans="1:21" hidden="1" x14ac:dyDescent="0.3">
      <c r="A14" s="221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7">
        <v>17131</v>
      </c>
      <c r="U14" s="114"/>
    </row>
    <row r="15" spans="1:21" hidden="1" x14ac:dyDescent="0.3">
      <c r="A15" s="218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7">
        <v>14383</v>
      </c>
      <c r="U15" s="114"/>
    </row>
    <row r="16" spans="1:21" hidden="1" x14ac:dyDescent="0.3">
      <c r="A16" s="219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7">
        <v>25785</v>
      </c>
      <c r="U16" s="114"/>
    </row>
    <row r="17" spans="1:21" hidden="1" x14ac:dyDescent="0.3">
      <c r="A17" s="221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7">
        <v>19814</v>
      </c>
      <c r="U17" s="114"/>
    </row>
    <row r="18" spans="1:21" hidden="1" x14ac:dyDescent="0.3">
      <c r="A18" s="222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7">
        <v>35628</v>
      </c>
      <c r="U18" s="114"/>
    </row>
    <row r="19" spans="1:21" hidden="1" x14ac:dyDescent="0.3">
      <c r="A19" s="223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4">
        <v>266803</v>
      </c>
      <c r="U19" s="114"/>
    </row>
    <row r="20" spans="1:21" hidden="1" x14ac:dyDescent="0.3">
      <c r="A20" s="218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7">
        <v>16146</v>
      </c>
      <c r="U20" s="114"/>
    </row>
    <row r="21" spans="1:21" hidden="1" x14ac:dyDescent="0.3">
      <c r="A21" s="218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7">
        <v>16820</v>
      </c>
      <c r="U21" s="114"/>
    </row>
    <row r="22" spans="1:21" hidden="1" x14ac:dyDescent="0.3">
      <c r="A22" s="219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7">
        <v>21519</v>
      </c>
      <c r="U22" s="114"/>
    </row>
    <row r="23" spans="1:21" hidden="1" x14ac:dyDescent="0.3">
      <c r="A23" s="219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7">
        <v>20693</v>
      </c>
      <c r="U23" s="114"/>
    </row>
    <row r="24" spans="1:21" hidden="1" x14ac:dyDescent="0.3">
      <c r="A24" s="221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7">
        <v>25200</v>
      </c>
      <c r="U24" s="114"/>
    </row>
    <row r="25" spans="1:21" hidden="1" x14ac:dyDescent="0.3">
      <c r="A25" s="218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7">
        <v>31234</v>
      </c>
      <c r="U25" s="114"/>
    </row>
    <row r="26" spans="1:21" hidden="1" x14ac:dyDescent="0.3">
      <c r="A26" s="219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7">
        <v>17983</v>
      </c>
      <c r="U26" s="114"/>
    </row>
    <row r="27" spans="1:21" hidden="1" x14ac:dyDescent="0.3">
      <c r="A27" s="219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7">
        <v>19275</v>
      </c>
      <c r="U27" s="114"/>
    </row>
    <row r="28" spans="1:21" hidden="1" x14ac:dyDescent="0.3">
      <c r="A28" s="219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7">
        <v>16548</v>
      </c>
      <c r="U28" s="114"/>
    </row>
    <row r="29" spans="1:21" hidden="1" x14ac:dyDescent="0.3">
      <c r="A29" s="219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7">
        <v>17959</v>
      </c>
      <c r="U29" s="114"/>
    </row>
    <row r="30" spans="1:21" hidden="1" x14ac:dyDescent="0.3">
      <c r="A30" s="219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7">
        <v>23832</v>
      </c>
      <c r="U30" s="114"/>
    </row>
    <row r="31" spans="1:21" hidden="1" x14ac:dyDescent="0.3">
      <c r="A31" s="221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7">
        <v>32580</v>
      </c>
      <c r="U31" s="114"/>
    </row>
    <row r="32" spans="1:21" hidden="1" x14ac:dyDescent="0.3">
      <c r="A32" s="225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6">
        <v>259789</v>
      </c>
      <c r="U32" s="114"/>
    </row>
    <row r="33" spans="1:21" hidden="1" x14ac:dyDescent="0.3">
      <c r="A33" s="227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28">
        <v>24591</v>
      </c>
      <c r="U33" s="114"/>
    </row>
    <row r="34" spans="1:21" hidden="1" x14ac:dyDescent="0.3">
      <c r="A34" s="229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0">
        <v>12890</v>
      </c>
      <c r="U34" s="114"/>
    </row>
    <row r="35" spans="1:21" hidden="1" x14ac:dyDescent="0.3">
      <c r="A35" s="229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0">
        <v>14984.27</v>
      </c>
      <c r="U35" s="114"/>
    </row>
    <row r="36" spans="1:21" hidden="1" x14ac:dyDescent="0.3">
      <c r="A36" s="229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1">
        <v>16643.02</v>
      </c>
      <c r="U36" s="114"/>
    </row>
    <row r="37" spans="1:21" hidden="1" x14ac:dyDescent="0.3">
      <c r="A37" s="229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1">
        <v>28324.15184617952</v>
      </c>
      <c r="U37" s="114"/>
    </row>
    <row r="38" spans="1:21" hidden="1" x14ac:dyDescent="0.3">
      <c r="A38" s="229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1">
        <v>25647.960331849859</v>
      </c>
      <c r="U38" s="114"/>
    </row>
    <row r="39" spans="1:21" hidden="1" x14ac:dyDescent="0.3">
      <c r="A39" s="232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3">
        <v>20364.669999999998</v>
      </c>
      <c r="U39" s="114"/>
    </row>
    <row r="40" spans="1:21" hidden="1" x14ac:dyDescent="0.3">
      <c r="A40" s="229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1">
        <v>24775</v>
      </c>
      <c r="U40" s="114"/>
    </row>
    <row r="41" spans="1:21" hidden="1" x14ac:dyDescent="0.3">
      <c r="A41" s="234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1">
        <v>22465.98</v>
      </c>
      <c r="U41" s="114"/>
    </row>
    <row r="42" spans="1:21" hidden="1" x14ac:dyDescent="0.3">
      <c r="A42" s="234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1">
        <v>16126.14381794881</v>
      </c>
      <c r="U42" s="114"/>
    </row>
    <row r="43" spans="1:21" hidden="1" x14ac:dyDescent="0.3">
      <c r="A43" s="234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5">
        <v>20338.076050387677</v>
      </c>
      <c r="U43" s="114"/>
    </row>
    <row r="44" spans="1:21" hidden="1" x14ac:dyDescent="0.3">
      <c r="A44" s="234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6">
        <v>29446.64780664241</v>
      </c>
      <c r="U44" s="114"/>
    </row>
    <row r="45" spans="1:21" hidden="1" x14ac:dyDescent="0.3">
      <c r="A45" s="237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38">
        <v>256596.91985300829</v>
      </c>
      <c r="U45" s="114"/>
    </row>
    <row r="46" spans="1:21" hidden="1" x14ac:dyDescent="0.3">
      <c r="A46" s="239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0">
        <v>19464.611224220174</v>
      </c>
      <c r="T46" s="125">
        <v>84.9</v>
      </c>
      <c r="U46" s="115">
        <f>B46/T46*100</f>
        <v>88436.966040175394</v>
      </c>
    </row>
    <row r="47" spans="1:21" hidden="1" x14ac:dyDescent="0.3">
      <c r="A47" s="241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0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 x14ac:dyDescent="0.3">
      <c r="A48" s="241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0">
        <v>32281.872995653568</v>
      </c>
      <c r="T48" s="125">
        <v>84.9</v>
      </c>
      <c r="U48" s="115">
        <f t="shared" si="0"/>
        <v>112352.57610569902</v>
      </c>
    </row>
    <row r="49" spans="1:21" hidden="1" x14ac:dyDescent="0.3">
      <c r="A49" s="242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3">
        <v>23952.45826071145</v>
      </c>
      <c r="T49" s="125">
        <v>84.9</v>
      </c>
      <c r="U49" s="115">
        <f t="shared" si="0"/>
        <v>109735.71375113174</v>
      </c>
    </row>
    <row r="50" spans="1:21" hidden="1" x14ac:dyDescent="0.3">
      <c r="A50" s="242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3">
        <v>22253.537438180825</v>
      </c>
      <c r="T50" s="125">
        <v>84.9</v>
      </c>
      <c r="U50" s="115">
        <f t="shared" si="0"/>
        <v>103372.19571463008</v>
      </c>
    </row>
    <row r="51" spans="1:21" hidden="1" x14ac:dyDescent="0.3">
      <c r="A51" s="244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5">
        <v>22209.0052048535</v>
      </c>
      <c r="T51" s="125">
        <v>84.9</v>
      </c>
      <c r="U51" s="115">
        <f t="shared" si="0"/>
        <v>157955.57480177371</v>
      </c>
    </row>
    <row r="52" spans="1:21" hidden="1" x14ac:dyDescent="0.3">
      <c r="A52" s="244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6">
        <v>28161.265081273814</v>
      </c>
      <c r="T52" s="125">
        <v>84.9</v>
      </c>
      <c r="U52" s="115">
        <f t="shared" si="0"/>
        <v>90509.000201634088</v>
      </c>
    </row>
    <row r="53" spans="1:21" hidden="1" x14ac:dyDescent="0.3">
      <c r="A53" s="247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3">
        <v>24701.459074633578</v>
      </c>
      <c r="T53" s="125">
        <v>84.9</v>
      </c>
      <c r="U53" s="115">
        <f t="shared" si="0"/>
        <v>96057.936547916674</v>
      </c>
    </row>
    <row r="54" spans="1:21" hidden="1" x14ac:dyDescent="0.3">
      <c r="A54" s="247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3">
        <v>21350.953141627768</v>
      </c>
      <c r="T54" s="125">
        <v>84.9</v>
      </c>
      <c r="U54" s="115">
        <f t="shared" si="0"/>
        <v>123678.26297163907</v>
      </c>
    </row>
    <row r="55" spans="1:21" hidden="1" x14ac:dyDescent="0.3">
      <c r="A55" s="247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3">
        <v>27089.848571728056</v>
      </c>
      <c r="T55" s="125">
        <v>84.9</v>
      </c>
      <c r="U55" s="115">
        <f t="shared" si="0"/>
        <v>145885.32397313989</v>
      </c>
    </row>
    <row r="56" spans="1:21" hidden="1" x14ac:dyDescent="0.3">
      <c r="A56" s="247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3">
        <v>35716.353609621292</v>
      </c>
      <c r="T56" s="125">
        <v>84.9</v>
      </c>
      <c r="U56" s="115">
        <f t="shared" si="0"/>
        <v>166874.70173467256</v>
      </c>
    </row>
    <row r="57" spans="1:21" hidden="1" x14ac:dyDescent="0.3">
      <c r="A57" s="248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49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 x14ac:dyDescent="0.3">
      <c r="A58" s="250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1">
        <v>335706.58928183961</v>
      </c>
      <c r="T58" s="210">
        <v>84.9</v>
      </c>
      <c r="U58" s="116">
        <f t="shared" si="0"/>
        <v>1506616.9687593284</v>
      </c>
    </row>
    <row r="59" spans="1:21" hidden="1" x14ac:dyDescent="0.3">
      <c r="A59" s="252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3">
        <v>22177.078399524835</v>
      </c>
      <c r="T59" s="125">
        <v>94.5</v>
      </c>
      <c r="U59" s="115">
        <f t="shared" si="0"/>
        <v>70430.515131750144</v>
      </c>
    </row>
    <row r="60" spans="1:21" hidden="1" x14ac:dyDescent="0.3">
      <c r="A60" s="247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4">
        <v>16334.533324250247</v>
      </c>
      <c r="T60" s="125">
        <v>94.5</v>
      </c>
      <c r="U60" s="115">
        <f t="shared" si="0"/>
        <v>73836.592715688006</v>
      </c>
    </row>
    <row r="61" spans="1:21" hidden="1" x14ac:dyDescent="0.3">
      <c r="A61" s="247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4">
        <v>20744.409705823022</v>
      </c>
      <c r="T61" s="125">
        <v>94.5</v>
      </c>
      <c r="U61" s="115">
        <f t="shared" si="0"/>
        <v>104987.1595630345</v>
      </c>
    </row>
    <row r="62" spans="1:21" hidden="1" x14ac:dyDescent="0.3">
      <c r="A62" s="247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4">
        <v>32111.197460614163</v>
      </c>
      <c r="T62" s="125">
        <v>94.5</v>
      </c>
      <c r="U62" s="115">
        <f t="shared" si="0"/>
        <v>99816.631311690682</v>
      </c>
    </row>
    <row r="63" spans="1:21" hidden="1" x14ac:dyDescent="0.3">
      <c r="A63" s="247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4">
        <v>37851.335127300677</v>
      </c>
      <c r="T63" s="125">
        <v>94.5</v>
      </c>
      <c r="U63" s="115">
        <f t="shared" si="0"/>
        <v>120522.01702329516</v>
      </c>
    </row>
    <row r="64" spans="1:21" hidden="1" x14ac:dyDescent="0.3">
      <c r="A64" s="247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4">
        <v>36633.101503408623</v>
      </c>
      <c r="T64" s="125">
        <v>94.5</v>
      </c>
      <c r="U64" s="115">
        <f t="shared" si="0"/>
        <v>113718.87199862406</v>
      </c>
    </row>
    <row r="65" spans="1:21" hidden="1" x14ac:dyDescent="0.3">
      <c r="A65" s="247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4">
        <v>23869.266538213371</v>
      </c>
      <c r="T65" s="125">
        <v>94.5</v>
      </c>
      <c r="U65" s="115">
        <f t="shared" si="0"/>
        <v>70747.32042888405</v>
      </c>
    </row>
    <row r="66" spans="1:21" hidden="1" x14ac:dyDescent="0.3">
      <c r="A66" s="247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4">
        <v>19822.517384889885</v>
      </c>
      <c r="T66" s="125">
        <v>94.5</v>
      </c>
      <c r="U66" s="115">
        <f t="shared" si="0"/>
        <v>80660.809484864018</v>
      </c>
    </row>
    <row r="67" spans="1:21" hidden="1" x14ac:dyDescent="0.3">
      <c r="A67" s="247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4">
        <v>25871.921551064625</v>
      </c>
      <c r="T67" s="125">
        <v>94.5</v>
      </c>
      <c r="U67" s="115">
        <f t="shared" si="0"/>
        <v>71634.274377748501</v>
      </c>
    </row>
    <row r="68" spans="1:21" hidden="1" x14ac:dyDescent="0.3">
      <c r="A68" s="247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4">
        <v>25892.271371771683</v>
      </c>
      <c r="T68" s="125">
        <v>94.5</v>
      </c>
      <c r="U68" s="115">
        <f t="shared" si="0"/>
        <v>102880.0825918848</v>
      </c>
    </row>
    <row r="69" spans="1:21" hidden="1" x14ac:dyDescent="0.3">
      <c r="A69" s="247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4">
        <v>16329.616410431345</v>
      </c>
      <c r="T69" s="125">
        <v>94.5</v>
      </c>
      <c r="U69" s="115">
        <f t="shared" si="0"/>
        <v>100622.05118730819</v>
      </c>
    </row>
    <row r="70" spans="1:21" hidden="1" x14ac:dyDescent="0.3">
      <c r="A70" s="247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4">
        <v>64061.346761963068</v>
      </c>
      <c r="T70" s="125">
        <v>94.5</v>
      </c>
      <c r="U70" s="115">
        <f t="shared" si="0"/>
        <v>260885.8988345387</v>
      </c>
    </row>
    <row r="71" spans="1:21" hidden="1" x14ac:dyDescent="0.3">
      <c r="A71" s="255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6">
        <v>341698.59553925553</v>
      </c>
      <c r="T71" s="125">
        <v>94.5</v>
      </c>
      <c r="U71" s="115">
        <f t="shared" si="0"/>
        <v>1270742.2246493108</v>
      </c>
    </row>
    <row r="72" spans="1:21" hidden="1" x14ac:dyDescent="0.3">
      <c r="A72" s="257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58">
        <v>10809.645765765865</v>
      </c>
      <c r="T72" s="125">
        <v>96.1</v>
      </c>
      <c r="U72" s="115">
        <f t="shared" si="0"/>
        <v>64754.607466964408</v>
      </c>
    </row>
    <row r="73" spans="1:21" hidden="1" x14ac:dyDescent="0.3">
      <c r="A73" s="247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4">
        <v>12490.814974180146</v>
      </c>
      <c r="T73" s="125">
        <v>96.1</v>
      </c>
      <c r="U73" s="115">
        <f t="shared" si="0"/>
        <v>64124.616087848553</v>
      </c>
    </row>
    <row r="74" spans="1:21" hidden="1" x14ac:dyDescent="0.3">
      <c r="A74" s="259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0">
        <v>25608.109868093874</v>
      </c>
      <c r="T74" s="125">
        <v>96.1</v>
      </c>
      <c r="U74" s="115">
        <f t="shared" si="0"/>
        <v>88732.249071982238</v>
      </c>
    </row>
    <row r="75" spans="1:21" hidden="1" x14ac:dyDescent="0.3">
      <c r="A75" s="247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4">
        <v>16697.111675266548</v>
      </c>
      <c r="T75" s="125">
        <v>96.1</v>
      </c>
      <c r="U75" s="115">
        <f t="shared" si="0"/>
        <v>91230.795990496888</v>
      </c>
    </row>
    <row r="76" spans="1:21" hidden="1" x14ac:dyDescent="0.3">
      <c r="A76" s="247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4">
        <v>20403.595295156185</v>
      </c>
      <c r="T76" s="125">
        <v>96.1</v>
      </c>
      <c r="U76" s="115">
        <f t="shared" si="0"/>
        <v>85869.017524621479</v>
      </c>
    </row>
    <row r="77" spans="1:21" hidden="1" x14ac:dyDescent="0.3">
      <c r="A77" s="247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4">
        <v>23879.172850772007</v>
      </c>
      <c r="T77" s="125">
        <v>96.1</v>
      </c>
      <c r="U77" s="115">
        <f t="shared" si="0"/>
        <v>133600.68484175816</v>
      </c>
    </row>
    <row r="78" spans="1:21" hidden="1" x14ac:dyDescent="0.3">
      <c r="A78" s="247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4">
        <v>18291.192933817856</v>
      </c>
      <c r="T78" s="125">
        <v>96.1</v>
      </c>
      <c r="U78" s="115">
        <f t="shared" si="0"/>
        <v>66594.226092327532</v>
      </c>
    </row>
    <row r="79" spans="1:21" hidden="1" x14ac:dyDescent="0.3">
      <c r="A79" s="247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1">
        <v>14142.587621652543</v>
      </c>
      <c r="T79" s="125">
        <v>96.1</v>
      </c>
      <c r="U79" s="115">
        <f t="shared" si="0"/>
        <v>54758.674767897071</v>
      </c>
    </row>
    <row r="80" spans="1:21" hidden="1" x14ac:dyDescent="0.3">
      <c r="A80" s="247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1">
        <v>18123.193185280597</v>
      </c>
      <c r="T80" s="125">
        <v>96.1</v>
      </c>
      <c r="U80" s="115">
        <f t="shared" si="0"/>
        <v>106708.02032384509</v>
      </c>
    </row>
    <row r="81" spans="1:21" hidden="1" x14ac:dyDescent="0.3">
      <c r="A81" s="247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1">
        <v>17962.48292715356</v>
      </c>
      <c r="T81" s="125">
        <v>96.1</v>
      </c>
      <c r="U81" s="115">
        <f t="shared" si="0"/>
        <v>119073.0646689615</v>
      </c>
    </row>
    <row r="82" spans="1:21" hidden="1" x14ac:dyDescent="0.3">
      <c r="A82" s="247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1">
        <v>46912.372939675712</v>
      </c>
      <c r="T82" s="125">
        <v>96.1</v>
      </c>
      <c r="U82" s="115">
        <f t="shared" si="0"/>
        <v>161758.57475452503</v>
      </c>
    </row>
    <row r="83" spans="1:21" hidden="1" x14ac:dyDescent="0.3">
      <c r="A83" s="262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3">
        <v>29558.987833937477</v>
      </c>
      <c r="T83" s="125">
        <v>96.1</v>
      </c>
      <c r="U83" s="115">
        <f t="shared" si="0"/>
        <v>198114.48347273082</v>
      </c>
    </row>
    <row r="84" spans="1:21" hidden="1" x14ac:dyDescent="0.3">
      <c r="A84" s="255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6">
        <v>254879.2678707524</v>
      </c>
      <c r="T84" s="125">
        <v>96.1</v>
      </c>
      <c r="U84" s="115">
        <f t="shared" si="0"/>
        <v>1235319.0150639587</v>
      </c>
    </row>
    <row r="85" spans="1:21" hidden="1" x14ac:dyDescent="0.3">
      <c r="A85" s="247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1">
        <v>23627.978924921532</v>
      </c>
      <c r="T85" s="125">
        <v>100</v>
      </c>
      <c r="U85" s="115">
        <f t="shared" si="0"/>
        <v>73029.706861312996</v>
      </c>
    </row>
    <row r="86" spans="1:21" hidden="1" x14ac:dyDescent="0.3">
      <c r="A86" s="247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1">
        <v>19447.312588243258</v>
      </c>
      <c r="T86" s="125">
        <v>100</v>
      </c>
      <c r="U86" s="115">
        <f t="shared" si="0"/>
        <v>61542.342426640003</v>
      </c>
    </row>
    <row r="87" spans="1:21" hidden="1" x14ac:dyDescent="0.3">
      <c r="A87" s="247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1">
        <v>18846.83694872347</v>
      </c>
      <c r="T87" s="125">
        <v>100</v>
      </c>
      <c r="U87" s="115">
        <f t="shared" si="0"/>
        <v>73466.037792904099</v>
      </c>
    </row>
    <row r="88" spans="1:21" hidden="1" x14ac:dyDescent="0.3">
      <c r="A88" s="247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1">
        <v>21501.251638589871</v>
      </c>
      <c r="T88" s="125">
        <v>100</v>
      </c>
      <c r="U88" s="115">
        <f t="shared" si="0"/>
        <v>81891.193403823272</v>
      </c>
    </row>
    <row r="89" spans="1:21" hidden="1" x14ac:dyDescent="0.3">
      <c r="A89" s="247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1">
        <v>34836.391019445029</v>
      </c>
      <c r="T89" s="125">
        <v>100</v>
      </c>
      <c r="U89" s="115">
        <f t="shared" si="0"/>
        <v>98594.850234198006</v>
      </c>
    </row>
    <row r="90" spans="1:21" hidden="1" x14ac:dyDescent="0.3">
      <c r="A90" s="247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1">
        <v>37491.570947682951</v>
      </c>
      <c r="T90" s="125">
        <v>100</v>
      </c>
      <c r="U90" s="115">
        <f t="shared" si="0"/>
        <v>118248.95332047481</v>
      </c>
    </row>
    <row r="91" spans="1:21" hidden="1" x14ac:dyDescent="0.3">
      <c r="A91" s="247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4">
        <v>20448.877686262396</v>
      </c>
      <c r="T91" s="125">
        <v>100</v>
      </c>
      <c r="U91" s="115">
        <f t="shared" si="0"/>
        <v>86850.807702693332</v>
      </c>
    </row>
    <row r="92" spans="1:21" hidden="1" x14ac:dyDescent="0.3">
      <c r="A92" s="248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1">
        <v>18727.72415619086</v>
      </c>
      <c r="T92" s="125">
        <v>100</v>
      </c>
      <c r="U92" s="115">
        <f t="shared" si="0"/>
        <v>48942.178610940784</v>
      </c>
    </row>
    <row r="93" spans="1:21" hidden="1" x14ac:dyDescent="0.3">
      <c r="A93" s="248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1">
        <v>19658.789786091758</v>
      </c>
      <c r="T93" s="125">
        <v>100</v>
      </c>
      <c r="U93" s="115">
        <f t="shared" si="0"/>
        <v>85486.902151162052</v>
      </c>
    </row>
    <row r="94" spans="1:21" hidden="1" x14ac:dyDescent="0.3">
      <c r="A94" s="248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49">
        <v>24939.72558905523</v>
      </c>
      <c r="T94" s="125">
        <v>100</v>
      </c>
      <c r="U94" s="115">
        <f t="shared" si="0"/>
        <v>55998.45100856114</v>
      </c>
    </row>
    <row r="95" spans="1:21" hidden="1" x14ac:dyDescent="0.3">
      <c r="A95" s="264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5">
        <v>29991.101639385204</v>
      </c>
      <c r="T95" s="125">
        <v>100</v>
      </c>
      <c r="U95" s="115">
        <f t="shared" si="0"/>
        <v>88395.96790248758</v>
      </c>
    </row>
    <row r="96" spans="1:21" hidden="1" x14ac:dyDescent="0.3">
      <c r="A96" s="248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49">
        <v>32835.045774475213</v>
      </c>
      <c r="T96" s="125">
        <v>100</v>
      </c>
      <c r="U96" s="115">
        <f t="shared" si="0"/>
        <v>159851.10658001815</v>
      </c>
    </row>
    <row r="97" spans="1:21" hidden="1" x14ac:dyDescent="0.3">
      <c r="A97" s="255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6">
        <v>302352.60669906676</v>
      </c>
      <c r="T97" s="125">
        <v>100</v>
      </c>
      <c r="U97" s="117">
        <f t="shared" si="0"/>
        <v>1032298.4979952165</v>
      </c>
    </row>
    <row r="98" spans="1:21" hidden="1" x14ac:dyDescent="0.3">
      <c r="A98" s="267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68">
        <v>16290.821830949415</v>
      </c>
      <c r="T98" s="125">
        <v>106.2</v>
      </c>
      <c r="U98" s="115">
        <f t="shared" si="0"/>
        <v>54383.887025133467</v>
      </c>
    </row>
    <row r="99" spans="1:21" hidden="1" x14ac:dyDescent="0.3">
      <c r="A99" s="247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69">
        <v>16046.076056952134</v>
      </c>
      <c r="T99" s="125">
        <v>106.2</v>
      </c>
      <c r="U99" s="115">
        <f t="shared" si="0"/>
        <v>47980.486075300643</v>
      </c>
    </row>
    <row r="100" spans="1:21" hidden="1" x14ac:dyDescent="0.3">
      <c r="A100" s="247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69">
        <v>31753</v>
      </c>
      <c r="T100" s="125">
        <v>106.2</v>
      </c>
      <c r="U100" s="115">
        <f t="shared" si="0"/>
        <v>84656.308851224108</v>
      </c>
    </row>
    <row r="101" spans="1:21" hidden="1" x14ac:dyDescent="0.3">
      <c r="A101" s="270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69">
        <v>28361.007020280598</v>
      </c>
      <c r="T101" s="125">
        <v>106.2</v>
      </c>
      <c r="U101" s="115">
        <f t="shared" si="0"/>
        <v>81440.763508339442</v>
      </c>
    </row>
    <row r="102" spans="1:21" hidden="1" x14ac:dyDescent="0.3">
      <c r="A102" s="270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69">
        <v>38886.6</v>
      </c>
      <c r="T102" s="125">
        <v>106.2</v>
      </c>
      <c r="U102" s="115">
        <f t="shared" si="0"/>
        <v>79721.996233521641</v>
      </c>
    </row>
    <row r="103" spans="1:21" hidden="1" x14ac:dyDescent="0.3">
      <c r="A103" s="270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69">
        <v>41549.230000000003</v>
      </c>
      <c r="T103" s="125">
        <v>106.2</v>
      </c>
      <c r="U103" s="115">
        <f t="shared" si="0"/>
        <v>122316.70433145009</v>
      </c>
    </row>
    <row r="104" spans="1:21" hidden="1" x14ac:dyDescent="0.3">
      <c r="A104" s="271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69">
        <v>19234.810000000001</v>
      </c>
      <c r="T104" s="125">
        <v>106.2</v>
      </c>
      <c r="U104" s="115">
        <f t="shared" si="0"/>
        <v>59830.433145009411</v>
      </c>
    </row>
    <row r="105" spans="1:21" hidden="1" x14ac:dyDescent="0.3">
      <c r="A105" s="271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69">
        <v>25777</v>
      </c>
      <c r="T105" s="125">
        <v>106.2</v>
      </c>
      <c r="U105" s="115">
        <f t="shared" si="0"/>
        <v>80498.352165725039</v>
      </c>
    </row>
    <row r="106" spans="1:21" hidden="1" x14ac:dyDescent="0.3">
      <c r="A106" s="272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3">
        <v>25974.82</v>
      </c>
      <c r="T106" s="125">
        <v>106.2</v>
      </c>
      <c r="U106" s="115">
        <f t="shared" si="0"/>
        <v>81736.826741996236</v>
      </c>
    </row>
    <row r="107" spans="1:21" hidden="1" x14ac:dyDescent="0.3">
      <c r="A107" s="274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3">
        <v>20762.3</v>
      </c>
      <c r="T107" s="125">
        <v>106.2</v>
      </c>
      <c r="U107" s="115">
        <f t="shared" si="0"/>
        <v>76230.932203389835</v>
      </c>
    </row>
    <row r="108" spans="1:21" hidden="1" x14ac:dyDescent="0.3">
      <c r="A108" s="275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6">
        <v>35780.129914045225</v>
      </c>
      <c r="T108" s="125">
        <v>106.2</v>
      </c>
      <c r="U108" s="115">
        <f t="shared" si="0"/>
        <v>99197.92746052549</v>
      </c>
    </row>
    <row r="109" spans="1:21" hidden="1" x14ac:dyDescent="0.3">
      <c r="A109" s="277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78">
        <v>31442.923562845186</v>
      </c>
      <c r="T109" s="125">
        <v>106.2</v>
      </c>
      <c r="U109" s="115">
        <f t="shared" si="0"/>
        <v>174387.37086756842</v>
      </c>
    </row>
    <row r="110" spans="1:21" hidden="1" x14ac:dyDescent="0.3">
      <c r="A110" s="250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79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 x14ac:dyDescent="0.3">
      <c r="A111" s="277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0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 x14ac:dyDescent="0.3">
      <c r="A112" s="281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2">
        <v>21495</v>
      </c>
      <c r="T112" s="125">
        <v>108.4</v>
      </c>
      <c r="U112" s="115">
        <f t="shared" si="2"/>
        <v>84782.287822878221</v>
      </c>
    </row>
    <row r="113" spans="1:21" hidden="1" x14ac:dyDescent="0.3">
      <c r="A113" s="281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2">
        <v>32561</v>
      </c>
      <c r="T113" s="125">
        <v>108.4</v>
      </c>
      <c r="U113" s="115">
        <f t="shared" si="2"/>
        <v>76996.309963099629</v>
      </c>
    </row>
    <row r="114" spans="1:21" hidden="1" x14ac:dyDescent="0.3">
      <c r="A114" s="283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2">
        <v>20950.774775619382</v>
      </c>
      <c r="T114" s="125">
        <v>108.4</v>
      </c>
      <c r="U114" s="115">
        <f t="shared" si="2"/>
        <v>71137.500420099313</v>
      </c>
    </row>
    <row r="115" spans="1:21" hidden="1" x14ac:dyDescent="0.3">
      <c r="A115" s="283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2">
        <v>37144</v>
      </c>
      <c r="T115" s="125">
        <v>108.4</v>
      </c>
      <c r="U115" s="115">
        <f t="shared" si="2"/>
        <v>78589.483394833936</v>
      </c>
    </row>
    <row r="116" spans="1:21" hidden="1" x14ac:dyDescent="0.3">
      <c r="A116" s="283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2">
        <v>31084</v>
      </c>
      <c r="T116" s="125">
        <v>108.4</v>
      </c>
      <c r="U116" s="115">
        <f t="shared" si="2"/>
        <v>121154.05904059039</v>
      </c>
    </row>
    <row r="117" spans="1:21" hidden="1" x14ac:dyDescent="0.3">
      <c r="A117" s="283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2">
        <v>26966</v>
      </c>
      <c r="T117" s="125">
        <v>108.4</v>
      </c>
      <c r="U117" s="115">
        <f t="shared" si="2"/>
        <v>69518.450184501839</v>
      </c>
    </row>
    <row r="118" spans="1:21" hidden="1" x14ac:dyDescent="0.3">
      <c r="A118" s="284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2">
        <v>16029</v>
      </c>
      <c r="T118" s="125">
        <v>108.4</v>
      </c>
      <c r="U118" s="115">
        <f t="shared" si="2"/>
        <v>56147.601476014759</v>
      </c>
    </row>
    <row r="119" spans="1:21" hidden="1" x14ac:dyDescent="0.3">
      <c r="A119" s="284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2">
        <f t="shared" si="3"/>
        <v>21153</v>
      </c>
      <c r="T119" s="125">
        <v>108.4</v>
      </c>
      <c r="U119" s="115">
        <f t="shared" si="2"/>
        <v>66986.162361623603</v>
      </c>
    </row>
    <row r="120" spans="1:21" hidden="1" x14ac:dyDescent="0.3">
      <c r="A120" s="284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2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 x14ac:dyDescent="0.3">
      <c r="A121" s="285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6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 x14ac:dyDescent="0.3">
      <c r="A122" s="285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6">
        <v>36229</v>
      </c>
      <c r="T122" s="125">
        <v>108.4</v>
      </c>
      <c r="U122" s="115">
        <f t="shared" si="2"/>
        <v>99722.324723247235</v>
      </c>
    </row>
    <row r="123" spans="1:21" s="102" customFormat="1" hidden="1" x14ac:dyDescent="0.3">
      <c r="A123" s="287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88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 x14ac:dyDescent="0.3">
      <c r="A124" s="289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6">
        <v>15070</v>
      </c>
      <c r="T124" s="125">
        <v>108.5</v>
      </c>
      <c r="U124" s="115">
        <f t="shared" si="2"/>
        <v>40349.308755760372</v>
      </c>
    </row>
    <row r="125" spans="1:21" hidden="1" x14ac:dyDescent="0.3">
      <c r="A125" s="289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6">
        <v>22292</v>
      </c>
      <c r="T125" s="125">
        <v>108.5</v>
      </c>
      <c r="U125" s="115">
        <f t="shared" si="2"/>
        <v>51704.147465437789</v>
      </c>
    </row>
    <row r="126" spans="1:21" hidden="1" x14ac:dyDescent="0.3">
      <c r="A126" s="289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6">
        <v>28791</v>
      </c>
      <c r="T126" s="125">
        <v>108.5</v>
      </c>
      <c r="U126" s="115">
        <f t="shared" si="2"/>
        <v>60157.603686635943</v>
      </c>
    </row>
    <row r="127" spans="1:21" hidden="1" x14ac:dyDescent="0.3">
      <c r="A127" s="289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6">
        <v>19600</v>
      </c>
      <c r="T127" s="125">
        <v>108.5</v>
      </c>
      <c r="U127" s="115">
        <f t="shared" si="2"/>
        <v>58942.857142857145</v>
      </c>
    </row>
    <row r="128" spans="1:21" hidden="1" x14ac:dyDescent="0.3">
      <c r="A128" s="289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6">
        <v>25946</v>
      </c>
      <c r="T128" s="125">
        <v>108.5</v>
      </c>
      <c r="U128" s="115">
        <f t="shared" si="2"/>
        <v>68320.737327188937</v>
      </c>
    </row>
    <row r="129" spans="1:25" hidden="1" x14ac:dyDescent="0.3">
      <c r="A129" s="290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1">
        <v>30151</v>
      </c>
      <c r="T129" s="125">
        <v>108.5</v>
      </c>
      <c r="U129" s="115">
        <f t="shared" si="2"/>
        <v>81367.741935483864</v>
      </c>
    </row>
    <row r="130" spans="1:25" hidden="1" x14ac:dyDescent="0.3">
      <c r="A130" s="290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1">
        <v>23061</v>
      </c>
      <c r="T130" s="125">
        <v>108.5</v>
      </c>
      <c r="U130" s="115">
        <f t="shared" si="2"/>
        <v>62130.875576036866</v>
      </c>
    </row>
    <row r="131" spans="1:25" hidden="1" x14ac:dyDescent="0.3">
      <c r="A131" s="292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3">
        <v>25401</v>
      </c>
      <c r="T131" s="125">
        <v>108.5</v>
      </c>
      <c r="U131" s="115">
        <f t="shared" si="2"/>
        <v>55003.686635944701</v>
      </c>
    </row>
    <row r="132" spans="1:25" hidden="1" x14ac:dyDescent="0.3">
      <c r="A132" s="290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1">
        <v>25685</v>
      </c>
      <c r="T132" s="125">
        <v>108.5</v>
      </c>
      <c r="U132" s="115">
        <f t="shared" si="2"/>
        <v>66866.359447004608</v>
      </c>
    </row>
    <row r="133" spans="1:25" s="103" customFormat="1" hidden="1" x14ac:dyDescent="0.3">
      <c r="A133" s="292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3">
        <v>24222</v>
      </c>
      <c r="T133" s="125">
        <v>108.5</v>
      </c>
      <c r="U133" s="115">
        <f t="shared" si="2"/>
        <v>87482.949308755764</v>
      </c>
    </row>
    <row r="134" spans="1:25" s="103" customFormat="1" hidden="1" x14ac:dyDescent="0.3">
      <c r="A134" s="292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3">
        <v>27446</v>
      </c>
      <c r="T134" s="125">
        <v>108.5</v>
      </c>
      <c r="U134" s="115">
        <f t="shared" si="2"/>
        <v>76929.953917050691</v>
      </c>
    </row>
    <row r="135" spans="1:25" hidden="1" x14ac:dyDescent="0.3">
      <c r="A135" s="290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1">
        <v>53453</v>
      </c>
      <c r="T135" s="125">
        <v>108.5</v>
      </c>
      <c r="U135" s="115">
        <f t="shared" si="2"/>
        <v>132282.02764976959</v>
      </c>
      <c r="Y135" s="89"/>
    </row>
    <row r="136" spans="1:25" hidden="1" x14ac:dyDescent="0.3">
      <c r="A136" s="287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88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 x14ac:dyDescent="0.3">
      <c r="A137" s="290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1">
        <v>14755</v>
      </c>
      <c r="T137" s="128">
        <v>110.1</v>
      </c>
      <c r="U137" s="115">
        <f t="shared" si="2"/>
        <v>63058.128973660314</v>
      </c>
    </row>
    <row r="138" spans="1:25" hidden="1" x14ac:dyDescent="0.3">
      <c r="A138" s="290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1">
        <v>24391</v>
      </c>
      <c r="T138" s="128">
        <v>110.1</v>
      </c>
      <c r="U138" s="115">
        <f t="shared" si="2"/>
        <v>70619.43687556767</v>
      </c>
    </row>
    <row r="139" spans="1:25" hidden="1" x14ac:dyDescent="0.3">
      <c r="A139" s="290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1">
        <v>27920</v>
      </c>
      <c r="T139" s="128">
        <v>110.1</v>
      </c>
      <c r="U139" s="115">
        <f t="shared" si="2"/>
        <v>69449.591280653956</v>
      </c>
    </row>
    <row r="140" spans="1:25" hidden="1" x14ac:dyDescent="0.3">
      <c r="A140" s="290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1">
        <v>22310</v>
      </c>
      <c r="T140" s="128">
        <v>110.1</v>
      </c>
      <c r="U140" s="115">
        <f t="shared" si="2"/>
        <v>82788.374205267944</v>
      </c>
    </row>
    <row r="141" spans="1:25" hidden="1" x14ac:dyDescent="0.3">
      <c r="A141" s="290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1">
        <v>31943</v>
      </c>
      <c r="T141" s="128">
        <v>110.1</v>
      </c>
      <c r="U141" s="115">
        <f t="shared" si="2"/>
        <v>72074.477747502271</v>
      </c>
    </row>
    <row r="142" spans="1:25" hidden="1" x14ac:dyDescent="0.3">
      <c r="A142" s="290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1">
        <v>33164</v>
      </c>
      <c r="T142" s="128">
        <v>110.1</v>
      </c>
      <c r="U142" s="115">
        <f t="shared" si="2"/>
        <v>93009.990917347881</v>
      </c>
    </row>
    <row r="143" spans="1:25" hidden="1" x14ac:dyDescent="0.3">
      <c r="A143" s="290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1">
        <v>34234</v>
      </c>
      <c r="T143" s="128">
        <v>110.1</v>
      </c>
      <c r="U143" s="115">
        <f t="shared" si="2"/>
        <v>74327.883742052683</v>
      </c>
    </row>
    <row r="144" spans="1:25" hidden="1" x14ac:dyDescent="0.3">
      <c r="A144" s="290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1">
        <v>25651</v>
      </c>
      <c r="T144" s="128">
        <v>110.1</v>
      </c>
      <c r="U144" s="115">
        <f t="shared" si="2"/>
        <v>85740.236148955504</v>
      </c>
    </row>
    <row r="145" spans="1:25" hidden="1" x14ac:dyDescent="0.3">
      <c r="A145" s="290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1">
        <v>29975</v>
      </c>
      <c r="T145" s="128">
        <v>110.1</v>
      </c>
      <c r="U145" s="115">
        <f t="shared" si="2"/>
        <v>87015.440508628526</v>
      </c>
    </row>
    <row r="146" spans="1:25" s="103" customFormat="1" hidden="1" x14ac:dyDescent="0.3">
      <c r="A146" s="292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3">
        <v>25357</v>
      </c>
      <c r="T146" s="128">
        <v>110.1</v>
      </c>
      <c r="U146" s="115">
        <f t="shared" si="2"/>
        <v>80985.467756584927</v>
      </c>
    </row>
    <row r="147" spans="1:25" s="103" customFormat="1" hidden="1" x14ac:dyDescent="0.3">
      <c r="A147" s="292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3">
        <v>30775</v>
      </c>
      <c r="T147" s="128">
        <v>110.1</v>
      </c>
      <c r="U147" s="115">
        <f t="shared" si="2"/>
        <v>66726.61217075387</v>
      </c>
    </row>
    <row r="148" spans="1:25" hidden="1" x14ac:dyDescent="0.3">
      <c r="A148" s="290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1">
        <v>36029</v>
      </c>
      <c r="T148" s="128">
        <v>110.1</v>
      </c>
      <c r="U148" s="115">
        <f t="shared" si="2"/>
        <v>130284.28701180746</v>
      </c>
      <c r="Y148" s="89"/>
    </row>
    <row r="149" spans="1:25" hidden="1" x14ac:dyDescent="0.3">
      <c r="A149" s="287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88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 x14ac:dyDescent="0.3">
      <c r="A150" s="294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5">
        <v>26621</v>
      </c>
      <c r="T150" s="129">
        <v>110</v>
      </c>
      <c r="U150" s="115">
        <f t="shared" si="2"/>
        <v>83744.545454545456</v>
      </c>
    </row>
    <row r="151" spans="1:25" ht="18" hidden="1" customHeight="1" x14ac:dyDescent="0.3">
      <c r="A151" s="296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5">
        <v>21121</v>
      </c>
      <c r="T151" s="129">
        <v>110</v>
      </c>
      <c r="U151" s="115">
        <f t="shared" si="2"/>
        <v>73496.363636363647</v>
      </c>
    </row>
    <row r="152" spans="1:25" ht="18" hidden="1" customHeight="1" x14ac:dyDescent="0.3">
      <c r="A152" s="296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7">
        <v>27857</v>
      </c>
      <c r="T152" s="129">
        <v>110</v>
      </c>
      <c r="U152" s="115">
        <f t="shared" si="2"/>
        <v>130928.18181818181</v>
      </c>
    </row>
    <row r="153" spans="1:25" ht="18" hidden="1" customHeight="1" x14ac:dyDescent="0.3">
      <c r="A153" s="296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7">
        <v>33882</v>
      </c>
      <c r="T153" s="129">
        <v>108.6</v>
      </c>
      <c r="U153" s="115">
        <f t="shared" si="2"/>
        <v>99912.352235723534</v>
      </c>
    </row>
    <row r="154" spans="1:25" ht="18" hidden="1" customHeight="1" x14ac:dyDescent="0.3">
      <c r="A154" s="296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98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 x14ac:dyDescent="0.3">
      <c r="A155" s="296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299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 x14ac:dyDescent="0.3">
      <c r="A156" s="300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1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 x14ac:dyDescent="0.3">
      <c r="A157" s="300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2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 x14ac:dyDescent="0.3">
      <c r="A158" s="300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3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 x14ac:dyDescent="0.3">
      <c r="A159" s="300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3">
        <v>29990</v>
      </c>
      <c r="T159" s="166"/>
      <c r="U159" s="159" t="e">
        <f t="shared" si="2"/>
        <v>#DIV/0!</v>
      </c>
    </row>
    <row r="160" spans="1:25" s="162" customFormat="1" ht="18" hidden="1" customHeight="1" x14ac:dyDescent="0.3">
      <c r="A160" s="304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5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 x14ac:dyDescent="0.3">
      <c r="A161" s="300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3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 x14ac:dyDescent="0.3">
      <c r="A162" s="287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6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 x14ac:dyDescent="0.3">
      <c r="A163" s="300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3">
        <v>25479.715049130289</v>
      </c>
      <c r="T163" s="154"/>
      <c r="U163" s="153"/>
      <c r="Y163" s="156"/>
    </row>
    <row r="164" spans="1:25" s="162" customFormat="1" ht="18" customHeight="1" x14ac:dyDescent="0.3">
      <c r="A164" s="300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08">
        <v>40098.401017421063</v>
      </c>
      <c r="T164" s="177"/>
      <c r="U164" s="175"/>
      <c r="Y164" s="169"/>
    </row>
    <row r="165" spans="1:25" s="164" customFormat="1" ht="18" customHeight="1" x14ac:dyDescent="0.3">
      <c r="A165" s="300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08">
        <v>38790.354114119</v>
      </c>
      <c r="T165" s="178"/>
      <c r="U165" s="179"/>
      <c r="Y165" s="180"/>
    </row>
    <row r="166" spans="1:25" s="164" customFormat="1" ht="18" customHeight="1" x14ac:dyDescent="0.3">
      <c r="A166" s="300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09">
        <v>33562.07346613265</v>
      </c>
      <c r="T166" s="178"/>
      <c r="U166" s="179"/>
      <c r="Y166" s="180"/>
    </row>
    <row r="167" spans="1:25" s="162" customFormat="1" ht="18" customHeight="1" x14ac:dyDescent="0.3">
      <c r="A167" s="300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09">
        <v>34685.949236410583</v>
      </c>
      <c r="T167" s="177"/>
      <c r="U167" s="175"/>
      <c r="Y167" s="169"/>
    </row>
    <row r="168" spans="1:25" s="378" customFormat="1" ht="18" customHeight="1" x14ac:dyDescent="0.3">
      <c r="A168" s="296" t="s">
        <v>180</v>
      </c>
      <c r="B168" s="380">
        <v>139117.74935301309</v>
      </c>
      <c r="C168" s="381">
        <v>37212.53</v>
      </c>
      <c r="D168" s="382">
        <v>22850.61</v>
      </c>
      <c r="E168" s="381">
        <v>439.24</v>
      </c>
      <c r="F168" s="381">
        <v>14361.92</v>
      </c>
      <c r="G168" s="381">
        <v>3602.83</v>
      </c>
      <c r="H168" s="381">
        <v>10759.09</v>
      </c>
      <c r="I168" s="381">
        <v>101905.21935301309</v>
      </c>
      <c r="J168" s="381">
        <v>9941.6281920838192</v>
      </c>
      <c r="K168" s="381">
        <v>3375.37</v>
      </c>
      <c r="L168" s="381">
        <v>91963.591160929282</v>
      </c>
      <c r="M168" s="381">
        <v>58093.197029596668</v>
      </c>
      <c r="N168" s="381">
        <v>33870.394131332607</v>
      </c>
      <c r="O168" s="383">
        <v>32792.238192083816</v>
      </c>
      <c r="P168" s="383">
        <v>3814.61</v>
      </c>
      <c r="Q168" s="383">
        <v>106325.51116092928</v>
      </c>
      <c r="R168" s="383">
        <v>61696.027029596669</v>
      </c>
      <c r="S168" s="384">
        <v>44629.484131332611</v>
      </c>
      <c r="T168" s="385"/>
      <c r="U168" s="171"/>
      <c r="Y168" s="379"/>
    </row>
    <row r="169" spans="1:25" s="164" customFormat="1" ht="18" customHeight="1" x14ac:dyDescent="0.3">
      <c r="A169" s="300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09">
        <v>45524.759080353935</v>
      </c>
      <c r="T169" s="178"/>
      <c r="U169" s="179"/>
      <c r="Y169" s="180"/>
    </row>
    <row r="170" spans="1:25" s="164" customFormat="1" ht="18" customHeight="1" x14ac:dyDescent="0.3">
      <c r="A170" s="300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09">
        <v>42529.402548232603</v>
      </c>
      <c r="T170" s="178"/>
      <c r="U170" s="179"/>
      <c r="Y170" s="180"/>
    </row>
    <row r="171" spans="1:25" s="164" customFormat="1" ht="18" customHeight="1" x14ac:dyDescent="0.3">
      <c r="A171" s="307" t="s">
        <v>196</v>
      </c>
      <c r="B171" s="366">
        <v>132506.74182587379</v>
      </c>
      <c r="C171" s="367">
        <v>30405.59</v>
      </c>
      <c r="D171" s="368">
        <v>16204.34</v>
      </c>
      <c r="E171" s="367">
        <v>58.26</v>
      </c>
      <c r="F171" s="367">
        <v>14201.25</v>
      </c>
      <c r="G171" s="367">
        <v>2898.57</v>
      </c>
      <c r="H171" s="367">
        <v>11302.68</v>
      </c>
      <c r="I171" s="367">
        <v>102101.15182587378</v>
      </c>
      <c r="J171" s="367">
        <v>9434.5732353187577</v>
      </c>
      <c r="K171" s="367">
        <v>0</v>
      </c>
      <c r="L171" s="367">
        <v>92666.578590555029</v>
      </c>
      <c r="M171" s="367">
        <v>71603.624879877068</v>
      </c>
      <c r="N171" s="367">
        <v>21062.95371067795</v>
      </c>
      <c r="O171" s="369">
        <v>25638.91323531876</v>
      </c>
      <c r="P171" s="369">
        <v>58.26</v>
      </c>
      <c r="Q171" s="369">
        <v>106867.82859055503</v>
      </c>
      <c r="R171" s="369">
        <v>74502.194879877075</v>
      </c>
      <c r="S171" s="370">
        <v>32365.63371067795</v>
      </c>
      <c r="T171" s="184"/>
      <c r="U171" s="185"/>
      <c r="Y171" s="180"/>
    </row>
    <row r="172" spans="1:25" s="162" customFormat="1" ht="18" customHeight="1" x14ac:dyDescent="0.3">
      <c r="A172" s="300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09">
        <v>52606.591222765164</v>
      </c>
      <c r="T172" s="177"/>
      <c r="U172" s="175"/>
      <c r="Y172" s="169"/>
    </row>
    <row r="173" spans="1:25" s="162" customFormat="1" ht="18" customHeight="1" x14ac:dyDescent="0.3">
      <c r="A173" s="300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09">
        <v>38585.537685647221</v>
      </c>
      <c r="T173" s="177"/>
      <c r="U173" s="175"/>
      <c r="Y173" s="169"/>
    </row>
    <row r="174" spans="1:25" s="162" customFormat="1" ht="18" customHeight="1" x14ac:dyDescent="0.3">
      <c r="A174" s="300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08">
        <v>78468.530519840613</v>
      </c>
      <c r="T174" s="177">
        <v>109.85471669665</v>
      </c>
      <c r="U174" s="175"/>
      <c r="Y174" s="169"/>
    </row>
    <row r="175" spans="1:25" s="162" customFormat="1" ht="18" customHeight="1" x14ac:dyDescent="0.3">
      <c r="A175" s="310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1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 x14ac:dyDescent="0.3">
      <c r="A176" s="300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3">
        <v>28138.131052631579</v>
      </c>
      <c r="T176" s="154"/>
      <c r="U176" s="153"/>
      <c r="Y176" s="156"/>
    </row>
    <row r="177" spans="1:25" s="162" customFormat="1" ht="18" customHeight="1" x14ac:dyDescent="0.3">
      <c r="A177" s="300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3">
        <v>33558.475618371318</v>
      </c>
      <c r="T177" s="177"/>
      <c r="U177" s="175"/>
      <c r="Y177" s="169"/>
    </row>
    <row r="178" spans="1:25" s="162" customFormat="1" ht="18" customHeight="1" x14ac:dyDescent="0.3">
      <c r="A178" s="300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3">
        <v>31010</v>
      </c>
      <c r="T178" s="177">
        <v>32261.136029994068</v>
      </c>
      <c r="U178" s="175"/>
      <c r="Y178" s="169"/>
    </row>
    <row r="179" spans="1:25" s="162" customFormat="1" ht="18" customHeight="1" x14ac:dyDescent="0.3">
      <c r="A179" s="300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3">
        <v>63779.819594590052</v>
      </c>
      <c r="T179" s="177"/>
      <c r="U179" s="175"/>
      <c r="Y179" s="169"/>
    </row>
    <row r="180" spans="1:25" s="162" customFormat="1" ht="18" customHeight="1" x14ac:dyDescent="0.3">
      <c r="A180" s="300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3">
        <v>36927</v>
      </c>
      <c r="T180" s="177"/>
      <c r="U180" s="175"/>
      <c r="Y180" s="169"/>
    </row>
    <row r="181" spans="1:25" s="162" customFormat="1" ht="18" customHeight="1" x14ac:dyDescent="0.3">
      <c r="A181" s="296">
        <v>2017.6</v>
      </c>
      <c r="B181" s="373">
        <v>144907</v>
      </c>
      <c r="C181" s="373">
        <v>53924</v>
      </c>
      <c r="D181" s="373">
        <v>36613</v>
      </c>
      <c r="E181" s="373">
        <v>765</v>
      </c>
      <c r="F181" s="373">
        <v>17311</v>
      </c>
      <c r="G181" s="373">
        <v>6740</v>
      </c>
      <c r="H181" s="373">
        <v>10571</v>
      </c>
      <c r="I181" s="373">
        <v>90984</v>
      </c>
      <c r="J181" s="373">
        <v>3814</v>
      </c>
      <c r="K181" s="373">
        <v>1935</v>
      </c>
      <c r="L181" s="373">
        <v>87170</v>
      </c>
      <c r="M181" s="373">
        <v>54651</v>
      </c>
      <c r="N181" s="373">
        <v>32520</v>
      </c>
      <c r="O181" s="373">
        <v>40426</v>
      </c>
      <c r="P181" s="373">
        <v>2700</v>
      </c>
      <c r="Q181" s="373">
        <v>104481</v>
      </c>
      <c r="R181" s="373">
        <v>61390</v>
      </c>
      <c r="S181" s="374">
        <v>43091</v>
      </c>
      <c r="T181" s="177"/>
      <c r="U181" s="175"/>
      <c r="Y181" s="169"/>
    </row>
    <row r="182" spans="1:25" s="162" customFormat="1" ht="18" customHeight="1" x14ac:dyDescent="0.3">
      <c r="A182" s="300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3">
        <v>32255</v>
      </c>
      <c r="T182" s="177"/>
      <c r="U182" s="175"/>
      <c r="Y182" s="169"/>
    </row>
    <row r="183" spans="1:25" s="164" customFormat="1" ht="18" customHeight="1" x14ac:dyDescent="0.3">
      <c r="A183" s="300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3">
        <v>36869.578343926107</v>
      </c>
      <c r="T183" s="184"/>
      <c r="U183" s="185"/>
      <c r="Y183" s="180"/>
    </row>
    <row r="184" spans="1:25" s="162" customFormat="1" ht="18" customHeight="1" x14ac:dyDescent="0.3">
      <c r="A184" s="307">
        <v>2017.9</v>
      </c>
      <c r="B184" s="152">
        <v>130687</v>
      </c>
      <c r="C184" s="152">
        <v>30143</v>
      </c>
      <c r="D184" s="152">
        <v>16971</v>
      </c>
      <c r="E184" s="152">
        <v>1020</v>
      </c>
      <c r="F184" s="152">
        <v>13171</v>
      </c>
      <c r="G184" s="152">
        <v>6592</v>
      </c>
      <c r="H184" s="152">
        <v>6579</v>
      </c>
      <c r="I184" s="152">
        <v>100544</v>
      </c>
      <c r="J184" s="152">
        <v>5886</v>
      </c>
      <c r="K184" s="152">
        <v>2411</v>
      </c>
      <c r="L184" s="152">
        <v>94658</v>
      </c>
      <c r="M184" s="152">
        <v>57267</v>
      </c>
      <c r="N184" s="152">
        <v>37390</v>
      </c>
      <c r="O184" s="152">
        <v>22857</v>
      </c>
      <c r="P184" s="152">
        <v>3430</v>
      </c>
      <c r="Q184" s="152">
        <v>107829</v>
      </c>
      <c r="R184" s="152">
        <v>63859</v>
      </c>
      <c r="S184" s="312">
        <v>43970</v>
      </c>
      <c r="T184" s="177"/>
      <c r="U184" s="175"/>
      <c r="Y184" s="169"/>
    </row>
    <row r="185" spans="1:25" s="162" customFormat="1" ht="18" customHeight="1" x14ac:dyDescent="0.3">
      <c r="A185" s="313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3">
        <v>44724</v>
      </c>
      <c r="T185" s="177"/>
      <c r="U185" s="175"/>
      <c r="Y185" s="169"/>
    </row>
    <row r="186" spans="1:25" s="189" customFormat="1" ht="18" customHeight="1" x14ac:dyDescent="0.3">
      <c r="A186" s="313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303">
        <v>41694.059576416621</v>
      </c>
      <c r="T186" s="187"/>
      <c r="U186" s="188"/>
      <c r="Y186" s="190"/>
    </row>
    <row r="187" spans="1:25" s="189" customFormat="1" ht="18" customHeight="1" x14ac:dyDescent="0.3">
      <c r="A187" s="313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303">
        <v>58541</v>
      </c>
      <c r="T187" s="187"/>
      <c r="U187" s="188"/>
      <c r="Y187" s="190"/>
    </row>
    <row r="188" spans="1:25" s="162" customFormat="1" ht="18" customHeight="1" x14ac:dyDescent="0.3">
      <c r="A188" s="310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1">
        <f t="shared" si="9"/>
        <v>494558.06418593565</v>
      </c>
      <c r="T188" s="178"/>
      <c r="U188" s="171"/>
      <c r="Y188" s="169"/>
    </row>
    <row r="189" spans="1:25" s="155" customFormat="1" ht="18" customHeight="1" x14ac:dyDescent="0.3">
      <c r="A189" s="314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3">
        <v>30815</v>
      </c>
      <c r="T189" s="178"/>
      <c r="U189" s="153"/>
      <c r="Y189" s="156"/>
    </row>
    <row r="190" spans="1:25" s="155" customFormat="1" ht="18" customHeight="1" x14ac:dyDescent="0.3">
      <c r="A190" s="314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3">
        <v>37438</v>
      </c>
      <c r="T190" s="178"/>
      <c r="U190" s="153"/>
      <c r="Y190" s="156"/>
    </row>
    <row r="191" spans="1:25" s="155" customFormat="1" ht="18" customHeight="1" x14ac:dyDescent="0.3">
      <c r="A191" s="314" t="s">
        <v>210</v>
      </c>
      <c r="B191" s="165">
        <v>117597.29229790138</v>
      </c>
      <c r="C191" s="165">
        <v>23176.34</v>
      </c>
      <c r="D191" s="165">
        <v>14099.3</v>
      </c>
      <c r="E191" s="165">
        <v>146.86000000000001</v>
      </c>
      <c r="F191" s="165">
        <v>9077.0400000000009</v>
      </c>
      <c r="G191" s="165">
        <v>1582</v>
      </c>
      <c r="H191" s="165">
        <v>7495.04</v>
      </c>
      <c r="I191" s="165">
        <v>94420.952297901385</v>
      </c>
      <c r="J191" s="165">
        <v>9265.2182277916218</v>
      </c>
      <c r="K191" s="165">
        <v>4908.4399999999996</v>
      </c>
      <c r="L191" s="165">
        <v>85155.734070109756</v>
      </c>
      <c r="M191" s="165">
        <v>53682.453758850461</v>
      </c>
      <c r="N191" s="165">
        <v>31473.280311259292</v>
      </c>
      <c r="O191" s="165">
        <v>23364.518227791617</v>
      </c>
      <c r="P191" s="165">
        <v>5055.3</v>
      </c>
      <c r="Q191" s="165">
        <v>94232.774070109765</v>
      </c>
      <c r="R191" s="165">
        <v>55264.453758850461</v>
      </c>
      <c r="S191" s="303">
        <v>38968.320311259289</v>
      </c>
      <c r="T191" s="178"/>
      <c r="U191" s="153"/>
      <c r="Y191" s="156"/>
    </row>
    <row r="192" spans="1:25" s="155" customFormat="1" ht="18" customHeight="1" x14ac:dyDescent="0.3">
      <c r="A192" s="314" t="s">
        <v>211</v>
      </c>
      <c r="B192" s="165">
        <v>108491</v>
      </c>
      <c r="C192" s="165">
        <v>26178</v>
      </c>
      <c r="D192" s="165">
        <v>15244</v>
      </c>
      <c r="E192" s="165">
        <v>269</v>
      </c>
      <c r="F192" s="165">
        <v>10934</v>
      </c>
      <c r="G192" s="165">
        <v>4435</v>
      </c>
      <c r="H192" s="165">
        <v>6500</v>
      </c>
      <c r="I192" s="165">
        <v>82313</v>
      </c>
      <c r="J192" s="165">
        <v>2132</v>
      </c>
      <c r="K192" s="165">
        <v>514</v>
      </c>
      <c r="L192" s="165">
        <v>80181</v>
      </c>
      <c r="M192" s="165">
        <v>39898</v>
      </c>
      <c r="N192" s="165">
        <v>40283</v>
      </c>
      <c r="O192" s="165">
        <v>17376</v>
      </c>
      <c r="P192" s="165">
        <v>783</v>
      </c>
      <c r="Q192" s="165">
        <v>91115</v>
      </c>
      <c r="R192" s="165">
        <v>44333</v>
      </c>
      <c r="S192" s="303">
        <v>46782</v>
      </c>
      <c r="T192" s="178"/>
      <c r="U192" s="153"/>
      <c r="Y192" s="156"/>
    </row>
    <row r="193" spans="1:25" s="155" customFormat="1" ht="18" customHeight="1" x14ac:dyDescent="0.3">
      <c r="A193" s="314" t="s">
        <v>212</v>
      </c>
      <c r="B193" s="165">
        <v>142152</v>
      </c>
      <c r="C193" s="165">
        <v>37806</v>
      </c>
      <c r="D193" s="165">
        <v>24201</v>
      </c>
      <c r="E193" s="165">
        <v>881</v>
      </c>
      <c r="F193" s="165">
        <v>13605</v>
      </c>
      <c r="G193" s="165">
        <v>4765</v>
      </c>
      <c r="H193" s="165">
        <v>8839</v>
      </c>
      <c r="I193" s="165">
        <v>104346</v>
      </c>
      <c r="J193" s="165">
        <v>20983</v>
      </c>
      <c r="K193" s="165">
        <v>11052</v>
      </c>
      <c r="L193" s="165">
        <v>83362</v>
      </c>
      <c r="M193" s="165">
        <v>44948</v>
      </c>
      <c r="N193" s="165">
        <v>38415</v>
      </c>
      <c r="O193" s="165">
        <v>45185</v>
      </c>
      <c r="P193" s="165">
        <v>11932</v>
      </c>
      <c r="Q193" s="165">
        <v>96967</v>
      </c>
      <c r="R193" s="165">
        <v>49713</v>
      </c>
      <c r="S193" s="303">
        <v>47254</v>
      </c>
      <c r="T193" s="178"/>
      <c r="U193" s="153"/>
      <c r="Y193" s="156"/>
    </row>
    <row r="194" spans="1:25" s="378" customFormat="1" ht="18" customHeight="1" x14ac:dyDescent="0.3">
      <c r="A194" s="376" t="s">
        <v>213</v>
      </c>
      <c r="B194" s="373">
        <f>C194+I194</f>
        <v>125520.68449638804</v>
      </c>
      <c r="C194" s="373">
        <v>34956.81</v>
      </c>
      <c r="D194" s="373">
        <v>18545.63</v>
      </c>
      <c r="E194" s="373">
        <v>840.75</v>
      </c>
      <c r="F194" s="373">
        <v>16411.18</v>
      </c>
      <c r="G194" s="373">
        <v>8850.34</v>
      </c>
      <c r="H194" s="373">
        <v>7560.84</v>
      </c>
      <c r="I194" s="373">
        <v>90563.874496388045</v>
      </c>
      <c r="J194" s="373">
        <v>13832.854750144281</v>
      </c>
      <c r="K194" s="373">
        <v>5544.88</v>
      </c>
      <c r="L194" s="373">
        <v>76731.019746243765</v>
      </c>
      <c r="M194" s="373">
        <v>40301.278693442997</v>
      </c>
      <c r="N194" s="373">
        <v>36429.741052800768</v>
      </c>
      <c r="O194" s="373">
        <f>D194+J194</f>
        <v>32378.484750144282</v>
      </c>
      <c r="P194" s="373">
        <f>E194+K194</f>
        <v>6385.63</v>
      </c>
      <c r="Q194" s="373">
        <f>F194+L194</f>
        <v>93142.199746243772</v>
      </c>
      <c r="R194" s="373">
        <f>G194+M194</f>
        <v>49151.618693443001</v>
      </c>
      <c r="S194" s="374">
        <f>H194+N194</f>
        <v>43990.581052800771</v>
      </c>
      <c r="T194" s="377">
        <f t="shared" ref="T194:U194" si="10">I194+O194</f>
        <v>122942.35924653233</v>
      </c>
      <c r="U194" s="373">
        <f t="shared" si="10"/>
        <v>20218.484750144282</v>
      </c>
      <c r="Y194" s="379"/>
    </row>
    <row r="195" spans="1:25" s="155" customFormat="1" ht="18" customHeight="1" x14ac:dyDescent="0.25">
      <c r="A195" s="386" t="s">
        <v>214</v>
      </c>
      <c r="B195" s="167">
        <f>C195+I195</f>
        <v>125385.9240058673</v>
      </c>
      <c r="C195" s="167">
        <v>27410.32</v>
      </c>
      <c r="D195" s="387">
        <v>15258.62</v>
      </c>
      <c r="E195" s="387">
        <v>110.38</v>
      </c>
      <c r="F195" s="167">
        <v>12151.7</v>
      </c>
      <c r="G195" s="387">
        <v>4358.1000000000004</v>
      </c>
      <c r="H195" s="387">
        <v>7793.6</v>
      </c>
      <c r="I195" s="167">
        <v>97975.604005867295</v>
      </c>
      <c r="J195" s="387">
        <v>33823.235223295844</v>
      </c>
      <c r="K195" s="387">
        <v>1482.41</v>
      </c>
      <c r="L195" s="387">
        <v>64152.368782571451</v>
      </c>
      <c r="M195" s="387">
        <v>29999.658918388057</v>
      </c>
      <c r="N195" s="387">
        <v>34152.709864183395</v>
      </c>
      <c r="O195" s="387">
        <v>49081.855223295846</v>
      </c>
      <c r="P195" s="387">
        <v>1592.79</v>
      </c>
      <c r="Q195" s="387">
        <v>76304.068782571456</v>
      </c>
      <c r="R195" s="387">
        <v>34357.758918388055</v>
      </c>
      <c r="S195" s="388">
        <v>41946.309864183393</v>
      </c>
      <c r="T195" s="375"/>
      <c r="U195" s="165"/>
      <c r="Y195" s="156"/>
    </row>
    <row r="196" spans="1:25" s="155" customFormat="1" ht="18" customHeight="1" x14ac:dyDescent="0.3">
      <c r="A196" s="395" t="s">
        <v>216</v>
      </c>
      <c r="B196" s="396">
        <f>C196+I196</f>
        <v>105677.64262005127</v>
      </c>
      <c r="C196" s="396">
        <v>28666.22</v>
      </c>
      <c r="D196" s="397">
        <v>14862.85</v>
      </c>
      <c r="E196" s="397">
        <v>254.03</v>
      </c>
      <c r="F196" s="397">
        <v>13803.37</v>
      </c>
      <c r="G196" s="397">
        <v>8415.4699999999993</v>
      </c>
      <c r="H196" s="397">
        <v>5387.9</v>
      </c>
      <c r="I196" s="397">
        <v>77011.422620051264</v>
      </c>
      <c r="J196" s="397">
        <v>17137.330317770487</v>
      </c>
      <c r="K196" s="397">
        <v>2855.88</v>
      </c>
      <c r="L196" s="397">
        <v>59874.092302280776</v>
      </c>
      <c r="M196" s="397">
        <v>37227.064577347388</v>
      </c>
      <c r="N196" s="397">
        <v>22647.027724933392</v>
      </c>
      <c r="O196" s="397">
        <v>32000.18031777049</v>
      </c>
      <c r="P196" s="397">
        <v>3109.91</v>
      </c>
      <c r="Q196" s="397">
        <v>73677.462302280779</v>
      </c>
      <c r="R196" s="397">
        <v>45642.534577347382</v>
      </c>
      <c r="S196" s="398">
        <v>28034.92772493339</v>
      </c>
      <c r="T196" s="375"/>
      <c r="U196" s="165"/>
      <c r="Y196" s="156"/>
    </row>
    <row r="197" spans="1:25" s="155" customFormat="1" ht="18" customHeight="1" x14ac:dyDescent="0.3">
      <c r="A197" s="392" t="s">
        <v>218</v>
      </c>
      <c r="B197" s="393">
        <v>127234</v>
      </c>
      <c r="C197" s="393">
        <v>32259</v>
      </c>
      <c r="D197" s="394">
        <v>21097</v>
      </c>
      <c r="E197" s="394">
        <v>205</v>
      </c>
      <c r="F197" s="394">
        <v>11162</v>
      </c>
      <c r="G197" s="394">
        <v>6121</v>
      </c>
      <c r="H197" s="394">
        <v>5041</v>
      </c>
      <c r="I197" s="394">
        <v>94975</v>
      </c>
      <c r="J197" s="394">
        <v>20503</v>
      </c>
      <c r="K197" s="394">
        <v>17178</v>
      </c>
      <c r="L197" s="394">
        <v>74472</v>
      </c>
      <c r="M197" s="394">
        <v>44015</v>
      </c>
      <c r="N197" s="394">
        <v>30458</v>
      </c>
      <c r="O197" s="394">
        <v>41600</v>
      </c>
      <c r="P197" s="394">
        <v>17383</v>
      </c>
      <c r="Q197" s="394">
        <v>85635</v>
      </c>
      <c r="R197" s="394">
        <v>50136</v>
      </c>
      <c r="S197" s="391">
        <v>35499</v>
      </c>
      <c r="T197" s="375"/>
      <c r="U197" s="165"/>
      <c r="Y197" s="156"/>
    </row>
    <row r="198" spans="1:25" s="191" customFormat="1" ht="18" customHeight="1" x14ac:dyDescent="0.3">
      <c r="A198" s="389" t="s">
        <v>155</v>
      </c>
      <c r="B198" s="390">
        <f>(B197-B196)/B196*100</f>
        <v>20.398219382553329</v>
      </c>
      <c r="C198" s="390">
        <f t="shared" ref="C198:S198" si="11">(C197-C196)/C196*100</f>
        <v>12.533148772318075</v>
      </c>
      <c r="D198" s="390">
        <f t="shared" si="11"/>
        <v>41.944512660761561</v>
      </c>
      <c r="E198" s="390">
        <f t="shared" si="11"/>
        <v>-19.300869975987091</v>
      </c>
      <c r="F198" s="390">
        <f t="shared" si="11"/>
        <v>-19.135689328040911</v>
      </c>
      <c r="G198" s="390">
        <f t="shared" si="11"/>
        <v>-27.26490617873986</v>
      </c>
      <c r="H198" s="390">
        <f t="shared" si="11"/>
        <v>-6.4385010857662479</v>
      </c>
      <c r="I198" s="390">
        <f t="shared" si="11"/>
        <v>23.325860981136589</v>
      </c>
      <c r="J198" s="390">
        <f t="shared" si="11"/>
        <v>19.639404853739059</v>
      </c>
      <c r="K198" s="390">
        <f t="shared" si="11"/>
        <v>501.49586117063734</v>
      </c>
      <c r="L198" s="390">
        <f t="shared" si="11"/>
        <v>24.381008774245995</v>
      </c>
      <c r="M198" s="390">
        <f t="shared" si="11"/>
        <v>18.233872317676802</v>
      </c>
      <c r="N198" s="390">
        <f t="shared" si="11"/>
        <v>34.490054809563674</v>
      </c>
      <c r="O198" s="390">
        <f t="shared" si="11"/>
        <v>29.999267463185181</v>
      </c>
      <c r="P198" s="390">
        <f t="shared" si="11"/>
        <v>458.95508230141718</v>
      </c>
      <c r="Q198" s="390">
        <f t="shared" si="11"/>
        <v>16.229573229138026</v>
      </c>
      <c r="R198" s="390">
        <f t="shared" si="11"/>
        <v>9.8449077472633331</v>
      </c>
      <c r="S198" s="390">
        <f t="shared" si="11"/>
        <v>26.624189469296532</v>
      </c>
      <c r="T198" s="211">
        <f t="shared" ref="T198:U198" si="12">(T179-T178)/T178*100</f>
        <v>-100</v>
      </c>
      <c r="U198" s="100" t="e">
        <f t="shared" si="12"/>
        <v>#DIV/0!</v>
      </c>
    </row>
    <row r="199" spans="1:25" s="192" customFormat="1" ht="18" customHeight="1" x14ac:dyDescent="0.3">
      <c r="A199" s="315" t="s">
        <v>156</v>
      </c>
      <c r="B199" s="134">
        <f>(B197-B184)/B184*100</f>
        <v>-2.6421908835614865</v>
      </c>
      <c r="C199" s="134">
        <f t="shared" ref="C199:S199" si="13">(C197-C184)/C184*100</f>
        <v>7.0198719437348638</v>
      </c>
      <c r="D199" s="134">
        <f t="shared" si="13"/>
        <v>24.312061752401153</v>
      </c>
      <c r="E199" s="134">
        <f t="shared" si="13"/>
        <v>-79.901960784313729</v>
      </c>
      <c r="F199" s="134">
        <f t="shared" si="13"/>
        <v>-15.253207805026195</v>
      </c>
      <c r="G199" s="134">
        <f t="shared" si="13"/>
        <v>-7.1450242718446608</v>
      </c>
      <c r="H199" s="134">
        <f t="shared" si="13"/>
        <v>-23.377412980696157</v>
      </c>
      <c r="I199" s="134">
        <f t="shared" si="13"/>
        <v>-5.5388685550604704</v>
      </c>
      <c r="J199" s="134">
        <f t="shared" si="13"/>
        <v>248.33503227998639</v>
      </c>
      <c r="K199" s="134">
        <f t="shared" si="13"/>
        <v>612.48444628784739</v>
      </c>
      <c r="L199" s="134">
        <f t="shared" si="13"/>
        <v>-21.325191742906043</v>
      </c>
      <c r="M199" s="134">
        <f t="shared" si="13"/>
        <v>-23.140726771089806</v>
      </c>
      <c r="N199" s="134">
        <f t="shared" si="13"/>
        <v>-18.539716501738432</v>
      </c>
      <c r="O199" s="134">
        <f t="shared" si="13"/>
        <v>82.001137507109419</v>
      </c>
      <c r="P199" s="134">
        <f t="shared" si="13"/>
        <v>406.79300291545195</v>
      </c>
      <c r="Q199" s="134">
        <f t="shared" si="13"/>
        <v>-20.582589099407393</v>
      </c>
      <c r="R199" s="134">
        <f t="shared" si="13"/>
        <v>-21.489531624359916</v>
      </c>
      <c r="S199" s="134">
        <f t="shared" si="13"/>
        <v>-19.26540823288606</v>
      </c>
      <c r="T199" s="212" t="e">
        <f t="shared" ref="T199:U199" si="14">(T178-T165)/T165*100</f>
        <v>#DIV/0!</v>
      </c>
      <c r="U199" s="134" t="e">
        <f t="shared" si="14"/>
        <v>#DIV/0!</v>
      </c>
    </row>
    <row r="200" spans="1:25" s="191" customFormat="1" ht="18" customHeight="1" thickBot="1" x14ac:dyDescent="0.35">
      <c r="A200" s="316" t="s">
        <v>208</v>
      </c>
      <c r="B200" s="317">
        <f>(B197-B171)/B171*100</f>
        <v>-3.979225323344425</v>
      </c>
      <c r="C200" s="317">
        <f t="shared" ref="C200:S200" si="15">(C197-C171)/C171*100</f>
        <v>6.0956225483537727</v>
      </c>
      <c r="D200" s="317">
        <f t="shared" si="15"/>
        <v>30.193516058043706</v>
      </c>
      <c r="E200" s="317">
        <f t="shared" si="15"/>
        <v>251.87092344661863</v>
      </c>
      <c r="F200" s="317">
        <f t="shared" si="15"/>
        <v>-21.401285098142768</v>
      </c>
      <c r="G200" s="317">
        <f t="shared" si="15"/>
        <v>111.17309569891358</v>
      </c>
      <c r="H200" s="317">
        <f t="shared" si="15"/>
        <v>-55.399958239992642</v>
      </c>
      <c r="I200" s="317">
        <f t="shared" si="15"/>
        <v>-6.9795018943830529</v>
      </c>
      <c r="J200" s="317">
        <f t="shared" si="15"/>
        <v>117.31772586433564</v>
      </c>
      <c r="K200" s="399" t="s">
        <v>221</v>
      </c>
      <c r="L200" s="317">
        <f t="shared" si="15"/>
        <v>-19.634455989734249</v>
      </c>
      <c r="M200" s="317">
        <f t="shared" si="15"/>
        <v>-38.529648360903536</v>
      </c>
      <c r="N200" s="317">
        <f t="shared" si="15"/>
        <v>44.604600182733122</v>
      </c>
      <c r="O200" s="317">
        <f t="shared" si="15"/>
        <v>62.253367052602385</v>
      </c>
      <c r="P200" s="317">
        <f t="shared" si="15"/>
        <v>29736.937864744254</v>
      </c>
      <c r="Q200" s="317">
        <f t="shared" si="15"/>
        <v>-19.868307301259776</v>
      </c>
      <c r="R200" s="317">
        <f t="shared" si="15"/>
        <v>-32.705338304681739</v>
      </c>
      <c r="S200" s="317">
        <f t="shared" si="15"/>
        <v>9.6811522905182645</v>
      </c>
      <c r="T200" s="211">
        <f t="shared" ref="T200:U200" si="16">(T163-T137)/T137*100</f>
        <v>-100</v>
      </c>
      <c r="U200" s="100">
        <f t="shared" si="16"/>
        <v>-100</v>
      </c>
    </row>
    <row r="201" spans="1:25" s="191" customFormat="1" ht="5.25" customHeight="1" x14ac:dyDescent="0.3">
      <c r="A201" s="196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</row>
    <row r="202" spans="1:25" s="198" customFormat="1" ht="22.5" customHeight="1" x14ac:dyDescent="0.3">
      <c r="A202" s="404" t="s">
        <v>215</v>
      </c>
      <c r="B202" s="404"/>
      <c r="C202" s="404"/>
      <c r="D202" s="404"/>
      <c r="E202" s="404"/>
      <c r="F202" s="404"/>
      <c r="G202" s="404"/>
      <c r="H202" s="404"/>
      <c r="I202" s="404"/>
      <c r="J202" s="404"/>
      <c r="K202" s="404"/>
      <c r="L202" s="404"/>
      <c r="M202" s="404"/>
      <c r="N202" s="404"/>
      <c r="O202" s="404"/>
      <c r="P202" s="404"/>
      <c r="Q202" s="404"/>
      <c r="R202" s="404"/>
      <c r="S202" s="404"/>
      <c r="U202" s="199"/>
    </row>
    <row r="203" spans="1:25" s="200" customFormat="1" ht="11.25" customHeight="1" x14ac:dyDescent="0.3">
      <c r="A203" s="5" t="s">
        <v>65</v>
      </c>
      <c r="B203" s="6" t="s">
        <v>0</v>
      </c>
      <c r="C203" s="320" t="s">
        <v>1</v>
      </c>
      <c r="D203" s="320"/>
      <c r="E203" s="320"/>
      <c r="F203" s="320"/>
      <c r="G203" s="320"/>
      <c r="H203" s="321"/>
      <c r="I203" s="331" t="s">
        <v>2</v>
      </c>
      <c r="J203" s="331"/>
      <c r="K203" s="331"/>
      <c r="L203" s="331"/>
      <c r="M203" s="331"/>
      <c r="N203" s="359"/>
      <c r="O203" s="343" t="s">
        <v>3</v>
      </c>
      <c r="P203" s="343"/>
      <c r="Q203" s="344" t="s">
        <v>4</v>
      </c>
      <c r="R203" s="343"/>
      <c r="S203" s="345"/>
      <c r="U203" s="201"/>
    </row>
    <row r="204" spans="1:25" s="200" customFormat="1" ht="11.25" customHeight="1" x14ac:dyDescent="0.3">
      <c r="A204" s="7"/>
      <c r="B204" s="8"/>
      <c r="C204" s="354"/>
      <c r="D204" s="323" t="s">
        <v>3</v>
      </c>
      <c r="E204" s="324"/>
      <c r="F204" s="323" t="s">
        <v>4</v>
      </c>
      <c r="G204" s="320"/>
      <c r="H204" s="321"/>
      <c r="I204" s="333"/>
      <c r="J204" s="334" t="s">
        <v>3</v>
      </c>
      <c r="K204" s="335"/>
      <c r="L204" s="336" t="s">
        <v>4</v>
      </c>
      <c r="M204" s="331"/>
      <c r="N204" s="332"/>
      <c r="O204" s="361"/>
      <c r="P204" s="362"/>
      <c r="Q204" s="363"/>
      <c r="R204" s="361"/>
      <c r="S204" s="364"/>
      <c r="U204" s="201"/>
    </row>
    <row r="205" spans="1:25" s="202" customFormat="1" ht="11.25" customHeight="1" thickBot="1" x14ac:dyDescent="0.35">
      <c r="A205" s="7"/>
      <c r="B205" s="8"/>
      <c r="C205" s="354"/>
      <c r="D205" s="355"/>
      <c r="E205" s="356" t="s">
        <v>66</v>
      </c>
      <c r="F205" s="357"/>
      <c r="G205" s="358" t="s">
        <v>5</v>
      </c>
      <c r="H205" s="321" t="s">
        <v>6</v>
      </c>
      <c r="I205" s="333"/>
      <c r="J205" s="352"/>
      <c r="K205" s="336" t="s">
        <v>66</v>
      </c>
      <c r="L205" s="360"/>
      <c r="M205" s="353" t="s">
        <v>5</v>
      </c>
      <c r="N205" s="332" t="s">
        <v>6</v>
      </c>
      <c r="O205" s="364"/>
      <c r="P205" s="344" t="s">
        <v>66</v>
      </c>
      <c r="Q205" s="363"/>
      <c r="R205" s="365" t="s">
        <v>5</v>
      </c>
      <c r="S205" s="345" t="s">
        <v>6</v>
      </c>
      <c r="U205" s="203"/>
    </row>
    <row r="206" spans="1:25" ht="18" thickTop="1" x14ac:dyDescent="0.3">
      <c r="A206" s="204" t="s">
        <v>219</v>
      </c>
      <c r="B206" s="205">
        <f>SUM(B189:B197)</f>
        <v>1072516.5434202082</v>
      </c>
      <c r="C206" s="205">
        <f t="shared" ref="C206:S206" si="17">SUM(C189:C197)</f>
        <v>260772.69</v>
      </c>
      <c r="D206" s="205">
        <f t="shared" si="17"/>
        <v>159530.4</v>
      </c>
      <c r="E206" s="205">
        <f t="shared" si="17"/>
        <v>4196.0200000000004</v>
      </c>
      <c r="F206" s="205">
        <f t="shared" si="17"/>
        <v>101242.29</v>
      </c>
      <c r="G206" s="205">
        <f t="shared" si="17"/>
        <v>41250.910000000003</v>
      </c>
      <c r="H206" s="205">
        <f t="shared" si="17"/>
        <v>59990.380000000005</v>
      </c>
      <c r="I206" s="205">
        <f t="shared" si="17"/>
        <v>811744.85342020798</v>
      </c>
      <c r="J206" s="205">
        <f t="shared" si="17"/>
        <v>176982.63851900224</v>
      </c>
      <c r="K206" s="205">
        <f t="shared" si="17"/>
        <v>52408.61</v>
      </c>
      <c r="L206" s="205">
        <f t="shared" si="17"/>
        <v>634761.21490120585</v>
      </c>
      <c r="M206" s="205">
        <f t="shared" si="17"/>
        <v>344024.45594802889</v>
      </c>
      <c r="N206" s="205">
        <f t="shared" si="17"/>
        <v>290738.75895317685</v>
      </c>
      <c r="O206" s="205">
        <f t="shared" si="17"/>
        <v>336514.03851900226</v>
      </c>
      <c r="P206" s="205">
        <f t="shared" si="17"/>
        <v>56603.630000000005</v>
      </c>
      <c r="Q206" s="205">
        <f t="shared" si="17"/>
        <v>736003.50490120577</v>
      </c>
      <c r="R206" s="205">
        <f t="shared" si="17"/>
        <v>385275.36594802892</v>
      </c>
      <c r="S206" s="205">
        <f t="shared" si="17"/>
        <v>350728.13895317679</v>
      </c>
      <c r="T206" s="99">
        <f>SUM(T176:T180)</f>
        <v>32261.136029994068</v>
      </c>
      <c r="U206" s="99">
        <f>SUM(U176:U180)</f>
        <v>0</v>
      </c>
    </row>
    <row r="207" spans="1:25" ht="17.25" x14ac:dyDescent="0.3">
      <c r="A207" s="371" t="s">
        <v>220</v>
      </c>
      <c r="B207" s="206">
        <f>SUM(B176:B184)</f>
        <v>1160035.3980231523</v>
      </c>
      <c r="C207" s="206">
        <f t="shared" ref="C207:S207" si="18">SUM(C176:C184)</f>
        <v>316834.2</v>
      </c>
      <c r="D207" s="206">
        <f t="shared" si="18"/>
        <v>197496.49</v>
      </c>
      <c r="E207" s="206">
        <f t="shared" si="18"/>
        <v>9128.41</v>
      </c>
      <c r="F207" s="206">
        <f t="shared" si="18"/>
        <v>119336.70999999999</v>
      </c>
      <c r="G207" s="206">
        <f t="shared" si="18"/>
        <v>48481.9</v>
      </c>
      <c r="H207" s="206">
        <f t="shared" si="18"/>
        <v>70854.81</v>
      </c>
      <c r="I207" s="206">
        <f t="shared" si="18"/>
        <v>843203.50022557983</v>
      </c>
      <c r="J207" s="206">
        <f t="shared" si="18"/>
        <v>113180.43403945575</v>
      </c>
      <c r="K207" s="206">
        <f t="shared" si="18"/>
        <v>37996.431475226411</v>
      </c>
      <c r="L207" s="206">
        <f t="shared" si="18"/>
        <v>730022.06618612399</v>
      </c>
      <c r="M207" s="206">
        <f t="shared" si="18"/>
        <v>451277.93348512705</v>
      </c>
      <c r="N207" s="206">
        <f t="shared" si="18"/>
        <v>278744.13270099694</v>
      </c>
      <c r="O207" s="206">
        <f t="shared" si="18"/>
        <v>310676.5537923479</v>
      </c>
      <c r="P207" s="206">
        <f t="shared" si="18"/>
        <v>47124.779811583052</v>
      </c>
      <c r="Q207" s="206">
        <f t="shared" si="18"/>
        <v>849358.5208051434</v>
      </c>
      <c r="R207" s="206">
        <f t="shared" si="18"/>
        <v>499759.51619562437</v>
      </c>
      <c r="S207" s="206">
        <f t="shared" si="18"/>
        <v>349599.00460951903</v>
      </c>
      <c r="T207" s="136">
        <f t="shared" ref="T207:U207" si="19">SUM(T176:T177)</f>
        <v>0</v>
      </c>
      <c r="U207" s="136">
        <f t="shared" si="19"/>
        <v>0</v>
      </c>
    </row>
    <row r="208" spans="1:25" ht="17.25" x14ac:dyDescent="0.3">
      <c r="A208" s="371" t="s">
        <v>217</v>
      </c>
      <c r="B208" s="207">
        <f>SUM(B163:B171)</f>
        <v>1124206.7282025274</v>
      </c>
      <c r="C208" s="207">
        <f t="shared" ref="C208:S208" si="20">SUM(C163:C171)</f>
        <v>311408.48311692005</v>
      </c>
      <c r="D208" s="207">
        <f t="shared" si="20"/>
        <v>175780.11569891998</v>
      </c>
      <c r="E208" s="207">
        <f t="shared" si="20"/>
        <v>11382.66</v>
      </c>
      <c r="F208" s="207">
        <f t="shared" si="20"/>
        <v>135628.36741799998</v>
      </c>
      <c r="G208" s="207">
        <f t="shared" si="20"/>
        <v>58582.13</v>
      </c>
      <c r="H208" s="207">
        <f t="shared" si="20"/>
        <v>77046.237418000004</v>
      </c>
      <c r="I208" s="207">
        <f t="shared" si="20"/>
        <v>812798.24508560728</v>
      </c>
      <c r="J208" s="207">
        <f t="shared" si="20"/>
        <v>86854.671760775469</v>
      </c>
      <c r="K208" s="207">
        <f t="shared" si="20"/>
        <v>29136.705887407923</v>
      </c>
      <c r="L208" s="207">
        <f t="shared" si="20"/>
        <v>725943.57332483178</v>
      </c>
      <c r="M208" s="207">
        <f t="shared" si="20"/>
        <v>465324.03838902112</v>
      </c>
      <c r="N208" s="207">
        <f t="shared" si="20"/>
        <v>260619.53493581069</v>
      </c>
      <c r="O208" s="207">
        <f t="shared" si="20"/>
        <v>262634.78745969548</v>
      </c>
      <c r="P208" s="207">
        <f t="shared" si="20"/>
        <v>40519.365887407926</v>
      </c>
      <c r="Q208" s="207">
        <f t="shared" si="20"/>
        <v>861571.94074283191</v>
      </c>
      <c r="R208" s="207">
        <f t="shared" si="20"/>
        <v>523906.16838902113</v>
      </c>
      <c r="S208" s="207">
        <f t="shared" si="20"/>
        <v>337665.77235381067</v>
      </c>
      <c r="T208" s="130">
        <f>SUM(T124:T135)</f>
        <v>1302</v>
      </c>
      <c r="U208" s="89">
        <f>B208/T149*100</f>
        <v>1021077.8639441666</v>
      </c>
    </row>
    <row r="209" spans="1:21" ht="17.25" hidden="1" x14ac:dyDescent="0.3">
      <c r="A209" s="371" t="s">
        <v>193</v>
      </c>
      <c r="B209" s="207">
        <f t="shared" ref="B209:S209" si="21">SUM(B124:B130)</f>
        <v>458926</v>
      </c>
      <c r="C209" s="207">
        <f t="shared" si="21"/>
        <v>172692</v>
      </c>
      <c r="D209" s="207">
        <f t="shared" si="21"/>
        <v>107762</v>
      </c>
      <c r="E209" s="207">
        <f t="shared" si="21"/>
        <v>10668</v>
      </c>
      <c r="F209" s="207">
        <f t="shared" si="21"/>
        <v>64930</v>
      </c>
      <c r="G209" s="207">
        <f t="shared" si="21"/>
        <v>14677</v>
      </c>
      <c r="H209" s="207">
        <f t="shared" si="21"/>
        <v>50253</v>
      </c>
      <c r="I209" s="207">
        <f t="shared" si="21"/>
        <v>286233</v>
      </c>
      <c r="J209" s="207">
        <f t="shared" si="21"/>
        <v>48335</v>
      </c>
      <c r="K209" s="207">
        <f t="shared" si="21"/>
        <v>24478</v>
      </c>
      <c r="L209" s="207">
        <f t="shared" si="21"/>
        <v>237898</v>
      </c>
      <c r="M209" s="207">
        <f t="shared" si="21"/>
        <v>123239</v>
      </c>
      <c r="N209" s="207">
        <f t="shared" si="21"/>
        <v>114657</v>
      </c>
      <c r="O209" s="207">
        <f t="shared" si="21"/>
        <v>156098</v>
      </c>
      <c r="P209" s="207">
        <f t="shared" si="21"/>
        <v>35148</v>
      </c>
      <c r="Q209" s="207">
        <f t="shared" si="21"/>
        <v>302828</v>
      </c>
      <c r="R209" s="207">
        <f t="shared" si="21"/>
        <v>137917</v>
      </c>
      <c r="S209" s="207">
        <f t="shared" si="21"/>
        <v>164911</v>
      </c>
      <c r="T209" s="130"/>
      <c r="U209" s="89"/>
    </row>
    <row r="210" spans="1:21" ht="17.25" x14ac:dyDescent="0.3">
      <c r="A210" s="372" t="s">
        <v>161</v>
      </c>
      <c r="B210" s="208">
        <f>100*(B206/B207-1)</f>
        <v>-7.5444986206530729</v>
      </c>
      <c r="C210" s="208">
        <f t="shared" ref="C210:U210" si="22">100*(C206/C207-1)</f>
        <v>-17.694273534864614</v>
      </c>
      <c r="D210" s="208">
        <f t="shared" si="22"/>
        <v>-19.223678354992536</v>
      </c>
      <c r="E210" s="208">
        <f t="shared" si="22"/>
        <v>-54.033396834717109</v>
      </c>
      <c r="F210" s="208">
        <f t="shared" si="22"/>
        <v>-15.162492748459378</v>
      </c>
      <c r="G210" s="208">
        <f t="shared" si="22"/>
        <v>-14.914823882727369</v>
      </c>
      <c r="H210" s="208">
        <f t="shared" si="22"/>
        <v>-15.333369745822466</v>
      </c>
      <c r="I210" s="208">
        <f t="shared" si="22"/>
        <v>-3.730848697491862</v>
      </c>
      <c r="J210" s="208">
        <f t="shared" si="22"/>
        <v>56.372115040046978</v>
      </c>
      <c r="K210" s="208">
        <f t="shared" si="22"/>
        <v>37.930347575325051</v>
      </c>
      <c r="L210" s="208">
        <f t="shared" si="22"/>
        <v>-13.049037241105911</v>
      </c>
      <c r="M210" s="208">
        <f t="shared" si="22"/>
        <v>-23.766612452951453</v>
      </c>
      <c r="N210" s="208">
        <f t="shared" si="22"/>
        <v>4.303095507680621</v>
      </c>
      <c r="O210" s="208">
        <f t="shared" si="22"/>
        <v>8.3165222516031321</v>
      </c>
      <c r="P210" s="208">
        <f t="shared" si="22"/>
        <v>20.114364939880524</v>
      </c>
      <c r="Q210" s="208">
        <f t="shared" si="22"/>
        <v>-13.345956168954842</v>
      </c>
      <c r="R210" s="208">
        <f t="shared" si="22"/>
        <v>-22.907847982384808</v>
      </c>
      <c r="S210" s="208">
        <f t="shared" si="22"/>
        <v>0.3229798508491033</v>
      </c>
      <c r="T210" s="131" t="e">
        <f t="shared" si="22"/>
        <v>#DIV/0!</v>
      </c>
      <c r="U210" s="105" t="e">
        <f t="shared" si="22"/>
        <v>#DIV/0!</v>
      </c>
    </row>
    <row r="211" spans="1:21" ht="17.25" x14ac:dyDescent="0.3">
      <c r="A211" s="371" t="s">
        <v>162</v>
      </c>
      <c r="B211" s="209">
        <f>100*(B206/B208-1)</f>
        <v>-4.5979252290159867</v>
      </c>
      <c r="C211" s="209">
        <f t="shared" ref="C211:U211" si="23">100*(C206/C208-1)</f>
        <v>-16.260248471750383</v>
      </c>
      <c r="D211" s="209">
        <f t="shared" si="23"/>
        <v>-9.2443423616541782</v>
      </c>
      <c r="E211" s="209">
        <f t="shared" si="23"/>
        <v>-63.136736052908546</v>
      </c>
      <c r="F211" s="209">
        <f t="shared" si="23"/>
        <v>-25.353160310500368</v>
      </c>
      <c r="G211" s="209">
        <f t="shared" si="23"/>
        <v>-29.584482503452836</v>
      </c>
      <c r="H211" s="209">
        <f t="shared" si="23"/>
        <v>-22.137171119034171</v>
      </c>
      <c r="I211" s="209">
        <f t="shared" si="23"/>
        <v>-0.12960063235475383</v>
      </c>
      <c r="J211" s="209">
        <f t="shared" si="23"/>
        <v>103.76870343424586</v>
      </c>
      <c r="K211" s="209">
        <f t="shared" si="23"/>
        <v>79.871431597384344</v>
      </c>
      <c r="L211" s="209">
        <f t="shared" si="23"/>
        <v>-12.560529740074621</v>
      </c>
      <c r="M211" s="209">
        <f t="shared" si="23"/>
        <v>-26.067766208884979</v>
      </c>
      <c r="N211" s="209">
        <f t="shared" si="23"/>
        <v>11.556779128158734</v>
      </c>
      <c r="O211" s="209">
        <f t="shared" si="23"/>
        <v>28.130032496416526</v>
      </c>
      <c r="P211" s="209">
        <f t="shared" si="23"/>
        <v>39.695251296098235</v>
      </c>
      <c r="Q211" s="209">
        <f t="shared" si="23"/>
        <v>-14.574341375760602</v>
      </c>
      <c r="R211" s="209">
        <f t="shared" si="23"/>
        <v>-26.460998324809438</v>
      </c>
      <c r="S211" s="209">
        <f t="shared" si="23"/>
        <v>3.8684307587087075</v>
      </c>
      <c r="T211" s="132">
        <f t="shared" si="23"/>
        <v>2377.8138271884845</v>
      </c>
      <c r="U211" s="104">
        <f t="shared" si="23"/>
        <v>-100</v>
      </c>
    </row>
    <row r="212" spans="1:21" hidden="1" x14ac:dyDescent="0.3">
      <c r="A212" t="s">
        <v>194</v>
      </c>
      <c r="B212" s="104">
        <f t="shared" ref="B212:S212" si="24">100*(B206/B209-1)</f>
        <v>133.70141230181076</v>
      </c>
      <c r="C212" s="104">
        <f t="shared" si="24"/>
        <v>51.004499339865191</v>
      </c>
      <c r="D212" s="104">
        <f t="shared" si="24"/>
        <v>48.039568679126219</v>
      </c>
      <c r="E212" s="104">
        <f t="shared" si="24"/>
        <v>-60.667229096362952</v>
      </c>
      <c r="F212" s="104">
        <f t="shared" si="24"/>
        <v>55.925288772524254</v>
      </c>
      <c r="G212" s="104">
        <f t="shared" si="24"/>
        <v>181.0581862778497</v>
      </c>
      <c r="H212" s="104">
        <f t="shared" si="24"/>
        <v>19.376713828030169</v>
      </c>
      <c r="I212" s="104">
        <f t="shared" si="24"/>
        <v>183.59583046686021</v>
      </c>
      <c r="J212" s="104">
        <f t="shared" si="24"/>
        <v>266.15835009620821</v>
      </c>
      <c r="K212" s="104">
        <f t="shared" si="24"/>
        <v>114.10495138491706</v>
      </c>
      <c r="L212" s="104">
        <f t="shared" si="24"/>
        <v>166.82074456330272</v>
      </c>
      <c r="M212" s="104">
        <f t="shared" si="24"/>
        <v>179.15226182298531</v>
      </c>
      <c r="N212" s="104">
        <f t="shared" si="24"/>
        <v>153.57262003469202</v>
      </c>
      <c r="O212" s="104">
        <f t="shared" si="24"/>
        <v>115.57869961114315</v>
      </c>
      <c r="P212" s="104">
        <f t="shared" si="24"/>
        <v>61.043672470695356</v>
      </c>
      <c r="Q212" s="104">
        <f t="shared" si="24"/>
        <v>143.0434123995158</v>
      </c>
      <c r="R212" s="104">
        <f t="shared" si="24"/>
        <v>179.35306448663249</v>
      </c>
      <c r="S212" s="104">
        <f t="shared" si="24"/>
        <v>112.67722526282466</v>
      </c>
      <c r="U212" s="124" t="s">
        <v>171</v>
      </c>
    </row>
    <row r="213" spans="1:21" s="121" customFormat="1" hidden="1" x14ac:dyDescent="0.3">
      <c r="A213" s="121" t="s">
        <v>170</v>
      </c>
      <c r="T213" s="133"/>
      <c r="U213" s="122"/>
    </row>
    <row r="214" spans="1:21" hidden="1" x14ac:dyDescent="0.3">
      <c r="A214" s="121" t="s">
        <v>181</v>
      </c>
      <c r="B214" s="135" t="e">
        <f>B206/#REF!-1</f>
        <v>#REF!</v>
      </c>
      <c r="C214" s="135" t="e">
        <f>C206/#REF!-1</f>
        <v>#REF!</v>
      </c>
      <c r="D214" s="135" t="e">
        <f>D206/#REF!-1</f>
        <v>#REF!</v>
      </c>
      <c r="E214" s="135" t="e">
        <f>E206/#REF!-1</f>
        <v>#REF!</v>
      </c>
      <c r="F214" s="135" t="e">
        <f>F206/#REF!-1</f>
        <v>#REF!</v>
      </c>
      <c r="G214" s="135" t="e">
        <f>G206/#REF!-1</f>
        <v>#REF!</v>
      </c>
      <c r="H214" s="135" t="e">
        <f>H206/#REF!-1</f>
        <v>#REF!</v>
      </c>
      <c r="I214" s="135" t="e">
        <f>I206/#REF!-1</f>
        <v>#REF!</v>
      </c>
      <c r="J214" s="135" t="e">
        <f>J206/#REF!-1</f>
        <v>#REF!</v>
      </c>
      <c r="K214" s="135" t="e">
        <f>K206/#REF!-1</f>
        <v>#REF!</v>
      </c>
      <c r="L214" s="135" t="e">
        <f>L206/#REF!-1</f>
        <v>#REF!</v>
      </c>
      <c r="M214" s="135" t="e">
        <f>M206/#REF!-1</f>
        <v>#REF!</v>
      </c>
      <c r="N214" s="135" t="e">
        <f>N206/#REF!-1</f>
        <v>#REF!</v>
      </c>
      <c r="O214" s="135" t="e">
        <f>O206/#REF!-1</f>
        <v>#REF!</v>
      </c>
      <c r="P214" s="135" t="e">
        <f>P206/#REF!-1</f>
        <v>#REF!</v>
      </c>
      <c r="Q214" s="135" t="e">
        <f>Q206/#REF!-1</f>
        <v>#REF!</v>
      </c>
      <c r="R214" s="135" t="e">
        <f>R206/#REF!-1</f>
        <v>#REF!</v>
      </c>
      <c r="S214" s="135" t="e">
        <f>S206/#REF!-1</f>
        <v>#REF!</v>
      </c>
    </row>
    <row r="215" spans="1:21" hidden="1" x14ac:dyDescent="0.3">
      <c r="A215" s="121" t="s">
        <v>182</v>
      </c>
      <c r="B215" s="135" t="e">
        <f>B206/#REF!-1</f>
        <v>#REF!</v>
      </c>
      <c r="C215" s="135" t="e">
        <f>C206/#REF!-1</f>
        <v>#REF!</v>
      </c>
      <c r="D215" s="135" t="e">
        <f>D206/#REF!-1</f>
        <v>#REF!</v>
      </c>
      <c r="E215" s="135" t="e">
        <f>E206/#REF!-1</f>
        <v>#REF!</v>
      </c>
      <c r="F215" s="135" t="e">
        <f>F206/#REF!-1</f>
        <v>#REF!</v>
      </c>
      <c r="G215" s="135" t="e">
        <f>G206/#REF!-1</f>
        <v>#REF!</v>
      </c>
      <c r="H215" s="135" t="e">
        <f>H206/#REF!-1</f>
        <v>#REF!</v>
      </c>
      <c r="I215" s="135" t="e">
        <f>I206/#REF!-1</f>
        <v>#REF!</v>
      </c>
      <c r="J215" s="135" t="e">
        <f>J206/#REF!-1</f>
        <v>#REF!</v>
      </c>
      <c r="K215" s="135" t="e">
        <f>K206/#REF!-1</f>
        <v>#REF!</v>
      </c>
      <c r="L215" s="135" t="e">
        <f>L206/#REF!-1</f>
        <v>#REF!</v>
      </c>
      <c r="M215" s="135" t="e">
        <f>M206/#REF!-1</f>
        <v>#REF!</v>
      </c>
      <c r="N215" s="135" t="e">
        <f>N206/#REF!-1</f>
        <v>#REF!</v>
      </c>
      <c r="O215" s="135" t="e">
        <f>O206/#REF!-1</f>
        <v>#REF!</v>
      </c>
      <c r="P215" s="135" t="e">
        <f>P206/#REF!-1</f>
        <v>#REF!</v>
      </c>
      <c r="Q215" s="135" t="e">
        <f>Q206/#REF!-1</f>
        <v>#REF!</v>
      </c>
      <c r="R215" s="135" t="e">
        <f>R206/#REF!-1</f>
        <v>#REF!</v>
      </c>
      <c r="S215" s="135" t="e">
        <f>S206/#REF!-1</f>
        <v>#REF!</v>
      </c>
    </row>
    <row r="216" spans="1:21" hidden="1" x14ac:dyDescent="0.3">
      <c r="A216" s="121" t="s">
        <v>183</v>
      </c>
      <c r="B216" s="135" t="e">
        <f>B206/#REF!-1</f>
        <v>#REF!</v>
      </c>
      <c r="C216" s="135" t="e">
        <f>C206/#REF!-1</f>
        <v>#REF!</v>
      </c>
      <c r="D216" s="135" t="e">
        <f>D206/#REF!-1</f>
        <v>#REF!</v>
      </c>
      <c r="E216" s="135" t="e">
        <f>E206/#REF!-1</f>
        <v>#REF!</v>
      </c>
      <c r="F216" s="135" t="e">
        <f>F206/#REF!-1</f>
        <v>#REF!</v>
      </c>
      <c r="G216" s="135" t="e">
        <f>G206/#REF!-1</f>
        <v>#REF!</v>
      </c>
      <c r="H216" s="135" t="e">
        <f>H206/#REF!-1</f>
        <v>#REF!</v>
      </c>
      <c r="I216" s="135" t="e">
        <f>I206/#REF!-1</f>
        <v>#REF!</v>
      </c>
      <c r="J216" s="135" t="e">
        <f>J206/#REF!-1</f>
        <v>#REF!</v>
      </c>
      <c r="K216" s="135" t="e">
        <f>K206/#REF!-1</f>
        <v>#REF!</v>
      </c>
      <c r="L216" s="135" t="e">
        <f>L206/#REF!-1</f>
        <v>#REF!</v>
      </c>
      <c r="M216" s="135" t="e">
        <f>M206/#REF!-1</f>
        <v>#REF!</v>
      </c>
      <c r="N216" s="135" t="e">
        <f>N206/#REF!-1</f>
        <v>#REF!</v>
      </c>
      <c r="O216" s="135" t="e">
        <f>O206/#REF!-1</f>
        <v>#REF!</v>
      </c>
      <c r="P216" s="135" t="e">
        <f>P206/#REF!-1</f>
        <v>#REF!</v>
      </c>
      <c r="Q216" s="135" t="e">
        <f>Q206/#REF!-1</f>
        <v>#REF!</v>
      </c>
      <c r="R216" s="135" t="e">
        <f>R206/#REF!-1</f>
        <v>#REF!</v>
      </c>
      <c r="S216" s="135" t="e">
        <f>S206/#REF!-1</f>
        <v>#REF!</v>
      </c>
    </row>
    <row r="217" spans="1:21" hidden="1" x14ac:dyDescent="0.3">
      <c r="A217" s="121" t="s">
        <v>184</v>
      </c>
      <c r="B217" s="135" t="e">
        <f>B206/#REF!-1</f>
        <v>#REF!</v>
      </c>
      <c r="C217" s="135" t="e">
        <f>C206/#REF!-1</f>
        <v>#REF!</v>
      </c>
      <c r="D217" s="135" t="e">
        <f>D206/#REF!-1</f>
        <v>#REF!</v>
      </c>
      <c r="E217" s="135" t="e">
        <f>E206/#REF!-1</f>
        <v>#REF!</v>
      </c>
      <c r="F217" s="135" t="e">
        <f>F206/#REF!-1</f>
        <v>#REF!</v>
      </c>
      <c r="G217" s="135" t="e">
        <f>G206/#REF!-1</f>
        <v>#REF!</v>
      </c>
      <c r="H217" s="135" t="e">
        <f>H206/#REF!-1</f>
        <v>#REF!</v>
      </c>
      <c r="I217" s="135" t="e">
        <f>I206/#REF!-1</f>
        <v>#REF!</v>
      </c>
      <c r="J217" s="135" t="e">
        <f>J206/#REF!-1</f>
        <v>#REF!</v>
      </c>
      <c r="K217" s="135" t="e">
        <f>K206/#REF!-1</f>
        <v>#REF!</v>
      </c>
      <c r="L217" s="135" t="e">
        <f>L206/#REF!-1</f>
        <v>#REF!</v>
      </c>
      <c r="M217" s="135" t="e">
        <f>M206/#REF!-1</f>
        <v>#REF!</v>
      </c>
      <c r="N217" s="135" t="e">
        <f>N206/#REF!-1</f>
        <v>#REF!</v>
      </c>
      <c r="O217" s="135" t="e">
        <f>O206/#REF!-1</f>
        <v>#REF!</v>
      </c>
      <c r="P217" s="135" t="e">
        <f>P206/#REF!-1</f>
        <v>#REF!</v>
      </c>
      <c r="Q217" s="135" t="e">
        <f>Q206/#REF!-1</f>
        <v>#REF!</v>
      </c>
      <c r="R217" s="135" t="e">
        <f>R206/#REF!-1</f>
        <v>#REF!</v>
      </c>
      <c r="S217" s="135" t="e">
        <f>S206/#REF!-1</f>
        <v>#REF!</v>
      </c>
    </row>
    <row r="218" spans="1:21" hidden="1" x14ac:dyDescent="0.3">
      <c r="A218" s="121" t="s">
        <v>185</v>
      </c>
      <c r="B218" s="135" t="e">
        <f>B206/#REF!-1</f>
        <v>#REF!</v>
      </c>
      <c r="C218" s="135" t="e">
        <f>C206/#REF!-1</f>
        <v>#REF!</v>
      </c>
      <c r="D218" s="135" t="e">
        <f>D206/#REF!-1</f>
        <v>#REF!</v>
      </c>
      <c r="E218" s="135" t="e">
        <f>E206/#REF!-1</f>
        <v>#REF!</v>
      </c>
      <c r="F218" s="135" t="e">
        <f>F206/#REF!-1</f>
        <v>#REF!</v>
      </c>
      <c r="G218" s="135" t="e">
        <f>G206/#REF!-1</f>
        <v>#REF!</v>
      </c>
      <c r="H218" s="135" t="e">
        <f>H206/#REF!-1</f>
        <v>#REF!</v>
      </c>
      <c r="I218" s="135" t="e">
        <f>I206/#REF!-1</f>
        <v>#REF!</v>
      </c>
      <c r="J218" s="135" t="e">
        <f>J206/#REF!-1</f>
        <v>#REF!</v>
      </c>
      <c r="K218" s="135" t="e">
        <f>K206/#REF!-1</f>
        <v>#REF!</v>
      </c>
      <c r="L218" s="135" t="e">
        <f>L206/#REF!-1</f>
        <v>#REF!</v>
      </c>
      <c r="M218" s="135" t="e">
        <f>M206/#REF!-1</f>
        <v>#REF!</v>
      </c>
      <c r="N218" s="135" t="e">
        <f>N206/#REF!-1</f>
        <v>#REF!</v>
      </c>
      <c r="O218" s="135" t="e">
        <f>O206/#REF!-1</f>
        <v>#REF!</v>
      </c>
      <c r="P218" s="135" t="e">
        <f>P206/#REF!-1</f>
        <v>#REF!</v>
      </c>
      <c r="Q218" s="135" t="e">
        <f>Q206/#REF!-1</f>
        <v>#REF!</v>
      </c>
      <c r="R218" s="135" t="e">
        <f>R206/#REF!-1</f>
        <v>#REF!</v>
      </c>
      <c r="S218" s="135" t="e">
        <f>S206/#REF!-1</f>
        <v>#REF!</v>
      </c>
    </row>
    <row r="219" spans="1:21" hidden="1" x14ac:dyDescent="0.3">
      <c r="A219" s="121" t="s">
        <v>186</v>
      </c>
      <c r="B219" s="135" t="e">
        <f>B206/#REF!-1</f>
        <v>#REF!</v>
      </c>
      <c r="C219" s="135" t="e">
        <f>C206/#REF!-1</f>
        <v>#REF!</v>
      </c>
      <c r="D219" s="135" t="e">
        <f>D206/#REF!-1</f>
        <v>#REF!</v>
      </c>
      <c r="E219" s="135" t="e">
        <f>E206/#REF!-1</f>
        <v>#REF!</v>
      </c>
      <c r="F219" s="135" t="e">
        <f>F206/#REF!-1</f>
        <v>#REF!</v>
      </c>
      <c r="G219" s="135" t="e">
        <f>G206/#REF!-1</f>
        <v>#REF!</v>
      </c>
      <c r="H219" s="135" t="e">
        <f>H206/#REF!-1</f>
        <v>#REF!</v>
      </c>
      <c r="I219" s="135" t="e">
        <f>I206/#REF!-1</f>
        <v>#REF!</v>
      </c>
      <c r="J219" s="135" t="e">
        <f>J206/#REF!-1</f>
        <v>#REF!</v>
      </c>
      <c r="K219" s="135" t="e">
        <f>K206/#REF!-1</f>
        <v>#REF!</v>
      </c>
      <c r="L219" s="135" t="e">
        <f>L206/#REF!-1</f>
        <v>#REF!</v>
      </c>
      <c r="M219" s="135" t="e">
        <f>M206/#REF!-1</f>
        <v>#REF!</v>
      </c>
      <c r="N219" s="135" t="e">
        <f>N206/#REF!-1</f>
        <v>#REF!</v>
      </c>
      <c r="O219" s="135" t="e">
        <f>O206/#REF!-1</f>
        <v>#REF!</v>
      </c>
      <c r="P219" s="135" t="e">
        <f>P206/#REF!-1</f>
        <v>#REF!</v>
      </c>
      <c r="Q219" s="135" t="e">
        <f>Q206/#REF!-1</f>
        <v>#REF!</v>
      </c>
      <c r="R219" s="135" t="e">
        <f>R206/#REF!-1</f>
        <v>#REF!</v>
      </c>
      <c r="S219" s="135" t="e">
        <f>S206/#REF!-1</f>
        <v>#REF!</v>
      </c>
    </row>
    <row r="220" spans="1:21" hidden="1" x14ac:dyDescent="0.3">
      <c r="A220" s="121" t="s">
        <v>187</v>
      </c>
      <c r="B220" s="135" t="e">
        <f>B206/#REF!-1</f>
        <v>#REF!</v>
      </c>
      <c r="C220" s="135" t="e">
        <f>C206/#REF!-1</f>
        <v>#REF!</v>
      </c>
      <c r="D220" s="135" t="e">
        <f>D206/#REF!-1</f>
        <v>#REF!</v>
      </c>
      <c r="E220" s="135" t="e">
        <f>E206/#REF!-1</f>
        <v>#REF!</v>
      </c>
      <c r="F220" s="135" t="e">
        <f>F206/#REF!-1</f>
        <v>#REF!</v>
      </c>
      <c r="G220" s="135" t="e">
        <f>G206/#REF!-1</f>
        <v>#REF!</v>
      </c>
      <c r="H220" s="135" t="e">
        <f>H206/#REF!-1</f>
        <v>#REF!</v>
      </c>
      <c r="I220" s="135" t="e">
        <f>I206/#REF!-1</f>
        <v>#REF!</v>
      </c>
      <c r="J220" s="135" t="e">
        <f>J206/#REF!-1</f>
        <v>#REF!</v>
      </c>
      <c r="K220" s="135" t="e">
        <f>K206/#REF!-1</f>
        <v>#REF!</v>
      </c>
      <c r="L220" s="135" t="e">
        <f>L206/#REF!-1</f>
        <v>#REF!</v>
      </c>
      <c r="M220" s="135" t="e">
        <f>M206/#REF!-1</f>
        <v>#REF!</v>
      </c>
      <c r="N220" s="135" t="e">
        <f>N206/#REF!-1</f>
        <v>#REF!</v>
      </c>
      <c r="O220" s="135" t="e">
        <f>O206/#REF!-1</f>
        <v>#REF!</v>
      </c>
      <c r="P220" s="135" t="e">
        <f>P206/#REF!-1</f>
        <v>#REF!</v>
      </c>
      <c r="Q220" s="135" t="e">
        <f>Q206/#REF!-1</f>
        <v>#REF!</v>
      </c>
      <c r="R220" s="135" t="e">
        <f>R206/#REF!-1</f>
        <v>#REF!</v>
      </c>
      <c r="S220" s="135" t="e">
        <f>S206/#REF!-1</f>
        <v>#REF!</v>
      </c>
    </row>
    <row r="221" spans="1:21" hidden="1" x14ac:dyDescent="0.3">
      <c r="A221" s="121" t="s">
        <v>188</v>
      </c>
      <c r="B221" s="135" t="e">
        <f>B206/#REF!-1</f>
        <v>#REF!</v>
      </c>
      <c r="C221" s="135" t="e">
        <f>C206/#REF!-1</f>
        <v>#REF!</v>
      </c>
      <c r="D221" s="135" t="e">
        <f>D206/#REF!-1</f>
        <v>#REF!</v>
      </c>
      <c r="E221" s="135" t="e">
        <f>E206/#REF!-1</f>
        <v>#REF!</v>
      </c>
      <c r="F221" s="135" t="e">
        <f>F206/#REF!-1</f>
        <v>#REF!</v>
      </c>
      <c r="G221" s="135" t="e">
        <f>G206/#REF!-1</f>
        <v>#REF!</v>
      </c>
      <c r="H221" s="135" t="e">
        <f>H206/#REF!-1</f>
        <v>#REF!</v>
      </c>
      <c r="I221" s="135" t="e">
        <f>I206/#REF!-1</f>
        <v>#REF!</v>
      </c>
      <c r="J221" s="135" t="e">
        <f>J206/#REF!-1</f>
        <v>#REF!</v>
      </c>
      <c r="K221" s="135" t="e">
        <f>K206/#REF!-1</f>
        <v>#REF!</v>
      </c>
      <c r="L221" s="135" t="e">
        <f>L206/#REF!-1</f>
        <v>#REF!</v>
      </c>
      <c r="M221" s="135" t="e">
        <f>M206/#REF!-1</f>
        <v>#REF!</v>
      </c>
      <c r="N221" s="135" t="e">
        <f>N206/#REF!-1</f>
        <v>#REF!</v>
      </c>
      <c r="O221" s="135" t="e">
        <f>O206/#REF!-1</f>
        <v>#REF!</v>
      </c>
      <c r="P221" s="135" t="e">
        <f>P206/#REF!-1</f>
        <v>#REF!</v>
      </c>
      <c r="Q221" s="135" t="e">
        <f>Q206/#REF!-1</f>
        <v>#REF!</v>
      </c>
      <c r="R221" s="135" t="e">
        <f>R206/#REF!-1</f>
        <v>#REF!</v>
      </c>
      <c r="S221" s="135" t="e">
        <f>S206/#REF!-1</f>
        <v>#REF!</v>
      </c>
    </row>
    <row r="222" spans="1:21" hidden="1" x14ac:dyDescent="0.3">
      <c r="A222" s="121" t="s">
        <v>189</v>
      </c>
      <c r="B222" s="135" t="e">
        <f>B206/#REF!-1</f>
        <v>#REF!</v>
      </c>
      <c r="C222" s="135" t="e">
        <f>C206/#REF!-1</f>
        <v>#REF!</v>
      </c>
      <c r="D222" s="135" t="e">
        <f>D206/#REF!-1</f>
        <v>#REF!</v>
      </c>
      <c r="E222" s="135" t="e">
        <f>E206/#REF!-1</f>
        <v>#REF!</v>
      </c>
      <c r="F222" s="135" t="e">
        <f>F206/#REF!-1</f>
        <v>#REF!</v>
      </c>
      <c r="G222" s="135" t="e">
        <f>G206/#REF!-1</f>
        <v>#REF!</v>
      </c>
      <c r="H222" s="135" t="e">
        <f>H206/#REF!-1</f>
        <v>#REF!</v>
      </c>
      <c r="I222" s="135" t="e">
        <f>I206/#REF!-1</f>
        <v>#REF!</v>
      </c>
      <c r="J222" s="135" t="e">
        <f>J206/#REF!-1</f>
        <v>#REF!</v>
      </c>
      <c r="K222" s="135" t="e">
        <f>K206/#REF!-1</f>
        <v>#REF!</v>
      </c>
      <c r="L222" s="135" t="e">
        <f>L206/#REF!-1</f>
        <v>#REF!</v>
      </c>
      <c r="M222" s="135" t="e">
        <f>M206/#REF!-1</f>
        <v>#REF!</v>
      </c>
      <c r="N222" s="135" t="e">
        <f>N206/#REF!-1</f>
        <v>#REF!</v>
      </c>
      <c r="O222" s="135" t="e">
        <f>O206/#REF!-1</f>
        <v>#REF!</v>
      </c>
      <c r="P222" s="135" t="e">
        <f>P206/#REF!-1</f>
        <v>#REF!</v>
      </c>
      <c r="Q222" s="135" t="e">
        <f>Q206/#REF!-1</f>
        <v>#REF!</v>
      </c>
      <c r="R222" s="135" t="e">
        <f>R206/#REF!-1</f>
        <v>#REF!</v>
      </c>
      <c r="S222" s="135" t="e">
        <f>S206/#REF!-1</f>
        <v>#REF!</v>
      </c>
    </row>
    <row r="223" spans="1:21" hidden="1" x14ac:dyDescent="0.3">
      <c r="F223" s="146"/>
    </row>
    <row r="224" spans="1:21" hidden="1" x14ac:dyDescent="0.3">
      <c r="A224" s="138" t="s">
        <v>190</v>
      </c>
      <c r="B224" s="142">
        <f t="shared" ref="B224:S224" si="25">AVERAGE(B207:B209)</f>
        <v>914389.37540855992</v>
      </c>
      <c r="C224" s="142">
        <f t="shared" si="25"/>
        <v>266978.22770564002</v>
      </c>
      <c r="D224" s="144">
        <f t="shared" si="25"/>
        <v>160346.20189964</v>
      </c>
      <c r="E224" s="147">
        <f t="shared" si="25"/>
        <v>10393.023333333333</v>
      </c>
      <c r="F224" s="144">
        <f t="shared" si="25"/>
        <v>106631.69247266666</v>
      </c>
      <c r="G224" s="147">
        <f t="shared" si="25"/>
        <v>40580.343333333331</v>
      </c>
      <c r="H224" s="147">
        <f t="shared" si="25"/>
        <v>66051.349139333339</v>
      </c>
      <c r="I224" s="142">
        <f t="shared" si="25"/>
        <v>647411.58177039574</v>
      </c>
      <c r="J224" s="144">
        <f t="shared" si="25"/>
        <v>82790.03526674374</v>
      </c>
      <c r="K224" s="147">
        <f t="shared" si="25"/>
        <v>30537.045787544776</v>
      </c>
      <c r="L224" s="144">
        <f t="shared" si="25"/>
        <v>564621.21317031852</v>
      </c>
      <c r="M224" s="147">
        <f t="shared" si="25"/>
        <v>346613.65729138273</v>
      </c>
      <c r="N224" s="147">
        <f t="shared" si="25"/>
        <v>218006.88921226922</v>
      </c>
      <c r="O224" s="142">
        <f t="shared" si="25"/>
        <v>243136.44708401445</v>
      </c>
      <c r="P224" s="139">
        <f t="shared" si="25"/>
        <v>40930.71523299699</v>
      </c>
      <c r="Q224" s="142">
        <f t="shared" si="25"/>
        <v>671252.82051599177</v>
      </c>
      <c r="R224" s="139">
        <f t="shared" si="25"/>
        <v>387194.22819488187</v>
      </c>
      <c r="S224" s="139">
        <f t="shared" si="25"/>
        <v>284058.5923211099</v>
      </c>
    </row>
    <row r="225" spans="1:19" hidden="1" x14ac:dyDescent="0.3">
      <c r="A225" s="140" t="s">
        <v>191</v>
      </c>
      <c r="B225" s="143">
        <f t="shared" ref="B225:S225" si="26">B206/B224-1</f>
        <v>0.17293198309636426</v>
      </c>
      <c r="C225" s="143">
        <f t="shared" si="26"/>
        <v>-2.3243609634273299E-2</v>
      </c>
      <c r="D225" s="145">
        <f t="shared" si="26"/>
        <v>-5.0877531863873227E-3</v>
      </c>
      <c r="E225" s="148">
        <f t="shared" si="26"/>
        <v>-0.5962657000353121</v>
      </c>
      <c r="F225" s="145">
        <f t="shared" si="26"/>
        <v>-5.0542220119484282E-2</v>
      </c>
      <c r="G225" s="148">
        <f t="shared" si="26"/>
        <v>1.6524420731449441E-2</v>
      </c>
      <c r="H225" s="148">
        <f t="shared" si="26"/>
        <v>-9.1761473736863497E-2</v>
      </c>
      <c r="I225" s="143">
        <f t="shared" si="26"/>
        <v>0.25383122001066227</v>
      </c>
      <c r="J225" s="145">
        <f t="shared" si="26"/>
        <v>1.1377287489826098</v>
      </c>
      <c r="K225" s="148">
        <f t="shared" si="26"/>
        <v>0.71623052094240358</v>
      </c>
      <c r="L225" s="145">
        <f t="shared" si="26"/>
        <v>0.12422487872365773</v>
      </c>
      <c r="M225" s="148">
        <f t="shared" si="26"/>
        <v>-7.4699922778207473E-3</v>
      </c>
      <c r="N225" s="148">
        <f t="shared" si="26"/>
        <v>0.33362188692160988</v>
      </c>
      <c r="O225" s="143">
        <f t="shared" si="26"/>
        <v>0.38405427304250161</v>
      </c>
      <c r="P225" s="141">
        <f t="shared" si="26"/>
        <v>0.38291328841397876</v>
      </c>
      <c r="Q225" s="143">
        <f t="shared" si="26"/>
        <v>9.6462439197559258E-2</v>
      </c>
      <c r="R225" s="141">
        <f t="shared" si="26"/>
        <v>-4.955813147832222E-3</v>
      </c>
      <c r="S225" s="141">
        <f t="shared" si="26"/>
        <v>0.23470350284881114</v>
      </c>
    </row>
    <row r="226" spans="1:19" hidden="1" x14ac:dyDescent="0.3"/>
    <row r="227" spans="1:19" hidden="1" x14ac:dyDescent="0.3"/>
    <row r="228" spans="1:19" hidden="1" x14ac:dyDescent="0.3"/>
    <row r="229" spans="1:19" hidden="1" x14ac:dyDescent="0.3"/>
    <row r="231" spans="1:19" x14ac:dyDescent="0.3">
      <c r="D231" s="149"/>
      <c r="E231" s="149"/>
      <c r="F231" s="149"/>
      <c r="G231" s="149"/>
      <c r="H231" s="149"/>
    </row>
    <row r="234" spans="1:19" x14ac:dyDescent="0.3"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</row>
    <row r="235" spans="1:19" x14ac:dyDescent="0.3"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</row>
    <row r="236" spans="1:19" x14ac:dyDescent="0.3"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</row>
    <row r="237" spans="1:19" x14ac:dyDescent="0.3"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</row>
    <row r="238" spans="1:19" x14ac:dyDescent="0.3"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</row>
    <row r="239" spans="1:19" x14ac:dyDescent="0.3"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</row>
    <row r="240" spans="1:19" x14ac:dyDescent="0.3"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</row>
    <row r="241" spans="6:17" x14ac:dyDescent="0.3"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</row>
    <row r="242" spans="6:17" x14ac:dyDescent="0.3"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</row>
    <row r="243" spans="6:17" x14ac:dyDescent="0.3"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</row>
    <row r="251" spans="6:17" x14ac:dyDescent="0.3">
      <c r="F251" s="150"/>
      <c r="G251" s="150"/>
      <c r="H251" s="151"/>
      <c r="I251" s="150"/>
      <c r="J251" s="151"/>
      <c r="K251" s="150"/>
      <c r="L251" s="150"/>
      <c r="M251" s="151"/>
    </row>
    <row r="252" spans="6:17" x14ac:dyDescent="0.3">
      <c r="F252" s="150"/>
      <c r="G252" s="150"/>
      <c r="H252" s="151"/>
      <c r="I252" s="150"/>
      <c r="J252" s="151"/>
      <c r="K252" s="150"/>
      <c r="L252" s="150"/>
      <c r="M252" s="151"/>
    </row>
    <row r="253" spans="6:17" x14ac:dyDescent="0.3">
      <c r="F253" s="150"/>
      <c r="G253" s="150"/>
      <c r="H253" s="151"/>
      <c r="I253" s="150"/>
      <c r="J253" s="151"/>
      <c r="K253" s="150"/>
      <c r="L253" s="150"/>
      <c r="M253" s="151"/>
    </row>
    <row r="254" spans="6:17" x14ac:dyDescent="0.3">
      <c r="F254" s="150"/>
      <c r="G254" s="150"/>
      <c r="H254" s="151"/>
      <c r="I254" s="150"/>
      <c r="J254" s="151"/>
      <c r="K254" s="150"/>
      <c r="L254" s="150"/>
      <c r="M254" s="151"/>
    </row>
    <row r="255" spans="6:17" x14ac:dyDescent="0.3">
      <c r="F255" s="150"/>
      <c r="G255" s="150"/>
      <c r="H255" s="151"/>
      <c r="I255" s="150"/>
      <c r="J255" s="151"/>
      <c r="K255" s="150"/>
      <c r="L255" s="150"/>
      <c r="M255" s="151"/>
    </row>
    <row r="256" spans="6:17" x14ac:dyDescent="0.3">
      <c r="F256" s="150"/>
      <c r="G256" s="150"/>
      <c r="H256" s="151"/>
      <c r="I256" s="150"/>
      <c r="J256" s="151"/>
      <c r="K256" s="150"/>
      <c r="L256" s="150"/>
      <c r="M256" s="151"/>
    </row>
    <row r="257" spans="6:13" x14ac:dyDescent="0.3">
      <c r="F257" s="150"/>
      <c r="G257" s="150"/>
      <c r="H257" s="151"/>
      <c r="I257" s="150"/>
      <c r="J257" s="151"/>
      <c r="K257" s="150"/>
      <c r="L257" s="150"/>
      <c r="M257" s="151"/>
    </row>
    <row r="262" spans="6:13" x14ac:dyDescent="0.3">
      <c r="F262" s="150"/>
      <c r="G262" s="150"/>
      <c r="H262" s="151"/>
      <c r="I262" s="150"/>
    </row>
    <row r="263" spans="6:13" x14ac:dyDescent="0.3">
      <c r="F263" s="150"/>
      <c r="G263" s="150"/>
      <c r="H263" s="151"/>
      <c r="I263" s="150"/>
    </row>
    <row r="264" spans="6:13" x14ac:dyDescent="0.3">
      <c r="F264" s="150"/>
      <c r="G264" s="150"/>
      <c r="H264" s="151"/>
      <c r="I264" s="150"/>
    </row>
    <row r="265" spans="6:13" x14ac:dyDescent="0.3">
      <c r="F265" s="150"/>
      <c r="G265" s="150"/>
      <c r="H265" s="151"/>
      <c r="I265" s="150"/>
    </row>
    <row r="266" spans="6:13" x14ac:dyDescent="0.3">
      <c r="F266" s="150"/>
      <c r="G266" s="150"/>
      <c r="H266" s="151"/>
      <c r="I266" s="150"/>
    </row>
    <row r="267" spans="6:13" x14ac:dyDescent="0.3">
      <c r="F267" s="150"/>
      <c r="G267" s="150"/>
      <c r="H267" s="151"/>
      <c r="I267" s="150"/>
    </row>
    <row r="268" spans="6:13" x14ac:dyDescent="0.3">
      <c r="F268" s="150"/>
      <c r="G268" s="150"/>
      <c r="H268" s="151"/>
      <c r="I268" s="150"/>
      <c r="J268" s="151"/>
    </row>
    <row r="269" spans="6:13" x14ac:dyDescent="0.3">
      <c r="F269" s="150"/>
      <c r="G269" s="150"/>
      <c r="H269" s="151"/>
      <c r="I269" s="150"/>
      <c r="J269" s="151"/>
    </row>
    <row r="270" spans="6:13" x14ac:dyDescent="0.3">
      <c r="F270" s="150"/>
      <c r="G270" s="150"/>
      <c r="H270" s="151"/>
      <c r="I270" s="150"/>
      <c r="J270" s="151"/>
    </row>
    <row r="271" spans="6:13" x14ac:dyDescent="0.3">
      <c r="F271" s="150"/>
      <c r="G271" s="150"/>
      <c r="H271" s="151"/>
      <c r="I271" s="150"/>
      <c r="J271" s="151"/>
    </row>
  </sheetData>
  <mergeCells count="3">
    <mergeCell ref="U3:U5"/>
    <mergeCell ref="A1:U1"/>
    <mergeCell ref="A202:S202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21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2018-11-05T08:23:42Z</cp:lastPrinted>
  <dcterms:created xsi:type="dcterms:W3CDTF">2015-03-05T07:20:42Z</dcterms:created>
  <dcterms:modified xsi:type="dcterms:W3CDTF">2018-11-05T08:23:44Z</dcterms:modified>
</cp:coreProperties>
</file>