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1 2022사업\01 월간수주동향\12월\보고\"/>
    </mc:Choice>
  </mc:AlternateContent>
  <bookViews>
    <workbookView xWindow="7065" yWindow="465" windowWidth="34020" windowHeight="10845"/>
  </bookViews>
  <sheets>
    <sheet name="수주통계" sheetId="3" r:id="rId1"/>
    <sheet name="분기" sheetId="5" r:id="rId2"/>
  </sheets>
  <definedNames>
    <definedName name="_xlnm.Print_Area" localSheetId="1">분기!$A$1:$U$276</definedName>
    <definedName name="_xlnm.Print_Area" localSheetId="0">수주통계!$A$1:$U$267</definedName>
    <definedName name="rr">#REF!</definedName>
    <definedName name="가">#REF!</definedName>
    <definedName name="공공" localSheetId="0">수주통계!#REF!</definedName>
    <definedName name="공공">#REF!</definedName>
    <definedName name="공공건축" localSheetId="0">수주통계!#REF!</definedName>
    <definedName name="공공건축">#REF!</definedName>
    <definedName name="공공기계설치">#REF!</definedName>
    <definedName name="공공비주거" localSheetId="0">수주통계!#REF!</definedName>
    <definedName name="공공비주거">#REF!</definedName>
    <definedName name="공공주거" localSheetId="0">수주통계!#REF!</definedName>
    <definedName name="공공주거">#REF!</definedName>
    <definedName name="공공토목" localSheetId="0">수주통계!#REF!</definedName>
    <definedName name="공공토목">#REF!</definedName>
    <definedName name="ㄷ">#REF!</definedName>
    <definedName name="ㄹ">#REF!</definedName>
    <definedName name="몰라">#REF!</definedName>
    <definedName name="민간" localSheetId="0">수주통계!#REF!</definedName>
    <definedName name="민간">#REF!</definedName>
    <definedName name="민간건축" localSheetId="0">수주통계!#REF!</definedName>
    <definedName name="민간건축">#REF!</definedName>
    <definedName name="민간기계설치">#REF!</definedName>
    <definedName name="민간비주거" localSheetId="0">수주통계!#REF!</definedName>
    <definedName name="민간비주거">#REF!</definedName>
    <definedName name="민간주거" localSheetId="0">수주통계!#REF!</definedName>
    <definedName name="민간주거">#REF!</definedName>
    <definedName name="민간토목" localSheetId="0">수주통계!#REF!</definedName>
    <definedName name="민간토목">#REF!</definedName>
    <definedName name="ㅇㅇ">#REF!</definedName>
    <definedName name="ㅎ홈ㄴㄹㄴㄻㄴ">#REF!</definedName>
    <definedName name="합계">#REF!</definedName>
  </definedNames>
  <calcPr calcId="162913"/>
</workbook>
</file>

<file path=xl/calcChain.xml><?xml version="1.0" encoding="utf-8"?>
<calcChain xmlns="http://schemas.openxmlformats.org/spreadsheetml/2006/main">
  <c r="S276" i="5" l="1"/>
  <c r="R276" i="5"/>
  <c r="Q276" i="5"/>
  <c r="P276" i="5"/>
  <c r="O276" i="5"/>
  <c r="N276" i="5"/>
  <c r="M276" i="5"/>
  <c r="L276" i="5"/>
  <c r="K276" i="5"/>
  <c r="J276" i="5"/>
  <c r="I276" i="5"/>
  <c r="H276" i="5"/>
  <c r="G276" i="5"/>
  <c r="F276" i="5"/>
  <c r="E276" i="5"/>
  <c r="D276" i="5"/>
  <c r="C276" i="5"/>
  <c r="B276" i="5"/>
  <c r="S275" i="5"/>
  <c r="R275" i="5"/>
  <c r="Q275" i="5"/>
  <c r="P275" i="5"/>
  <c r="O275" i="5"/>
  <c r="N275" i="5"/>
  <c r="M275" i="5"/>
  <c r="L275" i="5"/>
  <c r="K275" i="5"/>
  <c r="J275" i="5"/>
  <c r="I275" i="5"/>
  <c r="H275" i="5"/>
  <c r="G275" i="5"/>
  <c r="F275" i="5"/>
  <c r="E275" i="5"/>
  <c r="D275" i="5"/>
  <c r="C275" i="5"/>
  <c r="B275" i="5"/>
  <c r="S274" i="5"/>
  <c r="R274" i="5"/>
  <c r="Q274" i="5"/>
  <c r="P274" i="5"/>
  <c r="O274" i="5"/>
  <c r="N274" i="5"/>
  <c r="M274" i="5"/>
  <c r="L274" i="5"/>
  <c r="K274" i="5"/>
  <c r="J274" i="5"/>
  <c r="I274" i="5"/>
  <c r="H274" i="5"/>
  <c r="G274" i="5"/>
  <c r="F274" i="5"/>
  <c r="E274" i="5"/>
  <c r="D274" i="5"/>
  <c r="C274" i="5"/>
  <c r="B274" i="5"/>
  <c r="S273" i="5"/>
  <c r="R273" i="5"/>
  <c r="Q273" i="5"/>
  <c r="P273" i="5"/>
  <c r="O273" i="5"/>
  <c r="N273" i="5"/>
  <c r="M273" i="5"/>
  <c r="L273" i="5"/>
  <c r="K273" i="5"/>
  <c r="J273" i="5"/>
  <c r="I273" i="5"/>
  <c r="H273" i="5"/>
  <c r="G273" i="5"/>
  <c r="F273" i="5"/>
  <c r="E273" i="5"/>
  <c r="D273" i="5"/>
  <c r="C273" i="5"/>
  <c r="B273" i="5"/>
  <c r="S253" i="3" l="1"/>
  <c r="R253" i="3"/>
  <c r="Q253" i="3"/>
  <c r="P253" i="3"/>
  <c r="O253" i="3"/>
  <c r="N253" i="3"/>
  <c r="M253" i="3"/>
  <c r="L253" i="3"/>
  <c r="K253" i="3"/>
  <c r="J253" i="3"/>
  <c r="I253" i="3"/>
  <c r="H253" i="3"/>
  <c r="G253" i="3"/>
  <c r="F253" i="3"/>
  <c r="E253" i="3"/>
  <c r="D253" i="3"/>
  <c r="C253" i="3"/>
  <c r="B253" i="3"/>
  <c r="S264" i="3"/>
  <c r="R264" i="3"/>
  <c r="Q264" i="3"/>
  <c r="P264" i="3"/>
  <c r="O264" i="3"/>
  <c r="N264" i="3"/>
  <c r="M264" i="3"/>
  <c r="L264" i="3"/>
  <c r="K264" i="3"/>
  <c r="J264" i="3"/>
  <c r="I264" i="3"/>
  <c r="H264" i="3"/>
  <c r="G264" i="3"/>
  <c r="F264" i="3"/>
  <c r="E264" i="3"/>
  <c r="D264" i="3"/>
  <c r="C264" i="3"/>
  <c r="S263" i="3"/>
  <c r="R263" i="3"/>
  <c r="Q263" i="3"/>
  <c r="P263" i="3"/>
  <c r="O263" i="3"/>
  <c r="N263" i="3"/>
  <c r="M263" i="3"/>
  <c r="L263" i="3"/>
  <c r="K263" i="3"/>
  <c r="J263" i="3"/>
  <c r="I263" i="3"/>
  <c r="H263" i="3"/>
  <c r="G263" i="3"/>
  <c r="F263" i="3"/>
  <c r="E263" i="3"/>
  <c r="D263" i="3"/>
  <c r="C263" i="3"/>
  <c r="S262" i="3"/>
  <c r="R262" i="3"/>
  <c r="Q262" i="3"/>
  <c r="P262" i="3"/>
  <c r="O262" i="3"/>
  <c r="N262" i="3"/>
  <c r="M262" i="3"/>
  <c r="L262" i="3"/>
  <c r="K262" i="3"/>
  <c r="J262" i="3"/>
  <c r="I262" i="3"/>
  <c r="H262" i="3"/>
  <c r="G262" i="3"/>
  <c r="F262" i="3"/>
  <c r="E262" i="3"/>
  <c r="D262" i="3"/>
  <c r="C262" i="3"/>
  <c r="B264" i="3"/>
  <c r="B263" i="3"/>
  <c r="B262" i="3"/>
  <c r="S256" i="3"/>
  <c r="R256" i="3"/>
  <c r="Q256" i="3"/>
  <c r="P256" i="3"/>
  <c r="O256" i="3"/>
  <c r="N256" i="3"/>
  <c r="M256" i="3"/>
  <c r="L256" i="3"/>
  <c r="K256" i="3"/>
  <c r="J256" i="3"/>
  <c r="I256" i="3"/>
  <c r="H256" i="3"/>
  <c r="G256" i="3"/>
  <c r="F256" i="3"/>
  <c r="E256" i="3"/>
  <c r="D256" i="3"/>
  <c r="C256" i="3"/>
  <c r="S255" i="3"/>
  <c r="R255" i="3"/>
  <c r="Q255" i="3"/>
  <c r="P255" i="3"/>
  <c r="O255" i="3"/>
  <c r="N255" i="3"/>
  <c r="M255" i="3"/>
  <c r="L255" i="3"/>
  <c r="K255" i="3"/>
  <c r="J255" i="3"/>
  <c r="I255" i="3"/>
  <c r="H255" i="3"/>
  <c r="G255" i="3"/>
  <c r="F255" i="3"/>
  <c r="E255" i="3"/>
  <c r="D255" i="3"/>
  <c r="C255" i="3"/>
  <c r="S254" i="3"/>
  <c r="R254" i="3"/>
  <c r="Q254" i="3"/>
  <c r="P254" i="3"/>
  <c r="O254" i="3"/>
  <c r="N254" i="3"/>
  <c r="M254" i="3"/>
  <c r="L254" i="3"/>
  <c r="K254" i="3"/>
  <c r="J254" i="3"/>
  <c r="I254" i="3"/>
  <c r="H254" i="3"/>
  <c r="G254" i="3"/>
  <c r="F254" i="3"/>
  <c r="E254" i="3"/>
  <c r="D254" i="3"/>
  <c r="C254" i="3"/>
  <c r="B256" i="3"/>
  <c r="B255" i="3"/>
  <c r="B254" i="3"/>
  <c r="S269" i="5" l="1"/>
  <c r="R269" i="5"/>
  <c r="Q269" i="5"/>
  <c r="P269" i="5"/>
  <c r="O269" i="5"/>
  <c r="N269" i="5"/>
  <c r="M269" i="5"/>
  <c r="L269" i="5"/>
  <c r="K269" i="5"/>
  <c r="J269" i="5"/>
  <c r="I269" i="5"/>
  <c r="H269" i="5"/>
  <c r="G269" i="5"/>
  <c r="F269" i="5"/>
  <c r="E269" i="5"/>
  <c r="D269" i="5"/>
  <c r="C269" i="5"/>
  <c r="B269" i="5"/>
  <c r="B266" i="3" l="1"/>
  <c r="B265" i="3" l="1"/>
  <c r="B268" i="3" s="1"/>
  <c r="B267" i="3"/>
  <c r="S265" i="5" l="1"/>
  <c r="R265" i="5"/>
  <c r="Q265" i="5"/>
  <c r="P265" i="5"/>
  <c r="O265" i="5"/>
  <c r="N265" i="5"/>
  <c r="M265" i="5"/>
  <c r="L265" i="5"/>
  <c r="K265" i="5"/>
  <c r="J265" i="5"/>
  <c r="I265" i="5"/>
  <c r="H265" i="5"/>
  <c r="G265" i="5"/>
  <c r="F265" i="5"/>
  <c r="E265" i="5"/>
  <c r="D265" i="5"/>
  <c r="C265" i="5"/>
  <c r="B265" i="5"/>
  <c r="T254" i="3" l="1"/>
  <c r="T255" i="3"/>
  <c r="T256" i="3"/>
  <c r="C261" i="5" l="1"/>
  <c r="D261" i="5"/>
  <c r="E261" i="5"/>
  <c r="F261" i="5"/>
  <c r="G261" i="5"/>
  <c r="H261" i="5"/>
  <c r="I261" i="5"/>
  <c r="J261" i="5"/>
  <c r="K261" i="5"/>
  <c r="L261" i="5"/>
  <c r="M261" i="5"/>
  <c r="N261" i="5"/>
  <c r="O261" i="5"/>
  <c r="P261" i="5"/>
  <c r="Q261" i="5"/>
  <c r="R261" i="5"/>
  <c r="S261" i="5"/>
  <c r="B261" i="5"/>
  <c r="T262" i="3" l="1"/>
  <c r="U262" i="3"/>
  <c r="T263" i="3"/>
  <c r="U263" i="3"/>
  <c r="T264" i="3"/>
  <c r="C240" i="3"/>
  <c r="D240" i="3"/>
  <c r="E240" i="3"/>
  <c r="F240" i="3"/>
  <c r="G240" i="3"/>
  <c r="H240" i="3"/>
  <c r="I240" i="3"/>
  <c r="J240" i="3"/>
  <c r="K240" i="3"/>
  <c r="L240" i="3"/>
  <c r="M240" i="3"/>
  <c r="N240" i="3"/>
  <c r="O240" i="3"/>
  <c r="P240" i="3"/>
  <c r="Q240" i="3"/>
  <c r="R240" i="3"/>
  <c r="S240" i="3"/>
  <c r="B240" i="3"/>
  <c r="T274" i="5" l="1"/>
  <c r="U274" i="5"/>
  <c r="T275" i="5"/>
  <c r="U275" i="5"/>
  <c r="T276" i="5"/>
  <c r="U276" i="5"/>
  <c r="S257" i="5"/>
  <c r="C257" i="5"/>
  <c r="D257" i="5"/>
  <c r="E257" i="5"/>
  <c r="F257" i="5"/>
  <c r="G257" i="5"/>
  <c r="H257" i="5"/>
  <c r="I257" i="5"/>
  <c r="J257" i="5"/>
  <c r="K257" i="5"/>
  <c r="L257" i="5"/>
  <c r="M257" i="5"/>
  <c r="N257" i="5"/>
  <c r="O257" i="5"/>
  <c r="P257" i="5"/>
  <c r="Q257" i="5"/>
  <c r="R257" i="5"/>
  <c r="B257" i="5"/>
  <c r="C253" i="5" l="1"/>
  <c r="D253" i="5"/>
  <c r="E253" i="5"/>
  <c r="F253" i="5"/>
  <c r="G253" i="5"/>
  <c r="H253" i="5"/>
  <c r="I253" i="5"/>
  <c r="J253" i="5"/>
  <c r="K253" i="5"/>
  <c r="L253" i="5"/>
  <c r="M253" i="5"/>
  <c r="N253" i="5"/>
  <c r="O253" i="5"/>
  <c r="P253" i="5"/>
  <c r="Q253" i="5"/>
  <c r="R253" i="5"/>
  <c r="S253" i="5"/>
  <c r="B253" i="5"/>
  <c r="C249" i="5" l="1"/>
  <c r="D249" i="5"/>
  <c r="E249" i="5"/>
  <c r="F249" i="5"/>
  <c r="G249" i="5"/>
  <c r="H249" i="5"/>
  <c r="I249" i="5"/>
  <c r="J249" i="5"/>
  <c r="K249" i="5"/>
  <c r="L249" i="5"/>
  <c r="M249" i="5"/>
  <c r="N249" i="5"/>
  <c r="O249" i="5"/>
  <c r="P249" i="5"/>
  <c r="Q249" i="5"/>
  <c r="R249" i="5"/>
  <c r="S249" i="5"/>
  <c r="B249" i="5"/>
  <c r="B245" i="5" l="1"/>
  <c r="C245" i="5"/>
  <c r="D245" i="5"/>
  <c r="E245" i="5"/>
  <c r="F245" i="5"/>
  <c r="G245" i="5"/>
  <c r="H245" i="5"/>
  <c r="I245" i="5"/>
  <c r="J245" i="5"/>
  <c r="K245" i="5"/>
  <c r="L245" i="5"/>
  <c r="M245" i="5"/>
  <c r="N245" i="5"/>
  <c r="O245" i="5"/>
  <c r="P245" i="5"/>
  <c r="Q245" i="5"/>
  <c r="R245" i="5"/>
  <c r="S245" i="5"/>
  <c r="T245" i="5" l="1"/>
  <c r="U245" i="5"/>
  <c r="U227" i="3" l="1"/>
  <c r="T227" i="3"/>
  <c r="S227" i="3"/>
  <c r="R227" i="3"/>
  <c r="Q227" i="3"/>
  <c r="P227" i="3"/>
  <c r="O227" i="3"/>
  <c r="N227" i="3"/>
  <c r="M227" i="3"/>
  <c r="L227" i="3"/>
  <c r="K227" i="3"/>
  <c r="J227" i="3"/>
  <c r="I227" i="3"/>
  <c r="H227" i="3"/>
  <c r="G227" i="3"/>
  <c r="F227" i="3"/>
  <c r="E227" i="3"/>
  <c r="D227" i="3"/>
  <c r="C227" i="3"/>
  <c r="B227" i="3"/>
  <c r="C241" i="5" l="1"/>
  <c r="D241" i="5"/>
  <c r="E241" i="5"/>
  <c r="F241" i="5"/>
  <c r="G241" i="5"/>
  <c r="H241" i="5"/>
  <c r="I241" i="5"/>
  <c r="J241" i="5"/>
  <c r="K241" i="5"/>
  <c r="L241" i="5"/>
  <c r="M241" i="5"/>
  <c r="N241" i="5"/>
  <c r="O241" i="5"/>
  <c r="P241" i="5"/>
  <c r="Q241" i="5"/>
  <c r="R241" i="5"/>
  <c r="S241" i="5"/>
  <c r="B241" i="5"/>
  <c r="I267" i="3" l="1"/>
  <c r="C266" i="3"/>
  <c r="D266" i="3"/>
  <c r="E266" i="3"/>
  <c r="F266" i="3"/>
  <c r="G266" i="3"/>
  <c r="H266" i="3"/>
  <c r="I266" i="3"/>
  <c r="J266" i="3"/>
  <c r="K266" i="3"/>
  <c r="L266" i="3"/>
  <c r="M266" i="3"/>
  <c r="N266" i="3"/>
  <c r="P266" i="3"/>
  <c r="Q266" i="3"/>
  <c r="R266" i="3"/>
  <c r="S266" i="3"/>
  <c r="G267" i="3"/>
  <c r="H267" i="3"/>
  <c r="M267" i="3"/>
  <c r="N267" i="3"/>
  <c r="L267" i="3" l="1"/>
  <c r="F267" i="3"/>
  <c r="K267" i="3"/>
  <c r="E267" i="3"/>
  <c r="O266" i="3"/>
  <c r="J267" i="3"/>
  <c r="D267" i="3"/>
  <c r="C267" i="3"/>
  <c r="C237" i="5"/>
  <c r="D237" i="5"/>
  <c r="E237" i="5"/>
  <c r="F237" i="5"/>
  <c r="G237" i="5"/>
  <c r="H237" i="5"/>
  <c r="I237" i="5"/>
  <c r="J237" i="5"/>
  <c r="K237" i="5"/>
  <c r="L237" i="5"/>
  <c r="M237" i="5"/>
  <c r="N237" i="5"/>
  <c r="O237" i="5"/>
  <c r="P237" i="5"/>
  <c r="Q237" i="5"/>
  <c r="R237" i="5"/>
  <c r="S237" i="5"/>
  <c r="B237" i="5"/>
  <c r="C233" i="5" l="1"/>
  <c r="D233" i="5"/>
  <c r="E233" i="5"/>
  <c r="F233" i="5"/>
  <c r="G233" i="5"/>
  <c r="H233" i="5"/>
  <c r="I233" i="5"/>
  <c r="J233" i="5"/>
  <c r="K233" i="5"/>
  <c r="L233" i="5"/>
  <c r="M233" i="5"/>
  <c r="N233" i="5"/>
  <c r="O233" i="5"/>
  <c r="P233" i="5"/>
  <c r="Q233" i="5"/>
  <c r="R233" i="5"/>
  <c r="S233" i="5"/>
  <c r="T233" i="5"/>
  <c r="U233" i="5"/>
  <c r="B233" i="5"/>
  <c r="C229" i="5" l="1"/>
  <c r="D229" i="5"/>
  <c r="E229" i="5"/>
  <c r="F229" i="5"/>
  <c r="G229" i="5"/>
  <c r="H229" i="5"/>
  <c r="I229" i="5"/>
  <c r="J229" i="5"/>
  <c r="K229" i="5"/>
  <c r="L229" i="5"/>
  <c r="M229" i="5"/>
  <c r="N229" i="5"/>
  <c r="O229" i="5"/>
  <c r="P229" i="5"/>
  <c r="Q229" i="5"/>
  <c r="R229" i="5"/>
  <c r="S229" i="5"/>
  <c r="B229" i="5"/>
  <c r="C214" i="3" l="1"/>
  <c r="D214" i="3"/>
  <c r="E214" i="3"/>
  <c r="F214" i="3"/>
  <c r="G214" i="3"/>
  <c r="H214" i="3"/>
  <c r="I214" i="3"/>
  <c r="J214" i="3"/>
  <c r="K214" i="3"/>
  <c r="L214" i="3"/>
  <c r="M214" i="3"/>
  <c r="N214" i="3"/>
  <c r="O214" i="3"/>
  <c r="P214" i="3"/>
  <c r="Q214" i="3"/>
  <c r="R214" i="3"/>
  <c r="S214" i="3"/>
  <c r="T214" i="3"/>
  <c r="U214" i="3"/>
  <c r="B214" i="3"/>
  <c r="R225" i="5" l="1"/>
  <c r="S225" i="5"/>
  <c r="M225" i="5"/>
  <c r="N225" i="5"/>
  <c r="C191" i="5" l="1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B196" i="5"/>
  <c r="B199" i="5"/>
  <c r="B200" i="5" s="1"/>
  <c r="B201" i="5"/>
  <c r="B202" i="5"/>
  <c r="B208" i="5"/>
  <c r="B213" i="5"/>
  <c r="B217" i="5"/>
  <c r="B221" i="5"/>
  <c r="B225" i="5"/>
  <c r="B191" i="5"/>
  <c r="C208" i="5"/>
  <c r="D208" i="5"/>
  <c r="E208" i="5"/>
  <c r="F208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C225" i="5"/>
  <c r="D225" i="5"/>
  <c r="E225" i="5"/>
  <c r="F225" i="5"/>
  <c r="G225" i="5"/>
  <c r="H225" i="5"/>
  <c r="I225" i="5"/>
  <c r="J225" i="5"/>
  <c r="K225" i="5"/>
  <c r="L225" i="5"/>
  <c r="O225" i="5"/>
  <c r="P225" i="5"/>
  <c r="Q225" i="5"/>
  <c r="W225" i="5" l="1"/>
  <c r="V213" i="5"/>
  <c r="V225" i="5"/>
  <c r="V217" i="5"/>
  <c r="B204" i="5"/>
  <c r="V221" i="5" s="1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B187" i="5"/>
  <c r="C204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U204" i="5"/>
  <c r="C221" i="5"/>
  <c r="D221" i="5"/>
  <c r="E221" i="5"/>
  <c r="F221" i="5"/>
  <c r="G221" i="5"/>
  <c r="H221" i="5"/>
  <c r="I221" i="5"/>
  <c r="J221" i="5"/>
  <c r="K221" i="5"/>
  <c r="L221" i="5"/>
  <c r="M221" i="5"/>
  <c r="N221" i="5"/>
  <c r="O221" i="5"/>
  <c r="P221" i="5"/>
  <c r="Q221" i="5"/>
  <c r="R221" i="5"/>
  <c r="S221" i="5"/>
  <c r="S285" i="5"/>
  <c r="R285" i="5"/>
  <c r="Q285" i="5"/>
  <c r="P285" i="5"/>
  <c r="O285" i="5"/>
  <c r="N285" i="5"/>
  <c r="M285" i="5"/>
  <c r="L285" i="5"/>
  <c r="K285" i="5"/>
  <c r="J285" i="5"/>
  <c r="I285" i="5"/>
  <c r="H285" i="5"/>
  <c r="G285" i="5"/>
  <c r="F285" i="5"/>
  <c r="E285" i="5"/>
  <c r="D285" i="5"/>
  <c r="C285" i="5"/>
  <c r="B285" i="5"/>
  <c r="U284" i="5"/>
  <c r="T284" i="5"/>
  <c r="U282" i="5"/>
  <c r="T282" i="5"/>
  <c r="S217" i="5"/>
  <c r="R217" i="5"/>
  <c r="Q217" i="5"/>
  <c r="P217" i="5"/>
  <c r="O217" i="5"/>
  <c r="N217" i="5"/>
  <c r="M217" i="5"/>
  <c r="L217" i="5"/>
  <c r="K217" i="5"/>
  <c r="J217" i="5"/>
  <c r="I217" i="5"/>
  <c r="H217" i="5"/>
  <c r="G217" i="5"/>
  <c r="F217" i="5"/>
  <c r="E217" i="5"/>
  <c r="D217" i="5"/>
  <c r="C217" i="5"/>
  <c r="S213" i="5"/>
  <c r="R213" i="5"/>
  <c r="Q213" i="5"/>
  <c r="P213" i="5"/>
  <c r="O213" i="5"/>
  <c r="N213" i="5"/>
  <c r="M213" i="5"/>
  <c r="L213" i="5"/>
  <c r="K213" i="5"/>
  <c r="J213" i="5"/>
  <c r="I213" i="5"/>
  <c r="H213" i="5"/>
  <c r="G213" i="5"/>
  <c r="F213" i="5"/>
  <c r="E213" i="5"/>
  <c r="D213" i="5"/>
  <c r="C213" i="5"/>
  <c r="N200" i="5"/>
  <c r="M200" i="5"/>
  <c r="L200" i="5"/>
  <c r="K200" i="5"/>
  <c r="J200" i="5"/>
  <c r="I200" i="5"/>
  <c r="H200" i="5"/>
  <c r="G200" i="5"/>
  <c r="F200" i="5"/>
  <c r="E200" i="5"/>
  <c r="D200" i="5"/>
  <c r="C200" i="5"/>
  <c r="S199" i="5"/>
  <c r="S200" i="5" s="1"/>
  <c r="R199" i="5"/>
  <c r="R200" i="5" s="1"/>
  <c r="Q199" i="5"/>
  <c r="Q200" i="5" s="1"/>
  <c r="P199" i="5"/>
  <c r="P200" i="5" s="1"/>
  <c r="O199" i="5"/>
  <c r="T199" i="5" s="1"/>
  <c r="T283" i="5" s="1"/>
  <c r="S196" i="5"/>
  <c r="R196" i="5"/>
  <c r="Q196" i="5"/>
  <c r="P196" i="5"/>
  <c r="O196" i="5"/>
  <c r="N196" i="5"/>
  <c r="M196" i="5"/>
  <c r="L196" i="5"/>
  <c r="K196" i="5"/>
  <c r="J196" i="5"/>
  <c r="I196" i="5"/>
  <c r="H196" i="5"/>
  <c r="G196" i="5"/>
  <c r="F196" i="5"/>
  <c r="E196" i="5"/>
  <c r="D196" i="5"/>
  <c r="C196" i="5"/>
  <c r="B283" i="5"/>
  <c r="S183" i="5"/>
  <c r="R183" i="5"/>
  <c r="Q183" i="5"/>
  <c r="P183" i="5"/>
  <c r="O183" i="5"/>
  <c r="N183" i="5"/>
  <c r="M183" i="5"/>
  <c r="L183" i="5"/>
  <c r="K183" i="5"/>
  <c r="J183" i="5"/>
  <c r="I183" i="5"/>
  <c r="H183" i="5"/>
  <c r="G183" i="5"/>
  <c r="F183" i="5"/>
  <c r="E183" i="5"/>
  <c r="D183" i="5"/>
  <c r="C183" i="5"/>
  <c r="B183" i="5"/>
  <c r="S179" i="5"/>
  <c r="S284" i="5" s="1"/>
  <c r="R179" i="5"/>
  <c r="R284" i="5" s="1"/>
  <c r="Q179" i="5"/>
  <c r="Q284" i="5" s="1"/>
  <c r="P179" i="5"/>
  <c r="P284" i="5" s="1"/>
  <c r="O179" i="5"/>
  <c r="O284" i="5" s="1"/>
  <c r="N179" i="5"/>
  <c r="M179" i="5"/>
  <c r="M284" i="5" s="1"/>
  <c r="L179" i="5"/>
  <c r="L284" i="5" s="1"/>
  <c r="K179" i="5"/>
  <c r="K284" i="5" s="1"/>
  <c r="J179" i="5"/>
  <c r="J284" i="5" s="1"/>
  <c r="I179" i="5"/>
  <c r="I284" i="5" s="1"/>
  <c r="H179" i="5"/>
  <c r="G179" i="5"/>
  <c r="G284" i="5" s="1"/>
  <c r="F179" i="5"/>
  <c r="F284" i="5" s="1"/>
  <c r="E179" i="5"/>
  <c r="E284" i="5" s="1"/>
  <c r="D179" i="5"/>
  <c r="D284" i="5" s="1"/>
  <c r="C179" i="5"/>
  <c r="C284" i="5" s="1"/>
  <c r="B179" i="5"/>
  <c r="S175" i="5"/>
  <c r="R175" i="5"/>
  <c r="Q175" i="5"/>
  <c r="P175" i="5"/>
  <c r="O175" i="5"/>
  <c r="N175" i="5"/>
  <c r="M175" i="5"/>
  <c r="L175" i="5"/>
  <c r="K175" i="5"/>
  <c r="J175" i="5"/>
  <c r="I175" i="5"/>
  <c r="H175" i="5"/>
  <c r="G175" i="5"/>
  <c r="F175" i="5"/>
  <c r="E175" i="5"/>
  <c r="D175" i="5"/>
  <c r="C175" i="5"/>
  <c r="B175" i="5"/>
  <c r="U175" i="5" s="1"/>
  <c r="S162" i="5"/>
  <c r="R162" i="5"/>
  <c r="Q162" i="5"/>
  <c r="P162" i="5"/>
  <c r="O162" i="5"/>
  <c r="N162" i="5"/>
  <c r="M162" i="5"/>
  <c r="L162" i="5"/>
  <c r="K162" i="5"/>
  <c r="J162" i="5"/>
  <c r="I162" i="5"/>
  <c r="H162" i="5"/>
  <c r="G162" i="5"/>
  <c r="F162" i="5"/>
  <c r="E162" i="5"/>
  <c r="D162" i="5"/>
  <c r="C162" i="5"/>
  <c r="B162" i="5"/>
  <c r="U162" i="5" s="1"/>
  <c r="U161" i="5"/>
  <c r="U160" i="5"/>
  <c r="U159" i="5"/>
  <c r="U158" i="5"/>
  <c r="U157" i="5"/>
  <c r="U156" i="5"/>
  <c r="U155" i="5"/>
  <c r="U154" i="5"/>
  <c r="U153" i="5"/>
  <c r="U152" i="5"/>
  <c r="U151" i="5"/>
  <c r="U150" i="5"/>
  <c r="S149" i="5"/>
  <c r="R149" i="5"/>
  <c r="Q149" i="5"/>
  <c r="P149" i="5"/>
  <c r="O149" i="5"/>
  <c r="N149" i="5"/>
  <c r="M149" i="5"/>
  <c r="L149" i="5"/>
  <c r="K149" i="5"/>
  <c r="J149" i="5"/>
  <c r="I149" i="5"/>
  <c r="H149" i="5"/>
  <c r="G149" i="5"/>
  <c r="F149" i="5"/>
  <c r="E149" i="5"/>
  <c r="D149" i="5"/>
  <c r="C149" i="5"/>
  <c r="B149" i="5"/>
  <c r="U149" i="5" s="1"/>
  <c r="U148" i="5"/>
  <c r="U147" i="5"/>
  <c r="U146" i="5"/>
  <c r="U145" i="5"/>
  <c r="U144" i="5"/>
  <c r="U143" i="5"/>
  <c r="U142" i="5"/>
  <c r="U141" i="5"/>
  <c r="U140" i="5"/>
  <c r="U139" i="5"/>
  <c r="U138" i="5"/>
  <c r="U137" i="5"/>
  <c r="S136" i="5"/>
  <c r="R136" i="5"/>
  <c r="Q136" i="5"/>
  <c r="P136" i="5"/>
  <c r="O136" i="5"/>
  <c r="N136" i="5"/>
  <c r="M136" i="5"/>
  <c r="L136" i="5"/>
  <c r="K136" i="5"/>
  <c r="J136" i="5"/>
  <c r="I136" i="5"/>
  <c r="H136" i="5"/>
  <c r="G136" i="5"/>
  <c r="F136" i="5"/>
  <c r="E136" i="5"/>
  <c r="D136" i="5"/>
  <c r="C136" i="5"/>
  <c r="B136" i="5"/>
  <c r="U136" i="5" s="1"/>
  <c r="U135" i="5"/>
  <c r="U134" i="5"/>
  <c r="U133" i="5"/>
  <c r="U132" i="5"/>
  <c r="U131" i="5"/>
  <c r="U130" i="5"/>
  <c r="U129" i="5"/>
  <c r="U128" i="5"/>
  <c r="U127" i="5"/>
  <c r="U126" i="5"/>
  <c r="U125" i="5"/>
  <c r="U124" i="5"/>
  <c r="N123" i="5"/>
  <c r="M123" i="5"/>
  <c r="L123" i="5"/>
  <c r="K123" i="5"/>
  <c r="J123" i="5"/>
  <c r="I123" i="5"/>
  <c r="H123" i="5"/>
  <c r="G123" i="5"/>
  <c r="F123" i="5"/>
  <c r="E123" i="5"/>
  <c r="D123" i="5"/>
  <c r="C123" i="5"/>
  <c r="U122" i="5"/>
  <c r="S121" i="5"/>
  <c r="R121" i="5"/>
  <c r="Q121" i="5"/>
  <c r="P121" i="5"/>
  <c r="O121" i="5"/>
  <c r="B121" i="5"/>
  <c r="S120" i="5"/>
  <c r="R120" i="5"/>
  <c r="Q120" i="5"/>
  <c r="P120" i="5"/>
  <c r="O120" i="5"/>
  <c r="B120" i="5"/>
  <c r="U120" i="5" s="1"/>
  <c r="U119" i="5"/>
  <c r="S119" i="5"/>
  <c r="R119" i="5"/>
  <c r="Q119" i="5"/>
  <c r="P119" i="5"/>
  <c r="O119" i="5"/>
  <c r="U118" i="5"/>
  <c r="U117" i="5"/>
  <c r="U116" i="5"/>
  <c r="U115" i="5"/>
  <c r="U114" i="5"/>
  <c r="U113" i="5"/>
  <c r="U112" i="5"/>
  <c r="U111" i="5"/>
  <c r="S110" i="5"/>
  <c r="R110" i="5"/>
  <c r="Q110" i="5"/>
  <c r="O110" i="5"/>
  <c r="N110" i="5"/>
  <c r="M110" i="5"/>
  <c r="L110" i="5"/>
  <c r="K110" i="5"/>
  <c r="J110" i="5"/>
  <c r="I110" i="5"/>
  <c r="H110" i="5"/>
  <c r="G110" i="5"/>
  <c r="F110" i="5"/>
  <c r="E110" i="5"/>
  <c r="D110" i="5"/>
  <c r="C110" i="5"/>
  <c r="B110" i="5"/>
  <c r="U110" i="5" s="1"/>
  <c r="U109" i="5"/>
  <c r="U108" i="5"/>
  <c r="U107" i="5"/>
  <c r="U106" i="5"/>
  <c r="U105" i="5"/>
  <c r="U104" i="5"/>
  <c r="U103" i="5"/>
  <c r="U102" i="5"/>
  <c r="U101" i="5"/>
  <c r="U100" i="5"/>
  <c r="U99" i="5"/>
  <c r="U98" i="5"/>
  <c r="U97" i="5"/>
  <c r="U96" i="5"/>
  <c r="U95" i="5"/>
  <c r="U94" i="5"/>
  <c r="U93" i="5"/>
  <c r="U92" i="5"/>
  <c r="U91" i="5"/>
  <c r="U90" i="5"/>
  <c r="U89" i="5"/>
  <c r="U88" i="5"/>
  <c r="U87" i="5"/>
  <c r="U86" i="5"/>
  <c r="U85" i="5"/>
  <c r="U84" i="5"/>
  <c r="U83" i="5"/>
  <c r="U82" i="5"/>
  <c r="U81" i="5"/>
  <c r="U80" i="5"/>
  <c r="U79" i="5"/>
  <c r="U78" i="5"/>
  <c r="U77" i="5"/>
  <c r="U76" i="5"/>
  <c r="U75" i="5"/>
  <c r="U74" i="5"/>
  <c r="U73" i="5"/>
  <c r="U72" i="5"/>
  <c r="U71" i="5"/>
  <c r="U70" i="5"/>
  <c r="U69" i="5"/>
  <c r="U68" i="5"/>
  <c r="U67" i="5"/>
  <c r="U66" i="5"/>
  <c r="U65" i="5"/>
  <c r="U64" i="5"/>
  <c r="U63" i="5"/>
  <c r="U62" i="5"/>
  <c r="U61" i="5"/>
  <c r="U60" i="5"/>
  <c r="U59" i="5"/>
  <c r="U58" i="5"/>
  <c r="U57" i="5"/>
  <c r="U56" i="5"/>
  <c r="U55" i="5"/>
  <c r="U54" i="5"/>
  <c r="U53" i="5"/>
  <c r="U52" i="5"/>
  <c r="U51" i="5"/>
  <c r="U50" i="5"/>
  <c r="U49" i="5"/>
  <c r="U48" i="5"/>
  <c r="U47" i="5"/>
  <c r="U46" i="5"/>
  <c r="W221" i="5" l="1"/>
  <c r="K192" i="5"/>
  <c r="U199" i="5"/>
  <c r="U283" i="5" s="1"/>
  <c r="G283" i="5"/>
  <c r="G300" i="5" s="1"/>
  <c r="M283" i="5"/>
  <c r="M300" i="5" s="1"/>
  <c r="H282" i="5"/>
  <c r="N282" i="5"/>
  <c r="N295" i="5" s="1"/>
  <c r="H283" i="5"/>
  <c r="N283" i="5"/>
  <c r="I282" i="5"/>
  <c r="I293" i="5" s="1"/>
  <c r="O282" i="5"/>
  <c r="O298" i="5" s="1"/>
  <c r="P282" i="5"/>
  <c r="P293" i="5" s="1"/>
  <c r="E282" i="5"/>
  <c r="E295" i="5" s="1"/>
  <c r="K282" i="5"/>
  <c r="K294" i="5" s="1"/>
  <c r="Q282" i="5"/>
  <c r="Q295" i="5" s="1"/>
  <c r="D282" i="5"/>
  <c r="D293" i="5" s="1"/>
  <c r="E283" i="5"/>
  <c r="E286" i="5" s="1"/>
  <c r="K283" i="5"/>
  <c r="K300" i="5" s="1"/>
  <c r="F282" i="5"/>
  <c r="F297" i="5" s="1"/>
  <c r="L282" i="5"/>
  <c r="L293" i="5" s="1"/>
  <c r="R282" i="5"/>
  <c r="R298" i="5" s="1"/>
  <c r="J282" i="5"/>
  <c r="J298" i="5" s="1"/>
  <c r="F283" i="5"/>
  <c r="F300" i="5" s="1"/>
  <c r="F301" i="5" s="1"/>
  <c r="L283" i="5"/>
  <c r="L300" i="5" s="1"/>
  <c r="G282" i="5"/>
  <c r="G297" i="5" s="1"/>
  <c r="M282" i="5"/>
  <c r="M297" i="5" s="1"/>
  <c r="S282" i="5"/>
  <c r="S294" i="5" s="1"/>
  <c r="Q192" i="5"/>
  <c r="E192" i="5"/>
  <c r="B192" i="5"/>
  <c r="N192" i="5"/>
  <c r="R283" i="5"/>
  <c r="S283" i="5"/>
  <c r="B209" i="5"/>
  <c r="G209" i="5"/>
  <c r="W217" i="5"/>
  <c r="C282" i="5"/>
  <c r="C292" i="5" s="1"/>
  <c r="W213" i="5"/>
  <c r="Q283" i="5"/>
  <c r="H192" i="5"/>
  <c r="M209" i="5"/>
  <c r="R123" i="5"/>
  <c r="P123" i="5"/>
  <c r="Q209" i="5"/>
  <c r="E209" i="5"/>
  <c r="K209" i="5"/>
  <c r="T287" i="5"/>
  <c r="C209" i="5"/>
  <c r="I209" i="5"/>
  <c r="U287" i="5"/>
  <c r="B123" i="5"/>
  <c r="U123" i="5" s="1"/>
  <c r="Q300" i="5"/>
  <c r="D209" i="5"/>
  <c r="J209" i="5"/>
  <c r="P209" i="5"/>
  <c r="O123" i="5"/>
  <c r="S123" i="5"/>
  <c r="G298" i="5"/>
  <c r="G296" i="5"/>
  <c r="G292" i="5"/>
  <c r="G290" i="5"/>
  <c r="G293" i="5"/>
  <c r="G291" i="5"/>
  <c r="G286" i="5"/>
  <c r="M298" i="5"/>
  <c r="M291" i="5"/>
  <c r="M290" i="5"/>
  <c r="S296" i="5"/>
  <c r="I296" i="5"/>
  <c r="I292" i="5"/>
  <c r="I290" i="5"/>
  <c r="S209" i="5"/>
  <c r="U121" i="5"/>
  <c r="M192" i="5"/>
  <c r="G192" i="5"/>
  <c r="S192" i="5"/>
  <c r="J294" i="5"/>
  <c r="J287" i="5"/>
  <c r="C283" i="5"/>
  <c r="C300" i="5" s="1"/>
  <c r="O283" i="5"/>
  <c r="O300" i="5" s="1"/>
  <c r="U286" i="5"/>
  <c r="E288" i="5"/>
  <c r="Q288" i="5"/>
  <c r="E293" i="5"/>
  <c r="Q293" i="5"/>
  <c r="F298" i="5"/>
  <c r="F296" i="5"/>
  <c r="F294" i="5"/>
  <c r="F293" i="5"/>
  <c r="F290" i="5"/>
  <c r="F288" i="5"/>
  <c r="R294" i="5"/>
  <c r="K297" i="5"/>
  <c r="I192" i="5"/>
  <c r="O200" i="5"/>
  <c r="O209" i="5" s="1"/>
  <c r="E297" i="5"/>
  <c r="S300" i="5"/>
  <c r="E287" i="5"/>
  <c r="I283" i="5"/>
  <c r="I300" i="5" s="1"/>
  <c r="E290" i="5"/>
  <c r="K291" i="5"/>
  <c r="E294" i="5"/>
  <c r="K295" i="5"/>
  <c r="Q123" i="5"/>
  <c r="C192" i="5"/>
  <c r="O192" i="5"/>
  <c r="H295" i="5"/>
  <c r="H288" i="5"/>
  <c r="N298" i="5"/>
  <c r="N296" i="5"/>
  <c r="N294" i="5"/>
  <c r="N292" i="5"/>
  <c r="N291" i="5"/>
  <c r="D192" i="5"/>
  <c r="J192" i="5"/>
  <c r="P192" i="5"/>
  <c r="F209" i="5"/>
  <c r="L209" i="5"/>
  <c r="R209" i="5"/>
  <c r="D283" i="5"/>
  <c r="D300" i="5" s="1"/>
  <c r="J283" i="5"/>
  <c r="J300" i="5" s="1"/>
  <c r="P283" i="5"/>
  <c r="P300" i="5" s="1"/>
  <c r="B284" i="5"/>
  <c r="H284" i="5"/>
  <c r="H287" i="5" s="1"/>
  <c r="N284" i="5"/>
  <c r="F192" i="5"/>
  <c r="L192" i="5"/>
  <c r="R192" i="5"/>
  <c r="H209" i="5"/>
  <c r="N209" i="5"/>
  <c r="T286" i="5"/>
  <c r="P288" i="5" l="1"/>
  <c r="D287" i="5"/>
  <c r="L290" i="5"/>
  <c r="P295" i="5"/>
  <c r="D294" i="5"/>
  <c r="L295" i="5"/>
  <c r="D295" i="5"/>
  <c r="L287" i="5"/>
  <c r="L296" i="5"/>
  <c r="K292" i="5"/>
  <c r="K287" i="5"/>
  <c r="M292" i="5"/>
  <c r="N287" i="5"/>
  <c r="N290" i="5"/>
  <c r="N297" i="5"/>
  <c r="K288" i="5"/>
  <c r="L288" i="5"/>
  <c r="L297" i="5"/>
  <c r="F287" i="5"/>
  <c r="F295" i="5"/>
  <c r="E291" i="5"/>
  <c r="D288" i="5"/>
  <c r="I295" i="5"/>
  <c r="M288" i="5"/>
  <c r="G288" i="5"/>
  <c r="G294" i="5"/>
  <c r="L291" i="5"/>
  <c r="M293" i="5"/>
  <c r="N293" i="5"/>
  <c r="E292" i="5"/>
  <c r="L294" i="5"/>
  <c r="K296" i="5"/>
  <c r="F292" i="5"/>
  <c r="J293" i="5"/>
  <c r="O290" i="5"/>
  <c r="M287" i="5"/>
  <c r="M295" i="5"/>
  <c r="G287" i="5"/>
  <c r="N286" i="5"/>
  <c r="M301" i="5"/>
  <c r="G301" i="5"/>
  <c r="K286" i="5"/>
  <c r="J288" i="5"/>
  <c r="D290" i="5"/>
  <c r="O291" i="5"/>
  <c r="F286" i="5"/>
  <c r="O288" i="5"/>
  <c r="O292" i="5"/>
  <c r="J301" i="5"/>
  <c r="J295" i="5"/>
  <c r="D296" i="5"/>
  <c r="O294" i="5"/>
  <c r="I294" i="5"/>
  <c r="I287" i="5"/>
  <c r="D301" i="5"/>
  <c r="Q296" i="5"/>
  <c r="O301" i="5"/>
  <c r="J290" i="5"/>
  <c r="J296" i="5"/>
  <c r="D291" i="5"/>
  <c r="D297" i="5"/>
  <c r="O293" i="5"/>
  <c r="O296" i="5"/>
  <c r="I288" i="5"/>
  <c r="I297" i="5"/>
  <c r="E300" i="5"/>
  <c r="E301" i="5" s="1"/>
  <c r="R286" i="5"/>
  <c r="K293" i="5"/>
  <c r="I301" i="5"/>
  <c r="L292" i="5"/>
  <c r="L298" i="5"/>
  <c r="K298" i="5"/>
  <c r="J291" i="5"/>
  <c r="J297" i="5"/>
  <c r="D292" i="5"/>
  <c r="D298" i="5"/>
  <c r="O295" i="5"/>
  <c r="O297" i="5"/>
  <c r="I291" i="5"/>
  <c r="I298" i="5"/>
  <c r="M294" i="5"/>
  <c r="M296" i="5"/>
  <c r="N288" i="5"/>
  <c r="Q292" i="5"/>
  <c r="E296" i="5"/>
  <c r="E298" i="5"/>
  <c r="R287" i="5"/>
  <c r="F291" i="5"/>
  <c r="K290" i="5"/>
  <c r="J292" i="5"/>
  <c r="O287" i="5"/>
  <c r="S293" i="5"/>
  <c r="M286" i="5"/>
  <c r="G295" i="5"/>
  <c r="L301" i="5"/>
  <c r="K301" i="5"/>
  <c r="H286" i="5"/>
  <c r="R288" i="5"/>
  <c r="P290" i="5"/>
  <c r="H292" i="5"/>
  <c r="P298" i="5"/>
  <c r="Q286" i="5"/>
  <c r="H294" i="5"/>
  <c r="L286" i="5"/>
  <c r="R293" i="5"/>
  <c r="P287" i="5"/>
  <c r="P294" i="5"/>
  <c r="S291" i="5"/>
  <c r="S295" i="5"/>
  <c r="H290" i="5"/>
  <c r="Q297" i="5"/>
  <c r="R295" i="5"/>
  <c r="S287" i="5"/>
  <c r="S297" i="5"/>
  <c r="P301" i="5"/>
  <c r="H291" i="5"/>
  <c r="H297" i="5"/>
  <c r="Q287" i="5"/>
  <c r="Q298" i="5"/>
  <c r="R290" i="5"/>
  <c r="R296" i="5"/>
  <c r="P291" i="5"/>
  <c r="P297" i="5"/>
  <c r="C294" i="5"/>
  <c r="S290" i="5"/>
  <c r="S298" i="5"/>
  <c r="Q301" i="5"/>
  <c r="Q294" i="5"/>
  <c r="R297" i="5"/>
  <c r="P292" i="5"/>
  <c r="S286" i="5"/>
  <c r="S292" i="5"/>
  <c r="H296" i="5"/>
  <c r="P296" i="5"/>
  <c r="H298" i="5"/>
  <c r="Q290" i="5"/>
  <c r="R291" i="5"/>
  <c r="Q291" i="5"/>
  <c r="H293" i="5"/>
  <c r="S301" i="5"/>
  <c r="R292" i="5"/>
  <c r="S288" i="5"/>
  <c r="C293" i="5"/>
  <c r="C295" i="5"/>
  <c r="C297" i="5"/>
  <c r="R300" i="5"/>
  <c r="R301" i="5" s="1"/>
  <c r="C287" i="5"/>
  <c r="C298" i="5"/>
  <c r="C296" i="5"/>
  <c r="C288" i="5"/>
  <c r="C290" i="5"/>
  <c r="C301" i="5"/>
  <c r="C291" i="5"/>
  <c r="N300" i="5"/>
  <c r="N301" i="5" s="1"/>
  <c r="O286" i="5"/>
  <c r="B300" i="5"/>
  <c r="H300" i="5"/>
  <c r="H301" i="5" s="1"/>
  <c r="I286" i="5"/>
  <c r="D286" i="5"/>
  <c r="P286" i="5"/>
  <c r="C286" i="5"/>
  <c r="J286" i="5"/>
  <c r="B196" i="3" l="1"/>
  <c r="B195" i="3" l="1"/>
  <c r="S194" i="3" l="1"/>
  <c r="R194" i="3"/>
  <c r="Q194" i="3"/>
  <c r="P194" i="3"/>
  <c r="O194" i="3"/>
  <c r="U194" i="3" l="1"/>
  <c r="B194" i="3"/>
  <c r="T194" i="3" l="1"/>
  <c r="B282" i="5" l="1"/>
  <c r="C175" i="3"/>
  <c r="C265" i="3"/>
  <c r="C188" i="3" l="1"/>
  <c r="B297" i="5"/>
  <c r="B291" i="5"/>
  <c r="B296" i="5"/>
  <c r="B290" i="5"/>
  <c r="B295" i="5"/>
  <c r="B288" i="5"/>
  <c r="B294" i="5"/>
  <c r="B286" i="5"/>
  <c r="B293" i="5"/>
  <c r="B298" i="5"/>
  <c r="B292" i="5"/>
  <c r="B287" i="5"/>
  <c r="B301" i="5"/>
  <c r="S175" i="3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K188" i="3" l="1"/>
  <c r="L188" i="3"/>
  <c r="E188" i="3"/>
  <c r="S188" i="3"/>
  <c r="N188" i="3"/>
  <c r="D188" i="3"/>
  <c r="Q188" i="3"/>
  <c r="H188" i="3"/>
  <c r="M188" i="3"/>
  <c r="U175" i="3"/>
  <c r="B188" i="3"/>
  <c r="P188" i="3"/>
  <c r="R188" i="3"/>
  <c r="G188" i="3"/>
  <c r="I188" i="3"/>
  <c r="O188" i="3"/>
  <c r="F188" i="3"/>
  <c r="J188" i="3"/>
  <c r="S265" i="3"/>
  <c r="S268" i="3" s="1"/>
  <c r="R265" i="3"/>
  <c r="R268" i="3" s="1"/>
  <c r="Q265" i="3"/>
  <c r="Q268" i="3" s="1"/>
  <c r="P265" i="3"/>
  <c r="P268" i="3" s="1"/>
  <c r="O265" i="3"/>
  <c r="O268" i="3" s="1"/>
  <c r="N265" i="3"/>
  <c r="N268" i="3" s="1"/>
  <c r="M265" i="3"/>
  <c r="M268" i="3" s="1"/>
  <c r="L265" i="3"/>
  <c r="L268" i="3" s="1"/>
  <c r="K265" i="3"/>
  <c r="K268" i="3" s="1"/>
  <c r="J265" i="3"/>
  <c r="J268" i="3" s="1"/>
  <c r="I265" i="3"/>
  <c r="I268" i="3" s="1"/>
  <c r="H265" i="3"/>
  <c r="H268" i="3" s="1"/>
  <c r="G265" i="3"/>
  <c r="G268" i="3" s="1"/>
  <c r="F265" i="3"/>
  <c r="F268" i="3" s="1"/>
  <c r="E265" i="3"/>
  <c r="E268" i="3" s="1"/>
  <c r="D265" i="3"/>
  <c r="D268" i="3" s="1"/>
  <c r="C268" i="3"/>
  <c r="S278" i="3" l="1"/>
  <c r="R278" i="3"/>
  <c r="Q278" i="3"/>
  <c r="P278" i="3"/>
  <c r="O278" i="3"/>
  <c r="N278" i="3"/>
  <c r="M278" i="3"/>
  <c r="L278" i="3"/>
  <c r="K278" i="3"/>
  <c r="J278" i="3"/>
  <c r="I278" i="3"/>
  <c r="H278" i="3"/>
  <c r="G278" i="3"/>
  <c r="F278" i="3"/>
  <c r="E278" i="3"/>
  <c r="D278" i="3"/>
  <c r="C278" i="3"/>
  <c r="B278" i="3"/>
  <c r="D280" i="3" l="1"/>
  <c r="D281" i="3" s="1"/>
  <c r="F280" i="3"/>
  <c r="F281" i="3" s="1"/>
  <c r="H280" i="3"/>
  <c r="H281" i="3" s="1"/>
  <c r="J280" i="3"/>
  <c r="J281" i="3" s="1"/>
  <c r="L280" i="3"/>
  <c r="L281" i="3" s="1"/>
  <c r="N280" i="3"/>
  <c r="N281" i="3" s="1"/>
  <c r="E274" i="3"/>
  <c r="E277" i="3"/>
  <c r="E276" i="3"/>
  <c r="E275" i="3"/>
  <c r="E273" i="3"/>
  <c r="E272" i="3"/>
  <c r="E271" i="3"/>
  <c r="E270" i="3"/>
  <c r="G274" i="3"/>
  <c r="G277" i="3"/>
  <c r="G276" i="3"/>
  <c r="G275" i="3"/>
  <c r="G273" i="3"/>
  <c r="G272" i="3"/>
  <c r="G271" i="3"/>
  <c r="G270" i="3"/>
  <c r="K274" i="3"/>
  <c r="K277" i="3"/>
  <c r="K276" i="3"/>
  <c r="K275" i="3"/>
  <c r="K273" i="3"/>
  <c r="K272" i="3"/>
  <c r="K271" i="3"/>
  <c r="K270" i="3"/>
  <c r="M274" i="3"/>
  <c r="M277" i="3"/>
  <c r="M276" i="3"/>
  <c r="M275" i="3"/>
  <c r="M273" i="3"/>
  <c r="M272" i="3"/>
  <c r="M271" i="3"/>
  <c r="M270" i="3"/>
  <c r="Q274" i="3"/>
  <c r="Q277" i="3"/>
  <c r="Q276" i="3"/>
  <c r="Q275" i="3"/>
  <c r="Q273" i="3"/>
  <c r="Q272" i="3"/>
  <c r="Q271" i="3"/>
  <c r="Q270" i="3"/>
  <c r="S274" i="3"/>
  <c r="S277" i="3"/>
  <c r="S276" i="3"/>
  <c r="S275" i="3"/>
  <c r="S273" i="3"/>
  <c r="S272" i="3"/>
  <c r="S271" i="3"/>
  <c r="S270" i="3"/>
  <c r="B274" i="3"/>
  <c r="B277" i="3"/>
  <c r="B276" i="3"/>
  <c r="B275" i="3"/>
  <c r="B273" i="3"/>
  <c r="B272" i="3"/>
  <c r="B271" i="3"/>
  <c r="B270" i="3"/>
  <c r="D274" i="3"/>
  <c r="D277" i="3"/>
  <c r="D276" i="3"/>
  <c r="D275" i="3"/>
  <c r="D273" i="3"/>
  <c r="D272" i="3"/>
  <c r="D271" i="3"/>
  <c r="D270" i="3"/>
  <c r="F274" i="3"/>
  <c r="F277" i="3"/>
  <c r="F276" i="3"/>
  <c r="F275" i="3"/>
  <c r="F273" i="3"/>
  <c r="F272" i="3"/>
  <c r="F271" i="3"/>
  <c r="F270" i="3"/>
  <c r="H274" i="3"/>
  <c r="H277" i="3"/>
  <c r="H276" i="3"/>
  <c r="H275" i="3"/>
  <c r="H273" i="3"/>
  <c r="H272" i="3"/>
  <c r="H271" i="3"/>
  <c r="H270" i="3"/>
  <c r="J274" i="3"/>
  <c r="J277" i="3"/>
  <c r="J276" i="3"/>
  <c r="J275" i="3"/>
  <c r="J273" i="3"/>
  <c r="J272" i="3"/>
  <c r="J271" i="3"/>
  <c r="J270" i="3"/>
  <c r="L274" i="3"/>
  <c r="L277" i="3"/>
  <c r="L276" i="3"/>
  <c r="L275" i="3"/>
  <c r="L273" i="3"/>
  <c r="L272" i="3"/>
  <c r="L271" i="3"/>
  <c r="L270" i="3"/>
  <c r="N274" i="3"/>
  <c r="N277" i="3"/>
  <c r="N276" i="3"/>
  <c r="N275" i="3"/>
  <c r="N273" i="3"/>
  <c r="N272" i="3"/>
  <c r="N271" i="3"/>
  <c r="N270" i="3"/>
  <c r="P274" i="3"/>
  <c r="P277" i="3"/>
  <c r="P276" i="3"/>
  <c r="P275" i="3"/>
  <c r="P273" i="3"/>
  <c r="P272" i="3"/>
  <c r="P271" i="3"/>
  <c r="P270" i="3"/>
  <c r="R274" i="3"/>
  <c r="R277" i="3"/>
  <c r="R276" i="3"/>
  <c r="R275" i="3"/>
  <c r="R273" i="3"/>
  <c r="R272" i="3"/>
  <c r="R271" i="3"/>
  <c r="R270" i="3"/>
  <c r="C280" i="3"/>
  <c r="C281" i="3" s="1"/>
  <c r="E280" i="3"/>
  <c r="E281" i="3" s="1"/>
  <c r="G280" i="3"/>
  <c r="G281" i="3" s="1"/>
  <c r="I280" i="3"/>
  <c r="I281" i="3" s="1"/>
  <c r="K280" i="3"/>
  <c r="K281" i="3" s="1"/>
  <c r="M280" i="3"/>
  <c r="M281" i="3" s="1"/>
  <c r="C274" i="3"/>
  <c r="C277" i="3"/>
  <c r="C276" i="3"/>
  <c r="C275" i="3"/>
  <c r="C273" i="3"/>
  <c r="C272" i="3"/>
  <c r="C271" i="3"/>
  <c r="C270" i="3"/>
  <c r="I274" i="3"/>
  <c r="I277" i="3"/>
  <c r="I276" i="3"/>
  <c r="I275" i="3"/>
  <c r="I273" i="3"/>
  <c r="I272" i="3"/>
  <c r="I271" i="3"/>
  <c r="I270" i="3"/>
  <c r="O274" i="3"/>
  <c r="O277" i="3"/>
  <c r="O276" i="3"/>
  <c r="O275" i="3"/>
  <c r="O273" i="3"/>
  <c r="O272" i="3"/>
  <c r="O271" i="3"/>
  <c r="O270" i="3"/>
  <c r="S162" i="3" l="1"/>
  <c r="S201" i="3" s="1"/>
  <c r="R162" i="3"/>
  <c r="R201" i="3" s="1"/>
  <c r="Q162" i="3"/>
  <c r="Q201" i="3" s="1"/>
  <c r="P162" i="3"/>
  <c r="P201" i="3" s="1"/>
  <c r="O162" i="3"/>
  <c r="O201" i="3" s="1"/>
  <c r="N162" i="3"/>
  <c r="N201" i="3" s="1"/>
  <c r="M162" i="3"/>
  <c r="M201" i="3" s="1"/>
  <c r="L162" i="3"/>
  <c r="L201" i="3" s="1"/>
  <c r="K162" i="3"/>
  <c r="K201" i="3" s="1"/>
  <c r="J162" i="3"/>
  <c r="J201" i="3" s="1"/>
  <c r="I162" i="3"/>
  <c r="I201" i="3" s="1"/>
  <c r="H162" i="3"/>
  <c r="H201" i="3" s="1"/>
  <c r="G162" i="3"/>
  <c r="G201" i="3" s="1"/>
  <c r="F162" i="3"/>
  <c r="F201" i="3" s="1"/>
  <c r="E162" i="3"/>
  <c r="E201" i="3" s="1"/>
  <c r="D162" i="3"/>
  <c r="D201" i="3" s="1"/>
  <c r="C162" i="3"/>
  <c r="C201" i="3" s="1"/>
  <c r="B162" i="3"/>
  <c r="U162" i="3" l="1"/>
  <c r="B201" i="3"/>
  <c r="U161" i="3"/>
  <c r="T266" i="3" l="1"/>
  <c r="T267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264" i="3" s="1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54" i="3" l="1"/>
  <c r="U255" i="3"/>
  <c r="U267" i="3"/>
  <c r="U266" i="3"/>
  <c r="P149" i="3" l="1"/>
  <c r="K149" i="3"/>
  <c r="J149" i="3"/>
  <c r="I149" i="3"/>
  <c r="I123" i="3" s="1"/>
  <c r="H149" i="3"/>
  <c r="H123" i="3" s="1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S149" i="3" s="1"/>
  <c r="R110" i="3"/>
  <c r="R149" i="3" s="1"/>
  <c r="Q110" i="3"/>
  <c r="Q149" i="3" s="1"/>
  <c r="O110" i="3"/>
  <c r="O149" i="3" s="1"/>
  <c r="N110" i="3"/>
  <c r="M110" i="3"/>
  <c r="L110" i="3"/>
  <c r="K110" i="3"/>
  <c r="J110" i="3"/>
  <c r="I110" i="3"/>
  <c r="I136" i="3" s="1"/>
  <c r="H110" i="3"/>
  <c r="H136" i="3" s="1"/>
  <c r="G110" i="3"/>
  <c r="G149" i="3" s="1"/>
  <c r="F110" i="3"/>
  <c r="F149" i="3" s="1"/>
  <c r="E110" i="3"/>
  <c r="E149" i="3" s="1"/>
  <c r="D110" i="3"/>
  <c r="D149" i="3" s="1"/>
  <c r="C110" i="3"/>
  <c r="C149" i="3" s="1"/>
  <c r="B110" i="3"/>
  <c r="U110" i="3" s="1"/>
  <c r="F123" i="3" l="1"/>
  <c r="F136" i="3"/>
  <c r="E123" i="3"/>
  <c r="E136" i="3" s="1"/>
  <c r="G123" i="3"/>
  <c r="G136" i="3" s="1"/>
  <c r="M136" i="3"/>
  <c r="C123" i="3"/>
  <c r="C136" i="3" s="1"/>
  <c r="K136" i="3"/>
  <c r="O136" i="3"/>
  <c r="D123" i="3"/>
  <c r="D136" i="3"/>
  <c r="O267" i="3"/>
  <c r="O280" i="3"/>
  <c r="O281" i="3" s="1"/>
  <c r="L149" i="3"/>
  <c r="L123" i="3" s="1"/>
  <c r="L136" i="3" s="1"/>
  <c r="R267" i="3"/>
  <c r="R280" i="3"/>
  <c r="R281" i="3" s="1"/>
  <c r="S136" i="3"/>
  <c r="M149" i="3"/>
  <c r="B280" i="3"/>
  <c r="B281" i="3" s="1"/>
  <c r="Q267" i="3"/>
  <c r="Q280" i="3"/>
  <c r="Q281" i="3" s="1"/>
  <c r="B149" i="3"/>
  <c r="N149" i="3"/>
  <c r="P267" i="3"/>
  <c r="P280" i="3"/>
  <c r="P281" i="3" s="1"/>
  <c r="S267" i="3"/>
  <c r="S280" i="3"/>
  <c r="S281" i="3" s="1"/>
  <c r="J123" i="3"/>
  <c r="J136" i="3" s="1"/>
  <c r="K123" i="3"/>
  <c r="M123" i="3"/>
  <c r="U120" i="3"/>
  <c r="U256" i="3" s="1"/>
  <c r="R123" i="3"/>
  <c r="R136" i="3" s="1"/>
  <c r="O123" i="3"/>
  <c r="S123" i="3"/>
  <c r="P123" i="3"/>
  <c r="P136" i="3" s="1"/>
  <c r="B123" i="3"/>
  <c r="U123" i="3" s="1"/>
  <c r="Q123" i="3"/>
  <c r="Q136" i="3" s="1"/>
  <c r="U149" i="3" l="1"/>
  <c r="B136" i="3"/>
  <c r="U136" i="3" s="1"/>
  <c r="N123" i="3"/>
  <c r="N136" i="3" s="1"/>
</calcChain>
</file>

<file path=xl/sharedStrings.xml><?xml version="1.0" encoding="utf-8"?>
<sst xmlns="http://schemas.openxmlformats.org/spreadsheetml/2006/main" count="712" uniqueCount="362">
  <si>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</si>
  <si>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</si>
  <si>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</si>
  <si>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</si>
  <si>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</si>
  <si>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</si>
  <si>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</si>
  <si>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</si>
  <si>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</si>
  <si>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</si>
  <si>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</si>
  <si>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</si>
  <si>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</si>
  <si>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</si>
  <si>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</si>
  <si>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</si>
  <si>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</si>
  <si>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</si>
  <si>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</si>
  <si>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</si>
  <si>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</si>
  <si>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</si>
  <si>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</si>
  <si>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</si>
  <si>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</si>
  <si>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</si>
  <si>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</si>
  <si>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</si>
  <si>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</si>
  <si>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</si>
  <si>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</si>
  <si>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</si>
  <si>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</si>
  <si>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</si>
  <si>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</si>
  <si>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</si>
  <si>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</si>
  <si>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</si>
  <si>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</si>
  <si>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</si>
  <si>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</si>
  <si>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</si>
  <si>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</si>
  <si>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</si>
  <si>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</si>
  <si>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</si>
  <si>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</si>
  <si>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</si>
  <si>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</si>
  <si>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</si>
  <si>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</si>
  <si>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</si>
  <si>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</si>
  <si>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</si>
  <si>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</si>
  <si>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</si>
  <si>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</si>
  <si>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</si>
  <si>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</si>
  <si>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</si>
  <si>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</si>
  <si>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</si>
  <si>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</si>
  <si>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</si>
  <si>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</si>
  <si>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</si>
  <si>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</si>
  <si>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</si>
  <si>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</si>
  <si>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</si>
  <si>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</si>
  <si>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</si>
  <si>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</si>
  <si>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</si>
  <si>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</si>
  <si>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</si>
  <si>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</si>
  <si>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</si>
  <si>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</si>
  <si>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</si>
  <si>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</si>
  <si>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</si>
  <si>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</si>
  <si>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</si>
  <si>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</si>
  <si>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</si>
  <si>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</si>
  <si>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</si>
  <si>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</si>
  <si>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</si>
  <si>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</si>
  <si>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</si>
  <si>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</si>
  <si>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</si>
  <si>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</si>
  <si>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</si>
  <si>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</si>
  <si>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</si>
  <si>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</si>
  <si>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</si>
  <si>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</si>
  <si>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</si>
  <si>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</si>
  <si>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</si>
  <si>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</si>
  <si>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</si>
  <si>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</si>
  <si>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</si>
  <si>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</si>
  <si>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</si>
  <si>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</si>
  <si>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</si>
  <si>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</si>
  <si>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</si>
  <si>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</si>
  <si>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</si>
  <si>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</si>
  <si>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</si>
  <si>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</si>
  <si>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</si>
  <si>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</si>
  <si>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</si>
  <si>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</si>
  <si>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</si>
  <si>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</si>
  <si>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</si>
  <si>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</si>
  <si>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</si>
  <si>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</si>
  <si>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</si>
  <si>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</si>
  <si>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</si>
  <si>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</si>
  <si>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</si>
  <si>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</si>
  <si>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</si>
  <si>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</si>
  <si>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</si>
  <si>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</si>
  <si>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</si>
  <si>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</si>
  <si>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</si>
  <si>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</si>
  <si>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</si>
  <si>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</si>
  <si>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</si>
  <si>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</si>
  <si>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</si>
  <si>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</si>
  <si>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</si>
  <si>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</si>
  <si>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</si>
  <si>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</si>
  <si>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</si>
  <si>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</si>
  <si>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</si>
  <si>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</si>
  <si>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</si>
  <si>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</si>
  <si>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</si>
  <si>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</si>
  <si>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</si>
  <si>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</si>
  <si>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</si>
  <si>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</si>
  <si>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</si>
  <si>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</si>
  <si>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</si>
  <si>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</si>
  <si>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</si>
  <si>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</si>
  <si>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</si>
  <si>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</si>
  <si>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</si>
  <si>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</si>
  <si>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</si>
  <si>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</si>
  <si>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</si>
  <si>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</si>
  <si>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</si>
  <si>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</si>
  <si>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</si>
  <si>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</si>
  <si>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</si>
  <si>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</si>
  <si>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</si>
  <si>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</si>
  <si>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</si>
  <si>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</si>
  <si>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</si>
  <si>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</si>
  <si>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</si>
  <si>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</si>
  <si>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</si>
  <si>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</si>
  <si>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</si>
  <si>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</si>
  <si>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</si>
  <si>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</si>
  <si>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</si>
  <si>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</si>
  <si>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</si>
  <si>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</si>
  <si>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</si>
  <si>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</si>
  <si>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</si>
  <si>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</si>
  <si>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</si>
  <si>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</si>
  <si>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</si>
  <si>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</si>
  <si>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2018. 5</t>
    <phoneticPr fontId="13" type="noConversion"/>
  </si>
  <si>
    <t>2018. 6</t>
    <phoneticPr fontId="13" type="noConversion"/>
  </si>
  <si>
    <t>2018. 7</t>
  </si>
  <si>
    <t>2018. 8</t>
    <phoneticPr fontId="13" type="noConversion"/>
  </si>
  <si>
    <t>2018. 9</t>
    <phoneticPr fontId="13" type="noConversion"/>
  </si>
  <si>
    <t>2018. 10</t>
    <phoneticPr fontId="13" type="noConversion"/>
  </si>
  <si>
    <t>2018. 11</t>
    <phoneticPr fontId="13" type="noConversion"/>
  </si>
  <si>
    <t>2018. 12</t>
    <phoneticPr fontId="13" type="noConversion"/>
  </si>
  <si>
    <t>2019. 1</t>
    <phoneticPr fontId="13" type="noConversion"/>
  </si>
  <si>
    <t>2018년 계</t>
    <phoneticPr fontId="13" type="noConversion"/>
  </si>
  <si>
    <t>2019. 2</t>
    <phoneticPr fontId="13" type="noConversion"/>
  </si>
  <si>
    <t>2019. 3</t>
    <phoneticPr fontId="13" type="noConversion"/>
  </si>
  <si>
    <t>2019. 4</t>
    <phoneticPr fontId="13" type="noConversion"/>
  </si>
  <si>
    <t>2019. 5</t>
    <phoneticPr fontId="13" type="noConversion"/>
  </si>
  <si>
    <t>2019. 6</t>
    <phoneticPr fontId="13" type="noConversion"/>
  </si>
  <si>
    <t>2019. 7</t>
    <phoneticPr fontId="13" type="noConversion"/>
  </si>
  <si>
    <t>2019. 8</t>
    <phoneticPr fontId="13" type="noConversion"/>
  </si>
  <si>
    <t>2019. 9</t>
    <phoneticPr fontId="13" type="noConversion"/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</si>
  <si>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</si>
  <si>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</si>
  <si>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</si>
  <si>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>2004. 2</t>
    <phoneticPr fontId="13" type="noConversion"/>
  </si>
  <si>
    <t xml:space="preserve">2004년 계 </t>
    <phoneticPr fontId="13" type="noConversion"/>
  </si>
  <si>
    <t>2005.  1</t>
    <phoneticPr fontId="13" type="noConversion"/>
  </si>
  <si>
    <t>2006.  1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</si>
  <si>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</si>
  <si>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</si>
  <si>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</si>
  <si>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</si>
  <si>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</si>
  <si>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</si>
  <si>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</si>
  <si>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</si>
  <si>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</si>
  <si>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</si>
  <si>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</si>
  <si>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</si>
  <si>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</si>
  <si>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</si>
  <si>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</si>
  <si>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</si>
  <si>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</si>
  <si>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</si>
  <si>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</si>
  <si>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</si>
  <si>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</si>
  <si>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</si>
  <si>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</si>
  <si>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</si>
  <si>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</si>
  <si>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</si>
  <si>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</si>
  <si>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</si>
  <si>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</si>
  <si>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</si>
  <si>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</si>
  <si>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</si>
  <si>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</si>
  <si>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</si>
  <si>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</si>
  <si>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</si>
  <si>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2017.1분기</t>
    <phoneticPr fontId="13" type="noConversion"/>
  </si>
  <si>
    <t>2017.2분기</t>
    <phoneticPr fontId="13" type="noConversion"/>
  </si>
  <si>
    <t>2018.1분기</t>
    <phoneticPr fontId="13" type="noConversion"/>
  </si>
  <si>
    <t>2018.2분기</t>
    <phoneticPr fontId="13" type="noConversion"/>
  </si>
  <si>
    <t>2019.1분기</t>
    <phoneticPr fontId="13" type="noConversion"/>
  </si>
  <si>
    <t>2019.2분기</t>
    <phoneticPr fontId="13" type="noConversion"/>
  </si>
  <si>
    <t>전분기대비</t>
    <phoneticPr fontId="13" type="noConversion"/>
  </si>
  <si>
    <t>연도별 6월 누계수주액 분석</t>
    <phoneticPr fontId="13" type="noConversion"/>
  </si>
  <si>
    <t>19.6월누적</t>
    <phoneticPr fontId="12" type="noConversion"/>
  </si>
  <si>
    <t>18.6월 누적</t>
    <phoneticPr fontId="12" type="noConversion"/>
  </si>
  <si>
    <t>17.6월 누적</t>
    <phoneticPr fontId="12" type="noConversion"/>
  </si>
  <si>
    <t>2019.3분기</t>
    <phoneticPr fontId="13" type="noConversion"/>
  </si>
  <si>
    <t>2018.3분기</t>
    <phoneticPr fontId="12" type="noConversion"/>
  </si>
  <si>
    <t>2017.3분기</t>
    <phoneticPr fontId="13" type="noConversion"/>
  </si>
  <si>
    <t>2019. 10</t>
    <phoneticPr fontId="13" type="noConversion"/>
  </si>
  <si>
    <t>2019. 11</t>
  </si>
  <si>
    <t>2019. 12</t>
    <phoneticPr fontId="13" type="noConversion"/>
  </si>
  <si>
    <t>2019. 10</t>
  </si>
  <si>
    <t>2019. 12</t>
  </si>
  <si>
    <t>2019.4분기</t>
    <phoneticPr fontId="13" type="noConversion"/>
  </si>
  <si>
    <t>2018.4분기</t>
    <phoneticPr fontId="12" type="noConversion"/>
  </si>
  <si>
    <t>2017.4분기</t>
    <phoneticPr fontId="13" type="noConversion"/>
  </si>
  <si>
    <t>2020. 1</t>
    <phoneticPr fontId="13" type="noConversion"/>
  </si>
  <si>
    <t>2019년 계</t>
    <phoneticPr fontId="13" type="noConversion"/>
  </si>
  <si>
    <t>2020. 2</t>
  </si>
  <si>
    <t>2020. 3</t>
    <phoneticPr fontId="13" type="noConversion"/>
  </si>
  <si>
    <t>2020.1분기</t>
    <phoneticPr fontId="13" type="noConversion"/>
  </si>
  <si>
    <t>2020. 4</t>
  </si>
  <si>
    <t>2020. 5</t>
  </si>
  <si>
    <t>2020. 6</t>
    <phoneticPr fontId="13" type="noConversion"/>
  </si>
  <si>
    <t>2020.2분기</t>
    <phoneticPr fontId="13" type="noConversion"/>
  </si>
  <si>
    <t>2020. 7</t>
  </si>
  <si>
    <t>2020. 8</t>
  </si>
  <si>
    <t>2020. 9</t>
  </si>
  <si>
    <t>2020.3분기</t>
    <phoneticPr fontId="13" type="noConversion"/>
  </si>
  <si>
    <t>2020. 10</t>
  </si>
  <si>
    <t>2020. 11</t>
  </si>
  <si>
    <t>2020. 12</t>
  </si>
  <si>
    <t>2020.4분기</t>
    <phoneticPr fontId="13" type="noConversion"/>
  </si>
  <si>
    <t>2021. 1</t>
    <phoneticPr fontId="13" type="noConversion"/>
  </si>
  <si>
    <t>2021. 2</t>
    <phoneticPr fontId="13" type="noConversion"/>
  </si>
  <si>
    <t>2020년 계</t>
    <phoneticPr fontId="13" type="noConversion"/>
  </si>
  <si>
    <t>2021. 3</t>
  </si>
  <si>
    <t>2021. 1</t>
  </si>
  <si>
    <t>2021. 2</t>
  </si>
  <si>
    <t>2021.1분기</t>
    <phoneticPr fontId="13" type="noConversion"/>
  </si>
  <si>
    <t>2021. 4</t>
  </si>
  <si>
    <t>2021. 5</t>
    <phoneticPr fontId="13" type="noConversion"/>
  </si>
  <si>
    <t>2021. 6</t>
  </si>
  <si>
    <t>2021.2분기</t>
    <phoneticPr fontId="13" type="noConversion"/>
  </si>
  <si>
    <t>2021. 5</t>
  </si>
  <si>
    <t>2021. 7</t>
  </si>
  <si>
    <t>2021. 8</t>
  </si>
  <si>
    <t>2021. 9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</si>
  <si>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3" type="noConversion"/>
  </si>
  <si>
    <t>2021.3분기</t>
    <phoneticPr fontId="13" type="noConversion"/>
  </si>
  <si>
    <t>2021. 10</t>
  </si>
  <si>
    <t>2021. 11</t>
  </si>
  <si>
    <t>2021. 12</t>
  </si>
  <si>
    <t>2021. 10</t>
    <phoneticPr fontId="12" type="noConversion"/>
  </si>
  <si>
    <t>2021.4분기</t>
    <phoneticPr fontId="13" type="noConversion"/>
  </si>
  <si>
    <t>2022. 1</t>
    <phoneticPr fontId="13" type="noConversion"/>
  </si>
  <si>
    <t>2021년 계</t>
    <phoneticPr fontId="13" type="noConversion"/>
  </si>
  <si>
    <t>20년대비</t>
    <phoneticPr fontId="13" type="noConversion"/>
  </si>
  <si>
    <t>2022. 2</t>
  </si>
  <si>
    <t>2022. 3</t>
  </si>
  <si>
    <t>2022. 1</t>
    <phoneticPr fontId="12" type="noConversion"/>
  </si>
  <si>
    <t>2022.1분기</t>
    <phoneticPr fontId="13" type="noConversion"/>
  </si>
  <si>
    <t>21년동분기대비</t>
    <phoneticPr fontId="13" type="noConversion"/>
  </si>
  <si>
    <t>20년대비</t>
    <phoneticPr fontId="13" type="noConversion"/>
  </si>
  <si>
    <t>2022. 4</t>
  </si>
  <si>
    <t>2022. 5</t>
  </si>
  <si>
    <t>2022. 6</t>
    <phoneticPr fontId="13" type="noConversion"/>
  </si>
  <si>
    <t>2022. 6</t>
  </si>
  <si>
    <t>2022.2분기</t>
    <phoneticPr fontId="13" type="noConversion"/>
  </si>
  <si>
    <t>2022. 7</t>
    <phoneticPr fontId="13" type="noConversion"/>
  </si>
  <si>
    <t>2022. 8</t>
    <phoneticPr fontId="13" type="noConversion"/>
  </si>
  <si>
    <t>2022. 9</t>
    <phoneticPr fontId="13" type="noConversion"/>
  </si>
  <si>
    <t>2022.3분기</t>
    <phoneticPr fontId="13" type="noConversion"/>
  </si>
  <si>
    <t>2022. 10</t>
    <phoneticPr fontId="13" type="noConversion"/>
  </si>
  <si>
    <t>2022. 11</t>
    <phoneticPr fontId="13" type="noConversion"/>
  </si>
  <si>
    <t>2022년 12월 건설수주액분석</t>
    <phoneticPr fontId="13" type="noConversion"/>
  </si>
  <si>
    <t>2022. 12</t>
    <phoneticPr fontId="13" type="noConversion"/>
  </si>
  <si>
    <t>22.12월누적</t>
    <phoneticPr fontId="12" type="noConversion"/>
  </si>
  <si>
    <t>21.12월 누적</t>
    <phoneticPr fontId="12" type="noConversion"/>
  </si>
  <si>
    <t>20.12월 누적</t>
    <phoneticPr fontId="12" type="noConversion"/>
  </si>
  <si>
    <t>2022년 계</t>
    <phoneticPr fontId="13" type="noConversion"/>
  </si>
  <si>
    <t>연도별 12월 누계수주액 분석</t>
    <phoneticPr fontId="13" type="noConversion"/>
  </si>
  <si>
    <t>2022.4분기</t>
    <phoneticPr fontId="13" type="noConversion"/>
  </si>
  <si>
    <t>2022년 4분기 건설수주액분석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</si>
</sst>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5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70" applyNumberFormat="0" applyFill="0" applyAlignment="0" applyProtection="0">
      <alignment vertical="center"/>
    </xf>
    <xf numFmtId="0" fontId="38" fillId="0" borderId="71" applyNumberFormat="0" applyFill="0" applyAlignment="0" applyProtection="0">
      <alignment vertical="center"/>
    </xf>
    <xf numFmtId="0" fontId="39" fillId="0" borderId="7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73" applyNumberFormat="0" applyAlignment="0" applyProtection="0">
      <alignment vertical="center"/>
    </xf>
    <xf numFmtId="0" fontId="44" fillId="22" borderId="74" applyNumberFormat="0" applyAlignment="0" applyProtection="0">
      <alignment vertical="center"/>
    </xf>
    <xf numFmtId="0" fontId="45" fillId="22" borderId="73" applyNumberFormat="0" applyAlignment="0" applyProtection="0">
      <alignment vertical="center"/>
    </xf>
    <xf numFmtId="0" fontId="46" fillId="0" borderId="75" applyNumberFormat="0" applyFill="0" applyAlignment="0" applyProtection="0">
      <alignment vertical="center"/>
    </xf>
    <xf numFmtId="0" fontId="47" fillId="23" borderId="76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24" borderId="77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78" applyNumberFormat="0" applyFill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592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81" fontId="0" fillId="0" borderId="0" xfId="0" applyNumberForma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1" fillId="0" borderId="0" xfId="25" applyFont="1" applyFill="1" applyBorder="1" applyAlignment="1">
      <alignment vertical="center"/>
    </xf>
    <xf numFmtId="0" fontId="3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41" fontId="7" fillId="0" borderId="47" xfId="5" applyFont="1" applyFill="1" applyBorder="1" applyAlignment="1">
      <alignment horizontal="center" vertical="center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41" fontId="7" fillId="4" borderId="60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0" fontId="34" fillId="0" borderId="1" xfId="0" applyFont="1" applyBorder="1">
      <alignment vertical="center"/>
    </xf>
    <xf numFmtId="0" fontId="34" fillId="6" borderId="1" xfId="0" applyFont="1" applyFill="1" applyBorder="1">
      <alignment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40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41" fontId="7" fillId="7" borderId="47" xfId="5" applyFont="1" applyFill="1" applyBorder="1" applyAlignment="1">
      <alignment horizontal="center"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 vertical="center"/>
    </xf>
    <xf numFmtId="41" fontId="7" fillId="7" borderId="1" xfId="5" applyFont="1" applyFill="1" applyBorder="1" applyAlignment="1">
      <alignment horizontal="right" vertical="center"/>
    </xf>
    <xf numFmtId="178" fontId="7" fillId="7" borderId="1" xfId="5" applyNumberFormat="1" applyFont="1" applyFill="1" applyBorder="1" applyAlignment="1">
      <alignment horizontal="right" vertical="center"/>
    </xf>
    <xf numFmtId="178" fontId="7" fillId="7" borderId="40" xfId="5" applyNumberFormat="1" applyFont="1" applyFill="1" applyBorder="1" applyAlignment="1">
      <alignment horizontal="right" vertical="center"/>
    </xf>
    <xf numFmtId="0" fontId="29" fillId="7" borderId="10" xfId="0" applyFont="1" applyFill="1" applyBorder="1" applyAlignment="1">
      <alignment vertical="center"/>
    </xf>
    <xf numFmtId="41" fontId="15" fillId="0" borderId="56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4" borderId="61" xfId="25" applyFont="1" applyFill="1" applyBorder="1" applyAlignment="1">
      <alignment horizontal="center" vertical="center"/>
    </xf>
    <xf numFmtId="0" fontId="7" fillId="4" borderId="62" xfId="25" applyFont="1" applyFill="1" applyBorder="1" applyAlignment="1">
      <alignment horizontal="center" vertical="center" shrinkToFit="1"/>
    </xf>
    <xf numFmtId="0" fontId="7" fillId="15" borderId="63" xfId="25" applyFont="1" applyFill="1" applyBorder="1" applyAlignment="1">
      <alignment horizontal="center" vertical="center"/>
    </xf>
    <xf numFmtId="0" fontId="7" fillId="15" borderId="62" xfId="25" applyFont="1" applyFill="1" applyBorder="1" applyAlignment="1">
      <alignment horizontal="center" vertical="center"/>
    </xf>
    <xf numFmtId="0" fontId="7" fillId="16" borderId="63" xfId="25" applyFont="1" applyFill="1" applyBorder="1" applyAlignment="1">
      <alignment horizontal="center" vertical="center"/>
    </xf>
    <xf numFmtId="0" fontId="7" fillId="16" borderId="62" xfId="25" applyFont="1" applyFill="1" applyBorder="1" applyAlignment="1">
      <alignment horizontal="center" vertical="center"/>
    </xf>
    <xf numFmtId="0" fontId="7" fillId="17" borderId="63" xfId="25" applyFont="1" applyFill="1" applyBorder="1" applyAlignment="1">
      <alignment horizontal="center" vertical="center"/>
    </xf>
    <xf numFmtId="0" fontId="7" fillId="17" borderId="64" xfId="25" applyFont="1" applyFill="1" applyBorder="1" applyAlignment="1">
      <alignment horizontal="center" vertical="center"/>
    </xf>
    <xf numFmtId="0" fontId="7" fillId="17" borderId="65" xfId="25" applyFont="1" applyFill="1" applyBorder="1" applyAlignment="1">
      <alignment horizontal="center" vertical="center"/>
    </xf>
    <xf numFmtId="0" fontId="7" fillId="17" borderId="66" xfId="25" applyFont="1" applyFill="1" applyBorder="1" applyAlignment="1">
      <alignment horizontal="center" vertical="center"/>
    </xf>
    <xf numFmtId="49" fontId="7" fillId="7" borderId="47" xfId="5" applyNumberFormat="1" applyFont="1" applyFill="1" applyBorder="1" applyAlignment="1">
      <alignment horizontal="center" vertical="center"/>
    </xf>
    <xf numFmtId="176" fontId="14" fillId="0" borderId="67" xfId="0" applyNumberFormat="1" applyFont="1" applyFill="1" applyBorder="1" applyAlignment="1">
      <alignment vertical="center"/>
    </xf>
    <xf numFmtId="176" fontId="14" fillId="0" borderId="6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/>
    <xf numFmtId="178" fontId="7" fillId="0" borderId="40" xfId="5" applyNumberFormat="1" applyFont="1" applyFill="1" applyBorder="1" applyAlignment="1"/>
    <xf numFmtId="14" fontId="7" fillId="7" borderId="47" xfId="5" applyNumberFormat="1" applyFont="1" applyFill="1" applyBorder="1" applyAlignment="1">
      <alignment horizontal="center" vertical="center"/>
    </xf>
    <xf numFmtId="178" fontId="7" fillId="7" borderId="1" xfId="5" applyNumberFormat="1" applyFont="1" applyFill="1" applyBorder="1" applyAlignment="1"/>
    <xf numFmtId="178" fontId="7" fillId="7" borderId="40" xfId="5" applyNumberFormat="1" applyFont="1" applyFill="1" applyBorder="1" applyAlignment="1"/>
    <xf numFmtId="14" fontId="7" fillId="0" borderId="47" xfId="5" applyNumberFormat="1" applyFont="1" applyFill="1" applyBorder="1" applyAlignment="1">
      <alignment horizontal="center" vertical="center"/>
    </xf>
    <xf numFmtId="178" fontId="7" fillId="0" borderId="6" xfId="5" applyNumberFormat="1" applyFont="1" applyFill="1" applyBorder="1" applyAlignment="1"/>
    <xf numFmtId="49" fontId="35" fillId="7" borderId="47" xfId="5" applyNumberFormat="1" applyFont="1" applyFill="1" applyBorder="1" applyAlignment="1">
      <alignment horizontal="center" vertical="center"/>
    </xf>
    <xf numFmtId="176" fontId="35" fillId="7" borderId="1" xfId="0" applyNumberFormat="1" applyFont="1" applyFill="1" applyBorder="1" applyAlignment="1">
      <alignment vertical="center"/>
    </xf>
    <xf numFmtId="176" fontId="35" fillId="7" borderId="40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177" fontId="31" fillId="7" borderId="1" xfId="0" applyNumberFormat="1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41" fontId="5" fillId="7" borderId="0" xfId="0" applyNumberFormat="1" applyFont="1" applyFill="1" applyAlignment="1">
      <alignment vertical="center"/>
    </xf>
    <xf numFmtId="176" fontId="14" fillId="11" borderId="1" xfId="0" applyNumberFormat="1" applyFont="1" applyFill="1" applyBorder="1" applyAlignment="1">
      <alignment vertical="center"/>
    </xf>
    <xf numFmtId="176" fontId="7" fillId="7" borderId="1" xfId="0" applyNumberFormat="1" applyFont="1" applyFill="1" applyBorder="1" applyAlignment="1">
      <alignment vertical="center"/>
    </xf>
    <xf numFmtId="41" fontId="7" fillId="7" borderId="6" xfId="5" applyFont="1" applyFill="1" applyBorder="1" applyAlignment="1">
      <alignment vertical="center"/>
    </xf>
    <xf numFmtId="41" fontId="7" fillId="7" borderId="1" xfId="5" applyFont="1" applyFill="1" applyBorder="1" applyAlignment="1">
      <alignment vertical="center"/>
    </xf>
    <xf numFmtId="178" fontId="7" fillId="7" borderId="1" xfId="5" applyNumberFormat="1" applyFont="1" applyFill="1" applyBorder="1" applyAlignment="1">
      <alignment vertical="center"/>
    </xf>
    <xf numFmtId="178" fontId="7" fillId="7" borderId="40" xfId="5" applyNumberFormat="1" applyFont="1" applyFill="1" applyBorder="1" applyAlignment="1">
      <alignment vertical="center"/>
    </xf>
    <xf numFmtId="176" fontId="14" fillId="7" borderId="67" xfId="0" applyNumberFormat="1" applyFont="1" applyFill="1" applyBorder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8" fontId="7" fillId="7" borderId="6" xfId="5" applyNumberFormat="1" applyFont="1" applyFill="1" applyBorder="1" applyAlignment="1"/>
    <xf numFmtId="178" fontId="7" fillId="7" borderId="68" xfId="5" applyNumberFormat="1" applyFont="1" applyFill="1" applyBorder="1" applyAlignment="1"/>
    <xf numFmtId="176" fontId="14" fillId="8" borderId="6" xfId="0" applyNumberFormat="1" applyFont="1" applyFill="1" applyBorder="1" applyAlignment="1">
      <alignment vertical="center"/>
    </xf>
    <xf numFmtId="14" fontId="7" fillId="0" borderId="41" xfId="5" applyNumberFormat="1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78" fontId="7" fillId="0" borderId="69" xfId="5" applyNumberFormat="1" applyFont="1" applyFill="1" applyBorder="1" applyAlignment="1"/>
    <xf numFmtId="176" fontId="14" fillId="8" borderId="68" xfId="0" applyNumberFormat="1" applyFont="1" applyFill="1" applyBorder="1" applyAlignment="1">
      <alignment vertical="center"/>
    </xf>
    <xf numFmtId="41" fontId="16" fillId="11" borderId="0" xfId="0" applyNumberFormat="1" applyFont="1" applyFill="1" applyAlignment="1">
      <alignment vertical="center"/>
    </xf>
    <xf numFmtId="176" fontId="16" fillId="0" borderId="6" xfId="0" applyNumberFormat="1" applyFont="1" applyFill="1" applyBorder="1" applyAlignment="1">
      <alignment vertical="center"/>
    </xf>
    <xf numFmtId="0" fontId="16" fillId="11" borderId="0" xfId="0" applyFont="1" applyFill="1" applyAlignment="1">
      <alignment vertical="center"/>
    </xf>
    <xf numFmtId="176" fontId="16" fillId="0" borderId="67" xfId="0" applyNumberFormat="1" applyFont="1" applyFill="1" applyBorder="1" applyAlignment="1">
      <alignment vertical="center"/>
    </xf>
    <xf numFmtId="180" fontId="0" fillId="0" borderId="0" xfId="0" applyNumberFormat="1">
      <alignment vertical="center"/>
    </xf>
    <xf numFmtId="0" fontId="27" fillId="7" borderId="10" xfId="0" applyFont="1" applyFill="1" applyBorder="1" applyAlignment="1">
      <alignment vertical="center"/>
    </xf>
    <xf numFmtId="0" fontId="35" fillId="0" borderId="47" xfId="5" applyNumberFormat="1" applyFont="1" applyFill="1" applyBorder="1" applyAlignment="1">
      <alignment horizontal="center" vertical="center"/>
    </xf>
    <xf numFmtId="176" fontId="35" fillId="0" borderId="1" xfId="0" applyNumberFormat="1" applyFont="1" applyFill="1" applyBorder="1" applyAlignment="1">
      <alignment vertical="center"/>
    </xf>
    <xf numFmtId="176" fontId="35" fillId="0" borderId="40" xfId="0" applyNumberFormat="1" applyFont="1" applyFill="1" applyBorder="1" applyAlignment="1">
      <alignment vertical="center"/>
    </xf>
    <xf numFmtId="176" fontId="16" fillId="11" borderId="6" xfId="0" applyNumberFormat="1" applyFont="1" applyFill="1" applyBorder="1" applyAlignment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7" fillId="0" borderId="59" xfId="25" applyNumberFormat="1" applyFont="1" applyFill="1" applyBorder="1" applyAlignment="1">
      <alignment vertical="center" shrinkToFit="1"/>
    </xf>
    <xf numFmtId="176" fontId="14" fillId="11" borderId="10" xfId="0" applyNumberFormat="1" applyFont="1" applyFill="1" applyBorder="1" applyAlignment="1">
      <alignment vertical="center"/>
    </xf>
    <xf numFmtId="14" fontId="17" fillId="11" borderId="56" xfId="5" applyNumberFormat="1" applyFont="1" applyFill="1" applyBorder="1" applyAlignment="1">
      <alignment horizontal="center" vertical="center"/>
    </xf>
    <xf numFmtId="41" fontId="7" fillId="0" borderId="41" xfId="5" applyFont="1" applyFill="1" applyBorder="1" applyAlignment="1">
      <alignment horizontal="center" vertical="center"/>
    </xf>
    <xf numFmtId="178" fontId="7" fillId="0" borderId="2" xfId="5" applyNumberFormat="1" applyFont="1" applyFill="1" applyBorder="1" applyAlignment="1"/>
    <xf numFmtId="178" fontId="7" fillId="0" borderId="57" xfId="5" applyNumberFormat="1" applyFont="1" applyFill="1" applyBorder="1" applyAlignment="1"/>
    <xf numFmtId="178" fontId="7" fillId="0" borderId="68" xfId="5" applyNumberFormat="1" applyFont="1" applyFill="1" applyBorder="1" applyAlignment="1"/>
    <xf numFmtId="14" fontId="7" fillId="7" borderId="56" xfId="5" applyNumberFormat="1" applyFont="1" applyFill="1" applyBorder="1" applyAlignment="1">
      <alignment horizontal="center" vertical="center"/>
    </xf>
    <xf numFmtId="14" fontId="7" fillId="0" borderId="56" xfId="5" applyNumberFormat="1" applyFont="1" applyFill="1" applyBorder="1" applyAlignment="1">
      <alignment horizontal="center" vertical="center"/>
    </xf>
    <xf numFmtId="41" fontId="7" fillId="11" borderId="41" xfId="5" applyFont="1" applyFill="1" applyBorder="1" applyAlignment="1">
      <alignment horizontal="center" vertical="center"/>
    </xf>
    <xf numFmtId="176" fontId="7" fillId="11" borderId="1" xfId="0" applyNumberFormat="1" applyFont="1" applyFill="1" applyBorder="1" applyAlignment="1">
      <alignment vertical="center"/>
    </xf>
    <xf numFmtId="176" fontId="7" fillId="7" borderId="40" xfId="0" applyNumberFormat="1" applyFont="1" applyFill="1" applyBorder="1" applyAlignment="1">
      <alignment vertical="center"/>
    </xf>
    <xf numFmtId="0" fontId="7" fillId="7" borderId="0" xfId="0" applyFont="1" applyFill="1" applyAlignment="1">
      <alignment vertical="center"/>
    </xf>
    <xf numFmtId="41" fontId="7" fillId="7" borderId="0" xfId="0" applyNumberFormat="1" applyFont="1" applyFill="1" applyAlignment="1">
      <alignment vertical="center"/>
    </xf>
    <xf numFmtId="0" fontId="7" fillId="11" borderId="0" xfId="0" applyFont="1" applyFill="1" applyAlignment="1">
      <alignment vertical="center"/>
    </xf>
    <xf numFmtId="41" fontId="7" fillId="11" borderId="0" xfId="0" applyNumberFormat="1" applyFont="1" applyFill="1" applyAlignment="1">
      <alignment vertical="center"/>
    </xf>
    <xf numFmtId="176" fontId="14" fillId="7" borderId="10" xfId="0" applyNumberFormat="1" applyFont="1" applyFill="1" applyBorder="1" applyAlignment="1">
      <alignment vertical="center"/>
    </xf>
    <xf numFmtId="176" fontId="14" fillId="11" borderId="2" xfId="0" applyNumberFormat="1" applyFont="1" applyFill="1" applyBorder="1" applyAlignment="1">
      <alignment vertical="center"/>
    </xf>
    <xf numFmtId="41" fontId="7" fillId="7" borderId="41" xfId="5" applyFont="1" applyFill="1" applyBorder="1" applyAlignment="1">
      <alignment horizontal="center" vertical="center"/>
    </xf>
    <xf numFmtId="176" fontId="14" fillId="7" borderId="5" xfId="0" applyNumberFormat="1" applyFont="1" applyFill="1" applyBorder="1" applyAlignment="1">
      <alignment vertical="center"/>
    </xf>
    <xf numFmtId="178" fontId="7" fillId="7" borderId="5" xfId="5" applyNumberFormat="1" applyFont="1" applyFill="1" applyBorder="1" applyAlignment="1"/>
    <xf numFmtId="178" fontId="7" fillId="7" borderId="57" xfId="5" applyNumberFormat="1" applyFont="1" applyFill="1" applyBorder="1" applyAlignment="1"/>
    <xf numFmtId="176" fontId="14" fillId="11" borderId="6" xfId="0" applyNumberFormat="1" applyFont="1" applyFill="1" applyBorder="1" applyAlignment="1">
      <alignment vertical="center"/>
    </xf>
    <xf numFmtId="14" fontId="31" fillId="0" borderId="47" xfId="5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vertical="center"/>
    </xf>
    <xf numFmtId="178" fontId="31" fillId="0" borderId="6" xfId="5" applyNumberFormat="1" applyFont="1" applyFill="1" applyBorder="1" applyAlignment="1"/>
    <xf numFmtId="178" fontId="31" fillId="0" borderId="68" xfId="5" applyNumberFormat="1" applyFont="1" applyFill="1" applyBorder="1" applyAlignment="1"/>
    <xf numFmtId="176" fontId="5" fillId="0" borderId="67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14" fontId="31" fillId="7" borderId="47" xfId="5" applyNumberFormat="1" applyFont="1" applyFill="1" applyBorder="1" applyAlignment="1">
      <alignment horizontal="center" vertical="center"/>
    </xf>
    <xf numFmtId="176" fontId="5" fillId="7" borderId="6" xfId="0" applyNumberFormat="1" applyFont="1" applyFill="1" applyBorder="1" applyAlignment="1">
      <alignment vertical="center"/>
    </xf>
    <xf numFmtId="178" fontId="31" fillId="7" borderId="6" xfId="5" applyNumberFormat="1" applyFont="1" applyFill="1" applyBorder="1" applyAlignment="1"/>
    <xf numFmtId="178" fontId="31" fillId="7" borderId="68" xfId="5" applyNumberFormat="1" applyFont="1" applyFill="1" applyBorder="1" applyAlignment="1"/>
    <xf numFmtId="176" fontId="5" fillId="7" borderId="67" xfId="0" applyNumberFormat="1" applyFont="1" applyFill="1" applyBorder="1" applyAlignment="1">
      <alignment vertical="center"/>
    </xf>
    <xf numFmtId="176" fontId="16" fillId="11" borderId="67" xfId="0" applyNumberFormat="1" applyFont="1" applyFill="1" applyBorder="1" applyAlignment="1">
      <alignment vertical="center"/>
    </xf>
    <xf numFmtId="41" fontId="17" fillId="11" borderId="41" xfId="5" applyFont="1" applyFill="1" applyBorder="1" applyAlignment="1">
      <alignment horizontal="center" vertical="center"/>
    </xf>
    <xf numFmtId="176" fontId="16" fillId="11" borderId="1" xfId="0" applyNumberFormat="1" applyFont="1" applyFill="1" applyBorder="1" applyAlignment="1">
      <alignment vertical="center"/>
    </xf>
    <xf numFmtId="49" fontId="7" fillId="0" borderId="47" xfId="5" applyNumberFormat="1" applyFont="1" applyFill="1" applyBorder="1" applyAlignment="1">
      <alignment horizontal="center" vertical="center"/>
    </xf>
    <xf numFmtId="176" fontId="14" fillId="11" borderId="67" xfId="0" applyNumberFormat="1" applyFont="1" applyFill="1" applyBorder="1" applyAlignment="1">
      <alignment vertical="center"/>
    </xf>
    <xf numFmtId="49" fontId="35" fillId="0" borderId="47" xfId="5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/>
    </xf>
    <xf numFmtId="49" fontId="7" fillId="11" borderId="47" xfId="5" applyNumberFormat="1" applyFont="1" applyFill="1" applyBorder="1" applyAlignment="1">
      <alignment horizontal="center" vertical="center"/>
    </xf>
    <xf numFmtId="176" fontId="14" fillId="11" borderId="40" xfId="0" applyNumberFormat="1" applyFont="1" applyFill="1" applyBorder="1" applyAlignment="1">
      <alignment vertical="center"/>
    </xf>
    <xf numFmtId="176" fontId="16" fillId="7" borderId="6" xfId="0" applyNumberFormat="1" applyFont="1" applyFill="1" applyBorder="1" applyAlignment="1">
      <alignment vertical="center"/>
    </xf>
    <xf numFmtId="176" fontId="16" fillId="7" borderId="67" xfId="0" applyNumberFormat="1" applyFont="1" applyFill="1" applyBorder="1" applyAlignment="1">
      <alignment vertical="center"/>
    </xf>
    <xf numFmtId="0" fontId="16" fillId="7" borderId="0" xfId="0" applyFont="1" applyFill="1" applyAlignment="1">
      <alignment vertical="center"/>
    </xf>
    <xf numFmtId="41" fontId="16" fillId="7" borderId="0" xfId="0" applyNumberFormat="1" applyFont="1" applyFill="1" applyAlignment="1">
      <alignment vertical="center"/>
    </xf>
    <xf numFmtId="176" fontId="24" fillId="11" borderId="6" xfId="0" applyNumberFormat="1" applyFont="1" applyFill="1" applyBorder="1" applyAlignment="1">
      <alignment vertical="center"/>
    </xf>
    <xf numFmtId="180" fontId="14" fillId="7" borderId="0" xfId="0" applyNumberFormat="1" applyFont="1" applyFill="1" applyAlignment="1">
      <alignment vertical="center"/>
    </xf>
    <xf numFmtId="180" fontId="5" fillId="0" borderId="0" xfId="0" applyNumberFormat="1" applyFont="1" applyFill="1" applyAlignment="1">
      <alignment vertical="center"/>
    </xf>
    <xf numFmtId="180" fontId="5" fillId="7" borderId="0" xfId="0" applyNumberFormat="1" applyFont="1" applyFill="1" applyAlignment="1">
      <alignment vertical="center"/>
    </xf>
    <xf numFmtId="180" fontId="16" fillId="0" borderId="0" xfId="0" applyNumberFormat="1" applyFont="1" applyFill="1" applyAlignment="1">
      <alignment vertical="center"/>
    </xf>
    <xf numFmtId="180" fontId="14" fillId="0" borderId="0" xfId="0" applyNumberFormat="1" applyFont="1" applyFill="1" applyAlignment="1">
      <alignment vertical="center"/>
    </xf>
    <xf numFmtId="180" fontId="16" fillId="7" borderId="0" xfId="0" applyNumberFormat="1" applyFont="1" applyFill="1" applyAlignment="1">
      <alignment vertical="center"/>
    </xf>
    <xf numFmtId="176" fontId="14" fillId="8" borderId="67" xfId="0" applyNumberFormat="1" applyFont="1" applyFill="1" applyBorder="1" applyAlignment="1">
      <alignment vertical="center"/>
    </xf>
    <xf numFmtId="178" fontId="7" fillId="11" borderId="6" xfId="5" applyNumberFormat="1" applyFont="1" applyFill="1" applyBorder="1" applyAlignment="1"/>
    <xf numFmtId="178" fontId="7" fillId="11" borderId="68" xfId="5" applyNumberFormat="1" applyFont="1" applyFill="1" applyBorder="1" applyAlignment="1"/>
    <xf numFmtId="178" fontId="7" fillId="0" borderId="1" xfId="84" applyNumberFormat="1" applyFont="1" applyFill="1" applyBorder="1" applyAlignment="1"/>
    <xf numFmtId="176" fontId="16" fillId="11" borderId="6" xfId="0" applyNumberFormat="1" applyFont="1" applyFill="1" applyBorder="1" applyAlignment="1">
      <alignment horizontal="right" vertical="center"/>
    </xf>
    <xf numFmtId="178" fontId="17" fillId="11" borderId="6" xfId="84" applyNumberFormat="1" applyFont="1" applyFill="1" applyBorder="1" applyAlignment="1">
      <alignment horizontal="right" vertical="center"/>
    </xf>
    <xf numFmtId="178" fontId="17" fillId="11" borderId="6" xfId="5" applyNumberFormat="1" applyFont="1" applyFill="1" applyBorder="1" applyAlignment="1">
      <alignment horizontal="right" vertical="center"/>
    </xf>
    <xf numFmtId="176" fontId="16" fillId="11" borderId="67" xfId="0" applyNumberFormat="1" applyFont="1" applyFill="1" applyBorder="1" applyAlignment="1">
      <alignment horizontal="right" vertical="center"/>
    </xf>
    <xf numFmtId="0" fontId="16" fillId="11" borderId="0" xfId="0" applyFont="1" applyFill="1" applyAlignment="1">
      <alignment horizontal="right" vertical="center"/>
    </xf>
    <xf numFmtId="41" fontId="16" fillId="11" borderId="0" xfId="0" applyNumberFormat="1" applyFont="1" applyFill="1" applyAlignment="1">
      <alignment horizontal="right" vertical="center"/>
    </xf>
    <xf numFmtId="176" fontId="14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68" xfId="5" applyNumberFormat="1" applyFont="1" applyFill="1" applyBorder="1" applyAlignment="1">
      <alignment horizontal="right" vertical="center"/>
    </xf>
    <xf numFmtId="176" fontId="14" fillId="0" borderId="67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41" fontId="14" fillId="0" borderId="0" xfId="0" applyNumberFormat="1" applyFont="1" applyFill="1" applyAlignment="1">
      <alignment horizontal="right" vertical="center"/>
    </xf>
    <xf numFmtId="180" fontId="14" fillId="11" borderId="0" xfId="0" applyNumberFormat="1" applyFont="1" applyFill="1" applyAlignment="1">
      <alignment vertical="center"/>
    </xf>
    <xf numFmtId="14" fontId="7" fillId="11" borderId="47" xfId="5" applyNumberFormat="1" applyFont="1" applyFill="1" applyBorder="1" applyAlignment="1">
      <alignment horizontal="center" vertical="center"/>
    </xf>
    <xf numFmtId="14" fontId="17" fillId="0" borderId="56" xfId="5" applyNumberFormat="1" applyFont="1" applyFill="1" applyBorder="1" applyAlignment="1">
      <alignment horizontal="center" vertical="center"/>
    </xf>
    <xf numFmtId="176" fontId="14" fillId="8" borderId="6" xfId="0" applyNumberFormat="1" applyFont="1" applyFill="1" applyBorder="1" applyAlignment="1">
      <alignment horizontal="right" vertical="center"/>
    </xf>
    <xf numFmtId="176" fontId="14" fillId="8" borderId="67" xfId="0" applyNumberFormat="1" applyFont="1" applyFill="1" applyBorder="1" applyAlignment="1">
      <alignment horizontal="right" vertical="center"/>
    </xf>
    <xf numFmtId="0" fontId="14" fillId="8" borderId="0" xfId="0" applyFont="1" applyFill="1" applyAlignment="1">
      <alignment horizontal="right" vertical="center"/>
    </xf>
    <xf numFmtId="41" fontId="14" fillId="8" borderId="0" xfId="0" applyNumberFormat="1" applyFont="1" applyFill="1" applyAlignment="1">
      <alignment horizontal="right" vertical="center"/>
    </xf>
    <xf numFmtId="176" fontId="14" fillId="8" borderId="40" xfId="0" applyNumberFormat="1" applyFont="1" applyFill="1" applyBorder="1" applyAlignment="1">
      <alignment horizontal="right" vertical="center"/>
    </xf>
    <xf numFmtId="179" fontId="7" fillId="0" borderId="67" xfId="25" applyNumberFormat="1" applyFont="1" applyFill="1" applyBorder="1" applyAlignment="1">
      <alignment vertical="center" shrinkToFit="1"/>
    </xf>
    <xf numFmtId="179" fontId="7" fillId="6" borderId="10" xfId="25" applyNumberFormat="1" applyFont="1" applyFill="1" applyBorder="1" applyAlignment="1">
      <alignment vertical="center" shrinkToFit="1"/>
    </xf>
    <xf numFmtId="179" fontId="7" fillId="0" borderId="79" xfId="25" applyNumberFormat="1" applyFont="1" applyFill="1" applyBorder="1" applyAlignment="1">
      <alignment vertical="center" shrinkToFit="1"/>
    </xf>
    <xf numFmtId="179" fontId="7" fillId="0" borderId="68" xfId="25" applyNumberFormat="1" applyFont="1" applyFill="1" applyBorder="1" applyAlignment="1">
      <alignment vertical="center" shrinkToFit="1"/>
    </xf>
    <xf numFmtId="179" fontId="7" fillId="6" borderId="40" xfId="25" applyNumberFormat="1" applyFont="1" applyFill="1" applyBorder="1" applyAlignment="1">
      <alignment vertical="center" shrinkToFit="1"/>
    </xf>
    <xf numFmtId="179" fontId="7" fillId="0" borderId="80" xfId="25" applyNumberFormat="1" applyFont="1" applyFill="1" applyBorder="1" applyAlignment="1">
      <alignment vertical="center" shrinkToFit="1"/>
    </xf>
    <xf numFmtId="41" fontId="7" fillId="4" borderId="81" xfId="5" applyFont="1" applyFill="1" applyBorder="1" applyAlignment="1">
      <alignment horizontal="center" vertical="center"/>
    </xf>
    <xf numFmtId="0" fontId="7" fillId="4" borderId="82" xfId="25" applyFont="1" applyFill="1" applyBorder="1" applyAlignment="1">
      <alignment horizontal="center" vertical="center" shrinkToFit="1"/>
    </xf>
    <xf numFmtId="41" fontId="7" fillId="15" borderId="64" xfId="5" applyFont="1" applyFill="1" applyBorder="1" applyAlignment="1">
      <alignment horizontal="center" vertical="center"/>
    </xf>
    <xf numFmtId="41" fontId="7" fillId="15" borderId="83" xfId="5" applyFont="1" applyFill="1" applyBorder="1" applyAlignment="1">
      <alignment horizontal="center" vertical="center"/>
    </xf>
    <xf numFmtId="41" fontId="7" fillId="16" borderId="62" xfId="5" applyFont="1" applyFill="1" applyBorder="1" applyAlignment="1">
      <alignment horizontal="center" vertical="center"/>
    </xf>
    <xf numFmtId="41" fontId="7" fillId="16" borderId="64" xfId="5" applyFont="1" applyFill="1" applyBorder="1" applyAlignment="1">
      <alignment horizontal="center" vertical="center"/>
    </xf>
    <xf numFmtId="41" fontId="7" fillId="16" borderId="83" xfId="5" applyFont="1" applyFill="1" applyBorder="1" applyAlignment="1">
      <alignment horizontal="center" vertical="center"/>
    </xf>
    <xf numFmtId="0" fontId="7" fillId="16" borderId="64" xfId="25" applyFont="1" applyFill="1" applyBorder="1" applyAlignment="1">
      <alignment horizontal="center" vertical="center"/>
    </xf>
    <xf numFmtId="0" fontId="7" fillId="17" borderId="84" xfId="25" applyFont="1" applyFill="1" applyBorder="1" applyAlignment="1">
      <alignment horizontal="center" vertical="center"/>
    </xf>
    <xf numFmtId="176" fontId="16" fillId="11" borderId="10" xfId="0" applyNumberFormat="1" applyFont="1" applyFill="1" applyBorder="1" applyAlignment="1">
      <alignment vertical="center"/>
    </xf>
    <xf numFmtId="176" fontId="24" fillId="11" borderId="67" xfId="0" applyNumberFormat="1" applyFont="1" applyFill="1" applyBorder="1" applyAlignment="1">
      <alignment vertical="center"/>
    </xf>
    <xf numFmtId="176" fontId="7" fillId="11" borderId="40" xfId="0" applyNumberFormat="1" applyFont="1" applyFill="1" applyBorder="1" applyAlignment="1">
      <alignment vertical="center"/>
    </xf>
    <xf numFmtId="176" fontId="14" fillId="11" borderId="57" xfId="0" applyNumberFormat="1" applyFont="1" applyFill="1" applyBorder="1" applyAlignment="1">
      <alignment vertical="center"/>
    </xf>
    <xf numFmtId="176" fontId="16" fillId="11" borderId="40" xfId="0" applyNumberFormat="1" applyFont="1" applyFill="1" applyBorder="1" applyAlignment="1">
      <alignment vertical="center"/>
    </xf>
    <xf numFmtId="176" fontId="24" fillId="11" borderId="68" xfId="0" applyNumberFormat="1" applyFont="1" applyFill="1" applyBorder="1" applyAlignment="1">
      <alignment vertical="center"/>
    </xf>
    <xf numFmtId="176" fontId="14" fillId="11" borderId="68" xfId="0" applyNumberFormat="1" applyFont="1" applyFill="1" applyBorder="1" applyAlignment="1">
      <alignment vertical="center"/>
    </xf>
    <xf numFmtId="176" fontId="16" fillId="11" borderId="68" xfId="0" applyNumberFormat="1" applyFont="1" applyFill="1" applyBorder="1" applyAlignment="1">
      <alignment vertical="center"/>
    </xf>
    <xf numFmtId="176" fontId="14" fillId="7" borderId="68" xfId="0" applyNumberFormat="1" applyFont="1" applyFill="1" applyBorder="1" applyAlignment="1">
      <alignment vertical="center"/>
    </xf>
    <xf numFmtId="176" fontId="16" fillId="0" borderId="68" xfId="0" applyNumberFormat="1" applyFont="1" applyFill="1" applyBorder="1" applyAlignment="1">
      <alignment vertical="center"/>
    </xf>
    <xf numFmtId="176" fontId="14" fillId="0" borderId="68" xfId="0" applyNumberFormat="1" applyFont="1" applyFill="1" applyBorder="1" applyAlignment="1">
      <alignment vertical="center"/>
    </xf>
    <xf numFmtId="14" fontId="7" fillId="11" borderId="56" xfId="5" applyNumberFormat="1" applyFont="1" applyFill="1" applyBorder="1" applyAlignment="1">
      <alignment horizontal="center" vertical="center"/>
    </xf>
    <xf numFmtId="176" fontId="14" fillId="11" borderId="6" xfId="0" applyNumberFormat="1" applyFont="1" applyFill="1" applyBorder="1" applyAlignment="1">
      <alignment horizontal="right" vertical="center"/>
    </xf>
    <xf numFmtId="178" fontId="7" fillId="11" borderId="6" xfId="84" applyNumberFormat="1" applyFont="1" applyFill="1" applyBorder="1" applyAlignment="1">
      <alignment horizontal="right" vertical="center"/>
    </xf>
    <xf numFmtId="178" fontId="7" fillId="11" borderId="6" xfId="5" applyNumberFormat="1" applyFont="1" applyFill="1" applyBorder="1" applyAlignment="1">
      <alignment horizontal="right" vertical="center"/>
    </xf>
    <xf numFmtId="176" fontId="14" fillId="11" borderId="67" xfId="0" applyNumberFormat="1" applyFont="1" applyFill="1" applyBorder="1" applyAlignment="1">
      <alignment horizontal="right" vertical="center"/>
    </xf>
    <xf numFmtId="0" fontId="14" fillId="11" borderId="0" xfId="0" applyFont="1" applyFill="1" applyAlignment="1">
      <alignment horizontal="right" vertical="center"/>
    </xf>
    <xf numFmtId="41" fontId="14" fillId="11" borderId="0" xfId="0" applyNumberFormat="1" applyFont="1" applyFill="1" applyAlignment="1">
      <alignment horizontal="right" vertical="center"/>
    </xf>
    <xf numFmtId="178" fontId="7" fillId="11" borderId="68" xfId="5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horizontal="right" vertical="center"/>
    </xf>
    <xf numFmtId="176" fontId="7" fillId="0" borderId="67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41" fontId="7" fillId="0" borderId="0" xfId="0" applyNumberFormat="1" applyFont="1" applyFill="1" applyAlignment="1">
      <alignment horizontal="right" vertical="center"/>
    </xf>
    <xf numFmtId="0" fontId="0" fillId="7" borderId="0" xfId="0" applyFill="1" applyBorder="1">
      <alignment vertical="center"/>
    </xf>
    <xf numFmtId="0" fontId="21" fillId="7" borderId="0" xfId="0" applyFont="1" applyFill="1" applyBorder="1">
      <alignment vertical="center"/>
    </xf>
    <xf numFmtId="180" fontId="21" fillId="7" borderId="0" xfId="0" applyNumberFormat="1" applyFont="1" applyFill="1" applyBorder="1">
      <alignment vertical="center"/>
    </xf>
    <xf numFmtId="14" fontId="14" fillId="0" borderId="56" xfId="5" applyNumberFormat="1" applyFont="1" applyFill="1" applyBorder="1" applyAlignment="1">
      <alignment horizontal="center" vertical="center"/>
    </xf>
    <xf numFmtId="178" fontId="14" fillId="0" borderId="6" xfId="84" applyNumberFormat="1" applyFont="1" applyFill="1" applyBorder="1" applyAlignment="1">
      <alignment horizontal="right" vertical="center"/>
    </xf>
    <xf numFmtId="178" fontId="14" fillId="0" borderId="6" xfId="5" applyNumberFormat="1" applyFont="1" applyFill="1" applyBorder="1" applyAlignment="1">
      <alignment horizontal="right" vertical="center"/>
    </xf>
    <xf numFmtId="178" fontId="14" fillId="0" borderId="40" xfId="5" applyNumberFormat="1" applyFont="1" applyFill="1" applyBorder="1" applyAlignment="1">
      <alignment horizontal="right" vertical="center"/>
    </xf>
    <xf numFmtId="0" fontId="0" fillId="7" borderId="63" xfId="0" applyFill="1" applyBorder="1">
      <alignment vertical="center"/>
    </xf>
    <xf numFmtId="3" fontId="0" fillId="7" borderId="0" xfId="0" applyNumberFormat="1" applyFill="1" applyBorder="1">
      <alignment vertical="center"/>
    </xf>
    <xf numFmtId="177" fontId="11" fillId="0" borderId="68" xfId="0" applyNumberFormat="1" applyFont="1" applyBorder="1">
      <alignment vertical="center"/>
    </xf>
    <xf numFmtId="177" fontId="11" fillId="0" borderId="40" xfId="0" applyNumberFormat="1" applyFont="1" applyBorder="1">
      <alignment vertical="center"/>
    </xf>
    <xf numFmtId="177" fontId="11" fillId="0" borderId="40" xfId="0" applyNumberFormat="1" applyFont="1" applyFill="1" applyBorder="1">
      <alignment vertical="center"/>
    </xf>
    <xf numFmtId="177" fontId="24" fillId="10" borderId="40" xfId="0" applyNumberFormat="1" applyFont="1" applyFill="1" applyBorder="1">
      <alignment vertical="center"/>
    </xf>
    <xf numFmtId="177" fontId="11" fillId="12" borderId="40" xfId="0" applyNumberFormat="1" applyFont="1" applyFill="1" applyBorder="1">
      <alignment vertical="center"/>
    </xf>
    <xf numFmtId="177" fontId="11" fillId="8" borderId="40" xfId="0" applyNumberFormat="1" applyFont="1" applyFill="1" applyBorder="1">
      <alignment vertical="center"/>
    </xf>
    <xf numFmtId="0" fontId="16" fillId="7" borderId="0" xfId="0" applyFont="1" applyFill="1" applyBorder="1">
      <alignment vertical="center"/>
    </xf>
    <xf numFmtId="177" fontId="24" fillId="8" borderId="40" xfId="0" applyNumberFormat="1" applyFont="1" applyFill="1" applyBorder="1">
      <alignment vertical="center"/>
    </xf>
    <xf numFmtId="0" fontId="21" fillId="7" borderId="0" xfId="0" applyFont="1" applyFill="1" applyBorder="1" applyAlignment="1">
      <alignment vertical="center"/>
    </xf>
    <xf numFmtId="177" fontId="11" fillId="0" borderId="40" xfId="0" applyNumberFormat="1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177" fontId="7" fillId="0" borderId="57" xfId="0" applyNumberFormat="1" applyFont="1" applyFill="1" applyBorder="1" applyAlignment="1">
      <alignment vertical="center"/>
    </xf>
    <xf numFmtId="177" fontId="7" fillId="0" borderId="40" xfId="0" applyNumberFormat="1" applyFont="1" applyFill="1" applyBorder="1" applyAlignment="1">
      <alignment vertical="center"/>
    </xf>
    <xf numFmtId="177" fontId="7" fillId="7" borderId="40" xfId="0" applyNumberFormat="1" applyFont="1" applyFill="1" applyBorder="1" applyAlignment="1">
      <alignment vertical="center"/>
    </xf>
    <xf numFmtId="177" fontId="7" fillId="11" borderId="40" xfId="0" applyNumberFormat="1" applyFont="1" applyFill="1" applyBorder="1" applyAlignment="1">
      <alignment vertical="center"/>
    </xf>
    <xf numFmtId="177" fontId="17" fillId="11" borderId="40" xfId="0" applyNumberFormat="1" applyFont="1" applyFill="1" applyBorder="1" applyAlignment="1">
      <alignment vertical="center"/>
    </xf>
    <xf numFmtId="177" fontId="17" fillId="0" borderId="40" xfId="0" applyNumberFormat="1" applyFont="1" applyFill="1" applyBorder="1" applyAlignment="1">
      <alignment vertical="center"/>
    </xf>
    <xf numFmtId="177" fontId="31" fillId="0" borderId="40" xfId="0" applyNumberFormat="1" applyFont="1" applyFill="1" applyBorder="1" applyAlignment="1">
      <alignment vertical="center"/>
    </xf>
    <xf numFmtId="176" fontId="14" fillId="0" borderId="68" xfId="0" applyNumberFormat="1" applyFont="1" applyFill="1" applyBorder="1" applyAlignment="1">
      <alignment horizontal="right" vertical="center"/>
    </xf>
    <xf numFmtId="176" fontId="14" fillId="11" borderId="68" xfId="0" applyNumberFormat="1" applyFont="1" applyFill="1" applyBorder="1" applyAlignment="1">
      <alignment horizontal="right" vertical="center"/>
    </xf>
    <xf numFmtId="176" fontId="7" fillId="0" borderId="68" xfId="0" applyNumberFormat="1" applyFont="1" applyFill="1" applyBorder="1" applyAlignment="1">
      <alignment horizontal="right" vertical="center"/>
    </xf>
    <xf numFmtId="176" fontId="14" fillId="8" borderId="68" xfId="0" applyNumberFormat="1" applyFont="1" applyFill="1" applyBorder="1" applyAlignment="1">
      <alignment horizontal="right" vertical="center"/>
    </xf>
    <xf numFmtId="176" fontId="16" fillId="11" borderId="68" xfId="0" applyNumberFormat="1" applyFont="1" applyFill="1" applyBorder="1" applyAlignment="1">
      <alignment horizontal="right" vertical="center"/>
    </xf>
    <xf numFmtId="176" fontId="16" fillId="11" borderId="85" xfId="0" applyNumberFormat="1" applyFont="1" applyFill="1" applyBorder="1" applyAlignment="1">
      <alignment horizontal="right" vertical="center"/>
    </xf>
    <xf numFmtId="176" fontId="16" fillId="0" borderId="6" xfId="0" applyNumberFormat="1" applyFont="1" applyFill="1" applyBorder="1" applyAlignment="1">
      <alignment horizontal="right" vertical="center"/>
    </xf>
    <xf numFmtId="178" fontId="17" fillId="0" borderId="6" xfId="84" applyNumberFormat="1" applyFont="1" applyFill="1" applyBorder="1" applyAlignment="1">
      <alignment horizontal="right" vertical="center"/>
    </xf>
    <xf numFmtId="178" fontId="17" fillId="0" borderId="6" xfId="5" applyNumberFormat="1" applyFont="1" applyFill="1" applyBorder="1" applyAlignment="1">
      <alignment horizontal="right" vertical="center"/>
    </xf>
    <xf numFmtId="178" fontId="17" fillId="0" borderId="68" xfId="5" applyNumberFormat="1" applyFont="1" applyFill="1" applyBorder="1" applyAlignment="1">
      <alignment horizontal="right" vertical="center"/>
    </xf>
    <xf numFmtId="176" fontId="16" fillId="0" borderId="67" xfId="0" applyNumberFormat="1" applyFont="1" applyFill="1" applyBorder="1" applyAlignment="1">
      <alignment horizontal="right" vertical="center"/>
    </xf>
    <xf numFmtId="176" fontId="16" fillId="0" borderId="68" xfId="0" applyNumberFormat="1" applyFont="1" applyFill="1" applyBorder="1" applyAlignment="1">
      <alignment horizontal="right" vertical="center"/>
    </xf>
    <xf numFmtId="0" fontId="16" fillId="0" borderId="0" xfId="0" applyFont="1" applyFill="1" applyAlignment="1">
      <alignment horizontal="right" vertical="center"/>
    </xf>
    <xf numFmtId="41" fontId="16" fillId="0" borderId="0" xfId="0" applyNumberFormat="1" applyFont="1" applyFill="1" applyAlignment="1">
      <alignment horizontal="right" vertical="center"/>
    </xf>
    <xf numFmtId="178" fontId="17" fillId="11" borderId="68" xfId="5" applyNumberFormat="1" applyFont="1" applyFill="1" applyBorder="1" applyAlignment="1">
      <alignment horizontal="right" vertical="center"/>
    </xf>
    <xf numFmtId="176" fontId="16" fillId="8" borderId="6" xfId="0" applyNumberFormat="1" applyFont="1" applyFill="1" applyBorder="1" applyAlignment="1">
      <alignment horizontal="right" vertical="center"/>
    </xf>
    <xf numFmtId="176" fontId="16" fillId="8" borderId="68" xfId="0" applyNumberFormat="1" applyFont="1" applyFill="1" applyBorder="1" applyAlignment="1">
      <alignment horizontal="right" vertical="center"/>
    </xf>
    <xf numFmtId="0" fontId="23" fillId="4" borderId="86" xfId="0" applyFont="1" applyFill="1" applyBorder="1" applyAlignment="1">
      <alignment horizontal="center" vertical="center" wrapText="1"/>
    </xf>
    <xf numFmtId="0" fontId="24" fillId="4" borderId="40" xfId="0" applyFont="1" applyFill="1" applyBorder="1" applyAlignment="1">
      <alignment horizontal="center" vertical="center"/>
    </xf>
    <xf numFmtId="0" fontId="24" fillId="4" borderId="87" xfId="0" applyFont="1" applyFill="1" applyBorder="1" applyAlignment="1">
      <alignment horizontal="center" vertical="center"/>
    </xf>
    <xf numFmtId="0" fontId="33" fillId="0" borderId="0" xfId="25" applyFont="1" applyFill="1" applyAlignment="1">
      <alignment horizontal="center" vertical="center"/>
    </xf>
    <xf numFmtId="49" fontId="32" fillId="0" borderId="12" xfId="5" applyNumberFormat="1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23"/>
  <sheetViews>
    <sheetView tabSelected="1" zoomScale="115" zoomScaleNormal="115" zoomScaleSheetLayoutView="70" workbookViewId="0">
      <pane ySplit="5" topLeftCell="A244" activePane="bottomLeft" state="frozen"/>
      <selection pane="bottomLeft" activeCell="I245" sqref="I245"/>
    </sheetView>
  </sheetViews>
  <sheetFormatPr defaultRowHeight="16.5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2" hidden="1" customWidth="1"/>
    <col min="21" max="21" width="12.25" style="104" hidden="1" customWidth="1"/>
    <col min="22" max="22" width="10.875" bestFit="1" customWidth="1"/>
    <col min="23" max="23" width="9.375" bestFit="1" customWidth="1"/>
    <col min="24" max="24" width="12.5" bestFit="1" customWidth="1"/>
    <col min="25" max="26" width="10.875" bestFit="1" customWidth="1"/>
  </cols>
  <sheetData>
    <row r="1" spans="1:21" ht="21" customHeight="1">
      <c r="A1" s="587" t="s">
        <v>353</v>
      </c>
      <c r="B1" s="587"/>
      <c r="C1" s="587"/>
      <c r="D1" s="587"/>
      <c r="E1" s="587"/>
      <c r="F1" s="587"/>
      <c r="G1" s="587"/>
      <c r="H1" s="587"/>
      <c r="I1" s="587"/>
      <c r="J1" s="587"/>
      <c r="K1" s="587"/>
      <c r="L1" s="587"/>
      <c r="M1" s="587"/>
      <c r="N1" s="587"/>
      <c r="O1" s="587"/>
      <c r="P1" s="587"/>
      <c r="Q1" s="587"/>
      <c r="R1" s="587"/>
      <c r="S1" s="587"/>
      <c r="T1" s="587"/>
      <c r="U1" s="587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U2" s="117" t="s">
        <v>168</v>
      </c>
    </row>
    <row r="3" spans="1:21" ht="17.25" thickBot="1">
      <c r="A3" s="365" t="s">
        <v>65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T3" s="547"/>
      <c r="U3" s="584" t="s">
        <v>172</v>
      </c>
    </row>
    <row r="4" spans="1:21">
      <c r="A4" s="508"/>
      <c r="B4" s="509"/>
      <c r="C4" s="368"/>
      <c r="D4" s="510" t="s">
        <v>3</v>
      </c>
      <c r="E4" s="511"/>
      <c r="F4" s="510" t="s">
        <v>4</v>
      </c>
      <c r="G4" s="367"/>
      <c r="H4" s="368"/>
      <c r="I4" s="512"/>
      <c r="J4" s="513" t="s">
        <v>3</v>
      </c>
      <c r="K4" s="514"/>
      <c r="L4" s="515" t="s">
        <v>4</v>
      </c>
      <c r="M4" s="369"/>
      <c r="N4" s="370"/>
      <c r="O4" s="372"/>
      <c r="P4" s="516"/>
      <c r="Q4" s="372"/>
      <c r="R4" s="371"/>
      <c r="S4" s="373"/>
      <c r="T4" s="540"/>
      <c r="U4" s="585"/>
    </row>
    <row r="5" spans="1:21" ht="19.5" customHeight="1" thickBot="1">
      <c r="A5" s="199"/>
      <c r="B5" s="9"/>
      <c r="C5" s="307"/>
      <c r="D5" s="308"/>
      <c r="E5" s="309" t="s">
        <v>66</v>
      </c>
      <c r="F5" s="310"/>
      <c r="G5" s="311" t="s">
        <v>5</v>
      </c>
      <c r="H5" s="312" t="s">
        <v>6</v>
      </c>
      <c r="I5" s="319"/>
      <c r="J5" s="320"/>
      <c r="K5" s="321" t="s">
        <v>66</v>
      </c>
      <c r="L5" s="322"/>
      <c r="M5" s="323" t="s">
        <v>5</v>
      </c>
      <c r="N5" s="324" t="s">
        <v>6</v>
      </c>
      <c r="O5" s="329"/>
      <c r="P5" s="330" t="s">
        <v>66</v>
      </c>
      <c r="Q5" s="331"/>
      <c r="R5" s="332" t="s">
        <v>5</v>
      </c>
      <c r="S5" s="333" t="s">
        <v>6</v>
      </c>
      <c r="T5" s="540"/>
      <c r="U5" s="586"/>
    </row>
    <row r="6" spans="1:21" ht="17.25" hidden="1" thickTop="1">
      <c r="A6" s="200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548"/>
      <c r="U6" s="549"/>
    </row>
    <row r="7" spans="1:21" hidden="1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T7" s="540"/>
      <c r="U7" s="550"/>
    </row>
    <row r="8" spans="1:21" hidden="1">
      <c r="A8" s="204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T8" s="540"/>
      <c r="U8" s="550"/>
    </row>
    <row r="9" spans="1:21" hidden="1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T9" s="540"/>
      <c r="U9" s="550"/>
    </row>
    <row r="10" spans="1:21" hidden="1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T10" s="540"/>
      <c r="U10" s="550"/>
    </row>
    <row r="11" spans="1:21" hidden="1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T11" s="540"/>
      <c r="U11" s="550"/>
    </row>
    <row r="12" spans="1:21" hidden="1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T12" s="540"/>
      <c r="U12" s="550"/>
    </row>
    <row r="13" spans="1:21" hidden="1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T13" s="540"/>
      <c r="U13" s="550"/>
    </row>
    <row r="14" spans="1:21" hidden="1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T14" s="540"/>
      <c r="U14" s="550"/>
    </row>
    <row r="15" spans="1:21" hidden="1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T15" s="540"/>
      <c r="U15" s="550"/>
    </row>
    <row r="16" spans="1:21" hidden="1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T16" s="540"/>
      <c r="U16" s="550"/>
    </row>
    <row r="17" spans="1:21" hidden="1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T17" s="540"/>
      <c r="U17" s="550"/>
    </row>
    <row r="18" spans="1:21" hidden="1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T18" s="540"/>
      <c r="U18" s="550"/>
    </row>
    <row r="19" spans="1:21" hidden="1">
      <c r="A19" s="209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T19" s="540"/>
      <c r="U19" s="550"/>
    </row>
    <row r="20" spans="1:21" hidden="1">
      <c r="A20" s="204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T20" s="540"/>
      <c r="U20" s="550"/>
    </row>
    <row r="21" spans="1:21" hidden="1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T21" s="540"/>
      <c r="U21" s="550"/>
    </row>
    <row r="22" spans="1:21" hidden="1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T22" s="540"/>
      <c r="U22" s="550"/>
    </row>
    <row r="23" spans="1:21" hidden="1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T23" s="540"/>
      <c r="U23" s="550"/>
    </row>
    <row r="24" spans="1:21" hidden="1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T24" s="540"/>
      <c r="U24" s="550"/>
    </row>
    <row r="25" spans="1:21" hidden="1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T25" s="540"/>
      <c r="U25" s="550"/>
    </row>
    <row r="26" spans="1:21" hidden="1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T26" s="540"/>
      <c r="U26" s="550"/>
    </row>
    <row r="27" spans="1:21" hidden="1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T27" s="540"/>
      <c r="U27" s="550"/>
    </row>
    <row r="28" spans="1:21" hidden="1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T28" s="540"/>
      <c r="U28" s="550"/>
    </row>
    <row r="29" spans="1:21" hidden="1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T29" s="540"/>
      <c r="U29" s="550"/>
    </row>
    <row r="30" spans="1:21" hidden="1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T30" s="540"/>
      <c r="U30" s="550"/>
    </row>
    <row r="31" spans="1:21" hidden="1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T31" s="540"/>
      <c r="U31" s="550"/>
    </row>
    <row r="32" spans="1:21" hidden="1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T32" s="540"/>
      <c r="U32" s="550"/>
    </row>
    <row r="33" spans="1:21" hidden="1">
      <c r="A33" s="213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T33" s="540"/>
      <c r="U33" s="550"/>
    </row>
    <row r="34" spans="1:21" hidden="1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T34" s="540"/>
      <c r="U34" s="550"/>
    </row>
    <row r="35" spans="1:21" hidden="1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T35" s="540"/>
      <c r="U35" s="550"/>
    </row>
    <row r="36" spans="1:21" hidden="1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T36" s="540"/>
      <c r="U36" s="550"/>
    </row>
    <row r="37" spans="1:21" hidden="1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T37" s="540"/>
      <c r="U37" s="550"/>
    </row>
    <row r="38" spans="1:21" hidden="1">
      <c r="A38" s="215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T38" s="540"/>
      <c r="U38" s="550"/>
    </row>
    <row r="39" spans="1:21" hidden="1">
      <c r="A39" s="218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T39" s="540"/>
      <c r="U39" s="550"/>
    </row>
    <row r="40" spans="1:21" hidden="1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T40" s="540"/>
      <c r="U40" s="550"/>
    </row>
    <row r="41" spans="1:21" hidden="1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T41" s="540"/>
      <c r="U41" s="550"/>
    </row>
    <row r="42" spans="1:21" hidden="1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T42" s="540"/>
      <c r="U42" s="550"/>
    </row>
    <row r="43" spans="1:21" hidden="1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T43" s="540"/>
      <c r="U43" s="550"/>
    </row>
    <row r="44" spans="1:21" hidden="1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T44" s="540"/>
      <c r="U44" s="550"/>
    </row>
    <row r="45" spans="1:21" hidden="1">
      <c r="A45" s="223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T45" s="540"/>
      <c r="U45" s="550"/>
    </row>
    <row r="46" spans="1:21" hidden="1">
      <c r="A46" s="225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540">
        <v>84.9</v>
      </c>
      <c r="U46" s="551">
        <f t="shared" ref="U46:U77" si="0">B46/T46*100</f>
        <v>88436.966040175394</v>
      </c>
    </row>
    <row r="47" spans="1:21" hidden="1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540">
        <v>84.9</v>
      </c>
      <c r="U47" s="551">
        <f t="shared" si="0"/>
        <v>86534.520488691196</v>
      </c>
    </row>
    <row r="48" spans="1:21" hidden="1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540">
        <v>84.9</v>
      </c>
      <c r="U48" s="551">
        <f t="shared" si="0"/>
        <v>112352.57610569902</v>
      </c>
    </row>
    <row r="49" spans="1:21" hidden="1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540">
        <v>84.9</v>
      </c>
      <c r="U49" s="551">
        <f t="shared" si="0"/>
        <v>109735.71375113174</v>
      </c>
    </row>
    <row r="50" spans="1:21" hidden="1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540">
        <v>84.9</v>
      </c>
      <c r="U50" s="551">
        <f t="shared" si="0"/>
        <v>103372.19571463008</v>
      </c>
    </row>
    <row r="51" spans="1:21" hidden="1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540">
        <v>84.9</v>
      </c>
      <c r="U51" s="551">
        <f t="shared" si="0"/>
        <v>157955.57480177371</v>
      </c>
    </row>
    <row r="52" spans="1:21" hidden="1">
      <c r="A52" s="230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540">
        <v>84.9</v>
      </c>
      <c r="U52" s="551">
        <f t="shared" si="0"/>
        <v>90509.000201634088</v>
      </c>
    </row>
    <row r="53" spans="1:21" hidden="1">
      <c r="A53" s="233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540">
        <v>84.9</v>
      </c>
      <c r="U53" s="551">
        <f t="shared" si="0"/>
        <v>96057.936547916674</v>
      </c>
    </row>
    <row r="54" spans="1:21" hidden="1">
      <c r="A54" s="233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540">
        <v>84.9</v>
      </c>
      <c r="U54" s="551">
        <f t="shared" si="0"/>
        <v>123678.26297163907</v>
      </c>
    </row>
    <row r="55" spans="1:21" hidden="1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540">
        <v>84.9</v>
      </c>
      <c r="U55" s="551">
        <f t="shared" si="0"/>
        <v>145885.32397313989</v>
      </c>
    </row>
    <row r="56" spans="1:21" hidden="1">
      <c r="A56" s="233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540">
        <v>84.9</v>
      </c>
      <c r="U56" s="551">
        <f t="shared" si="0"/>
        <v>166874.70173467256</v>
      </c>
    </row>
    <row r="57" spans="1:21" hidden="1">
      <c r="A57" s="234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540">
        <v>84.9</v>
      </c>
      <c r="U57" s="551">
        <f t="shared" si="0"/>
        <v>225224.19642822491</v>
      </c>
    </row>
    <row r="58" spans="1:21" s="100" customFormat="1" hidden="1">
      <c r="A58" s="236" t="s">
        <v>85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552">
        <f t="shared" si="0"/>
        <v>1506616.9687593284</v>
      </c>
    </row>
    <row r="59" spans="1:21" hidden="1">
      <c r="A59" s="238" t="s">
        <v>86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540">
        <v>94.5</v>
      </c>
      <c r="U59" s="551">
        <f t="shared" si="0"/>
        <v>70430.515131750144</v>
      </c>
    </row>
    <row r="60" spans="1:21" hidden="1">
      <c r="A60" s="233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540">
        <v>94.5</v>
      </c>
      <c r="U60" s="551">
        <f t="shared" si="0"/>
        <v>73836.592715688006</v>
      </c>
    </row>
    <row r="61" spans="1:21" hidden="1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540">
        <v>94.5</v>
      </c>
      <c r="U61" s="551">
        <f t="shared" si="0"/>
        <v>104987.1595630345</v>
      </c>
    </row>
    <row r="62" spans="1:21" hidden="1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540">
        <v>94.5</v>
      </c>
      <c r="U62" s="551">
        <f t="shared" si="0"/>
        <v>99816.631311690682</v>
      </c>
    </row>
    <row r="63" spans="1:21" hidden="1">
      <c r="A63" s="233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540">
        <v>94.5</v>
      </c>
      <c r="U63" s="551">
        <f t="shared" si="0"/>
        <v>120522.01702329516</v>
      </c>
    </row>
    <row r="64" spans="1:21" hidden="1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540">
        <v>94.5</v>
      </c>
      <c r="U64" s="551">
        <f t="shared" si="0"/>
        <v>113718.87199862406</v>
      </c>
    </row>
    <row r="65" spans="1:21" hidden="1">
      <c r="A65" s="233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540">
        <v>94.5</v>
      </c>
      <c r="U65" s="551">
        <f t="shared" si="0"/>
        <v>70747.32042888405</v>
      </c>
    </row>
    <row r="66" spans="1:21" hidden="1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540">
        <v>94.5</v>
      </c>
      <c r="U66" s="551">
        <f t="shared" si="0"/>
        <v>80660.809484864018</v>
      </c>
    </row>
    <row r="67" spans="1:21" hidden="1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540">
        <v>94.5</v>
      </c>
      <c r="U67" s="551">
        <f t="shared" si="0"/>
        <v>71634.274377748501</v>
      </c>
    </row>
    <row r="68" spans="1:21" hidden="1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540">
        <v>94.5</v>
      </c>
      <c r="U68" s="551">
        <f t="shared" si="0"/>
        <v>102880.0825918848</v>
      </c>
    </row>
    <row r="69" spans="1:21" hidden="1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540">
        <v>94.5</v>
      </c>
      <c r="U69" s="551">
        <f t="shared" si="0"/>
        <v>100622.05118730819</v>
      </c>
    </row>
    <row r="70" spans="1:21" hidden="1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540">
        <v>94.5</v>
      </c>
      <c r="U70" s="551">
        <f t="shared" si="0"/>
        <v>260885.8988345387</v>
      </c>
    </row>
    <row r="71" spans="1:21" hidden="1">
      <c r="A71" s="241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540">
        <v>94.5</v>
      </c>
      <c r="U71" s="551">
        <f t="shared" si="0"/>
        <v>1270742.2246493108</v>
      </c>
    </row>
    <row r="72" spans="1:21" hidden="1">
      <c r="A72" s="243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540">
        <v>96.1</v>
      </c>
      <c r="U72" s="551">
        <f t="shared" si="0"/>
        <v>64754.607466964408</v>
      </c>
    </row>
    <row r="73" spans="1:21" hidden="1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540">
        <v>96.1</v>
      </c>
      <c r="U73" s="551">
        <f t="shared" si="0"/>
        <v>64124.616087848553</v>
      </c>
    </row>
    <row r="74" spans="1:21" hidden="1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540">
        <v>96.1</v>
      </c>
      <c r="U74" s="551">
        <f t="shared" si="0"/>
        <v>88732.249071982238</v>
      </c>
    </row>
    <row r="75" spans="1:21" hidden="1">
      <c r="A75" s="233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540">
        <v>96.1</v>
      </c>
      <c r="U75" s="551">
        <f t="shared" si="0"/>
        <v>91230.795990496888</v>
      </c>
    </row>
    <row r="76" spans="1:21" hidden="1">
      <c r="A76" s="233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540">
        <v>96.1</v>
      </c>
      <c r="U76" s="551">
        <f t="shared" si="0"/>
        <v>85869.017524621479</v>
      </c>
    </row>
    <row r="77" spans="1:21" hidden="1">
      <c r="A77" s="233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540">
        <v>96.1</v>
      </c>
      <c r="U77" s="551">
        <f t="shared" si="0"/>
        <v>133600.68484175816</v>
      </c>
    </row>
    <row r="78" spans="1:21" hidden="1">
      <c r="A78" s="233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540">
        <v>96.1</v>
      </c>
      <c r="U78" s="551">
        <f t="shared" ref="U78:U109" si="1">B78/T78*100</f>
        <v>66594.226092327532</v>
      </c>
    </row>
    <row r="79" spans="1:21" hidden="1">
      <c r="A79" s="233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540">
        <v>96.1</v>
      </c>
      <c r="U79" s="551">
        <f t="shared" si="1"/>
        <v>54758.674767897071</v>
      </c>
    </row>
    <row r="80" spans="1:21" hidden="1">
      <c r="A80" s="233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540">
        <v>96.1</v>
      </c>
      <c r="U80" s="551">
        <f t="shared" si="1"/>
        <v>106708.02032384509</v>
      </c>
    </row>
    <row r="81" spans="1:21" hidden="1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540">
        <v>96.1</v>
      </c>
      <c r="U81" s="551">
        <f t="shared" si="1"/>
        <v>119073.0646689615</v>
      </c>
    </row>
    <row r="82" spans="1:21" hidden="1">
      <c r="A82" s="233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540">
        <v>96.1</v>
      </c>
      <c r="U82" s="551">
        <f t="shared" si="1"/>
        <v>161758.57475452503</v>
      </c>
    </row>
    <row r="83" spans="1:21" hidden="1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540">
        <v>96.1</v>
      </c>
      <c r="U83" s="551">
        <f t="shared" si="1"/>
        <v>198114.48347273082</v>
      </c>
    </row>
    <row r="84" spans="1:21" hidden="1">
      <c r="A84" s="241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540">
        <v>96.1</v>
      </c>
      <c r="U84" s="551">
        <f t="shared" si="1"/>
        <v>1235319.0150639587</v>
      </c>
    </row>
    <row r="85" spans="1:21" hidden="1">
      <c r="A85" s="233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540">
        <v>100</v>
      </c>
      <c r="U85" s="551">
        <f t="shared" si="1"/>
        <v>73029.706861312996</v>
      </c>
    </row>
    <row r="86" spans="1:21" hidden="1">
      <c r="A86" s="233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540">
        <v>100</v>
      </c>
      <c r="U86" s="551">
        <f t="shared" si="1"/>
        <v>61542.342426640003</v>
      </c>
    </row>
    <row r="87" spans="1:21" hidden="1">
      <c r="A87" s="233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540">
        <v>100</v>
      </c>
      <c r="U87" s="551">
        <f t="shared" si="1"/>
        <v>73466.037792904099</v>
      </c>
    </row>
    <row r="88" spans="1:21" hidden="1">
      <c r="A88" s="233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540">
        <v>100</v>
      </c>
      <c r="U88" s="551">
        <f t="shared" si="1"/>
        <v>81891.193403823272</v>
      </c>
    </row>
    <row r="89" spans="1:21" hidden="1">
      <c r="A89" s="233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540">
        <v>100</v>
      </c>
      <c r="U89" s="551">
        <f t="shared" si="1"/>
        <v>98594.850234198006</v>
      </c>
    </row>
    <row r="90" spans="1:21" hidden="1">
      <c r="A90" s="233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540">
        <v>100</v>
      </c>
      <c r="U90" s="551">
        <f t="shared" si="1"/>
        <v>118248.95332047481</v>
      </c>
    </row>
    <row r="91" spans="1:21" hidden="1">
      <c r="A91" s="233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540">
        <v>100</v>
      </c>
      <c r="U91" s="551">
        <f t="shared" si="1"/>
        <v>86850.807702693332</v>
      </c>
    </row>
    <row r="92" spans="1:21" hidden="1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540">
        <v>100</v>
      </c>
      <c r="U92" s="551">
        <f t="shared" si="1"/>
        <v>48942.178610940784</v>
      </c>
    </row>
    <row r="93" spans="1:21" hidden="1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540">
        <v>100</v>
      </c>
      <c r="U93" s="551">
        <f t="shared" si="1"/>
        <v>85486.902151162052</v>
      </c>
    </row>
    <row r="94" spans="1:21" hidden="1">
      <c r="A94" s="234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540">
        <v>100</v>
      </c>
      <c r="U94" s="551">
        <f t="shared" si="1"/>
        <v>55998.45100856114</v>
      </c>
    </row>
    <row r="95" spans="1:21" hidden="1">
      <c r="A95" s="250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540">
        <v>100</v>
      </c>
      <c r="U95" s="551">
        <f t="shared" si="1"/>
        <v>88395.96790248758</v>
      </c>
    </row>
    <row r="96" spans="1:21" hidden="1">
      <c r="A96" s="234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540">
        <v>100</v>
      </c>
      <c r="U96" s="551">
        <f t="shared" si="1"/>
        <v>159851.10658001815</v>
      </c>
    </row>
    <row r="97" spans="1:21" hidden="1">
      <c r="A97" s="241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540">
        <v>100</v>
      </c>
      <c r="U97" s="553">
        <f t="shared" si="1"/>
        <v>1032298.4979952165</v>
      </c>
    </row>
    <row r="98" spans="1:21" hidden="1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540">
        <v>106.2</v>
      </c>
      <c r="U98" s="551">
        <f t="shared" si="1"/>
        <v>54383.887025133467</v>
      </c>
    </row>
    <row r="99" spans="1:21" hidden="1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540">
        <v>106.2</v>
      </c>
      <c r="U99" s="551">
        <f t="shared" si="1"/>
        <v>47980.486075300643</v>
      </c>
    </row>
    <row r="100" spans="1:21" hidden="1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540">
        <v>106.2</v>
      </c>
      <c r="U100" s="551">
        <f t="shared" si="1"/>
        <v>84656.308851224108</v>
      </c>
    </row>
    <row r="101" spans="1:21" hidden="1">
      <c r="A101" s="256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540">
        <v>106.2</v>
      </c>
      <c r="U101" s="551">
        <f t="shared" si="1"/>
        <v>81440.763508339442</v>
      </c>
    </row>
    <row r="102" spans="1:21" hidden="1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540">
        <v>106.2</v>
      </c>
      <c r="U102" s="551">
        <f t="shared" si="1"/>
        <v>79721.996233521641</v>
      </c>
    </row>
    <row r="103" spans="1:21" hidden="1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540">
        <v>106.2</v>
      </c>
      <c r="U103" s="551">
        <f t="shared" si="1"/>
        <v>122316.70433145009</v>
      </c>
    </row>
    <row r="104" spans="1:21" hidden="1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540">
        <v>106.2</v>
      </c>
      <c r="U104" s="551">
        <f t="shared" si="1"/>
        <v>59830.433145009411</v>
      </c>
    </row>
    <row r="105" spans="1:21" hidden="1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540">
        <v>106.2</v>
      </c>
      <c r="U105" s="551">
        <f t="shared" si="1"/>
        <v>80498.352165725039</v>
      </c>
    </row>
    <row r="106" spans="1:21" hidden="1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540">
        <v>106.2</v>
      </c>
      <c r="U106" s="551">
        <f t="shared" si="1"/>
        <v>81736.826741996236</v>
      </c>
    </row>
    <row r="107" spans="1:21" hidden="1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540">
        <v>106.2</v>
      </c>
      <c r="U107" s="551">
        <f t="shared" si="1"/>
        <v>76230.932203389835</v>
      </c>
    </row>
    <row r="108" spans="1:21" hidden="1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540">
        <v>106.2</v>
      </c>
      <c r="U108" s="551">
        <f t="shared" si="1"/>
        <v>99197.92746052549</v>
      </c>
    </row>
    <row r="109" spans="1:21" hidden="1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540">
        <v>106.2</v>
      </c>
      <c r="U109" s="551">
        <f t="shared" si="1"/>
        <v>174387.37086756842</v>
      </c>
    </row>
    <row r="110" spans="1:21" hidden="1">
      <c r="A110" s="236" t="s">
        <v>61</v>
      </c>
      <c r="B110" s="73">
        <f t="shared" ref="B110:O110" si="2">SUM(B98:B109)</f>
        <v>1107009.6719029532</v>
      </c>
      <c r="C110" s="73">
        <f t="shared" si="2"/>
        <v>366248.44130928582</v>
      </c>
      <c r="D110" s="73">
        <f t="shared" si="2"/>
        <v>218822.27617371158</v>
      </c>
      <c r="E110" s="73">
        <f t="shared" si="2"/>
        <v>14303.183000428075</v>
      </c>
      <c r="F110" s="73">
        <f t="shared" si="2"/>
        <v>147426.18513557425</v>
      </c>
      <c r="G110" s="73">
        <f t="shared" si="2"/>
        <v>69629.843697936216</v>
      </c>
      <c r="H110" s="73">
        <f t="shared" si="2"/>
        <v>77796.341437638024</v>
      </c>
      <c r="I110" s="73">
        <f t="shared" si="2"/>
        <v>740761.69059366744</v>
      </c>
      <c r="J110" s="73">
        <f t="shared" si="2"/>
        <v>169273.30085058667</v>
      </c>
      <c r="K110" s="73">
        <f t="shared" si="2"/>
        <v>82988.954897903051</v>
      </c>
      <c r="L110" s="73">
        <f t="shared" si="2"/>
        <v>571487.39974308084</v>
      </c>
      <c r="M110" s="73">
        <f t="shared" si="2"/>
        <v>317425.32279564638</v>
      </c>
      <c r="N110" s="73">
        <f t="shared" si="2"/>
        <v>254062.07694743454</v>
      </c>
      <c r="O110" s="73">
        <f t="shared" si="2"/>
        <v>388096.57702429825</v>
      </c>
      <c r="P110" s="73">
        <v>97292.13789833113</v>
      </c>
      <c r="Q110" s="73">
        <f>SUM(Q98:Q109)</f>
        <v>718913.17487865523</v>
      </c>
      <c r="R110" s="73">
        <f>SUM(R98:R109)</f>
        <v>387054.45649358252</v>
      </c>
      <c r="S110" s="265">
        <f>SUM(S98:S109)</f>
        <v>331858.71838507254</v>
      </c>
      <c r="T110" s="540">
        <v>106.2</v>
      </c>
      <c r="U110" s="554">
        <f t="shared" ref="U110:U141" si="3">B110/T110*100</f>
        <v>1042381.9886091838</v>
      </c>
    </row>
    <row r="111" spans="1:21" hidden="1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540">
        <v>108.4</v>
      </c>
      <c r="U111" s="551">
        <f t="shared" si="3"/>
        <v>73017.799372863577</v>
      </c>
    </row>
    <row r="112" spans="1:21" hidden="1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540">
        <v>108.4</v>
      </c>
      <c r="U112" s="551">
        <f t="shared" si="3"/>
        <v>84782.287822878221</v>
      </c>
    </row>
    <row r="113" spans="1:21" hidden="1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540">
        <v>108.4</v>
      </c>
      <c r="U113" s="551">
        <f t="shared" si="3"/>
        <v>76996.309963099629</v>
      </c>
    </row>
    <row r="114" spans="1:21" hidden="1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540">
        <v>108.4</v>
      </c>
      <c r="U114" s="551">
        <f t="shared" si="3"/>
        <v>71137.500420099313</v>
      </c>
    </row>
    <row r="115" spans="1:21" hidden="1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540">
        <v>108.4</v>
      </c>
      <c r="U115" s="551">
        <f t="shared" si="3"/>
        <v>78589.483394833936</v>
      </c>
    </row>
    <row r="116" spans="1:21" hidden="1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540">
        <v>108.4</v>
      </c>
      <c r="U116" s="551">
        <f t="shared" si="3"/>
        <v>121154.05904059039</v>
      </c>
    </row>
    <row r="117" spans="1:21" hidden="1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540">
        <v>108.4</v>
      </c>
      <c r="U117" s="551">
        <f t="shared" si="3"/>
        <v>69518.450184501839</v>
      </c>
    </row>
    <row r="118" spans="1:21" hidden="1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540">
        <v>108.4</v>
      </c>
      <c r="U118" s="551">
        <f t="shared" si="3"/>
        <v>56147.601476014759</v>
      </c>
    </row>
    <row r="119" spans="1:21" hidden="1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4">D119+J119</f>
        <v>19097</v>
      </c>
      <c r="P119" s="79">
        <f t="shared" si="4"/>
        <v>2810</v>
      </c>
      <c r="Q119" s="79">
        <f t="shared" si="4"/>
        <v>53516</v>
      </c>
      <c r="R119" s="79">
        <f t="shared" si="4"/>
        <v>32363</v>
      </c>
      <c r="S119" s="268">
        <f t="shared" si="4"/>
        <v>21153</v>
      </c>
      <c r="T119" s="540">
        <v>108.4</v>
      </c>
      <c r="U119" s="551">
        <f t="shared" si="3"/>
        <v>66986.162361623603</v>
      </c>
    </row>
    <row r="120" spans="1:21" hidden="1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4"/>
        <v>17199.681012640878</v>
      </c>
      <c r="P120" s="79">
        <f t="shared" si="4"/>
        <v>5388.8844599428285</v>
      </c>
      <c r="Q120" s="79">
        <f t="shared" si="4"/>
        <v>48303.641850133848</v>
      </c>
      <c r="R120" s="79">
        <f t="shared" si="4"/>
        <v>23304.651528712649</v>
      </c>
      <c r="S120" s="268">
        <f t="shared" si="4"/>
        <v>24998.990321421203</v>
      </c>
      <c r="T120" s="540">
        <v>108.4</v>
      </c>
      <c r="U120" s="551">
        <f t="shared" si="3"/>
        <v>60427.419615105842</v>
      </c>
    </row>
    <row r="121" spans="1:21" hidden="1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4"/>
        <v>25508.784303175067</v>
      </c>
      <c r="P121" s="82">
        <f t="shared" si="4"/>
        <v>8371.6792789462543</v>
      </c>
      <c r="Q121" s="82">
        <f t="shared" si="4"/>
        <v>58960.517741948075</v>
      </c>
      <c r="R121" s="82">
        <f t="shared" si="4"/>
        <v>29603.921027675817</v>
      </c>
      <c r="S121" s="272">
        <f t="shared" si="4"/>
        <v>29356.596714272251</v>
      </c>
      <c r="T121" s="540">
        <v>108.4</v>
      </c>
      <c r="U121" s="551">
        <f t="shared" si="3"/>
        <v>77923.710373729817</v>
      </c>
    </row>
    <row r="122" spans="1:21" hidden="1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540">
        <v>108.4</v>
      </c>
      <c r="U122" s="551">
        <f t="shared" si="3"/>
        <v>99722.324723247235</v>
      </c>
    </row>
    <row r="123" spans="1:21" s="100" customFormat="1" hidden="1">
      <c r="A123" s="273" t="s">
        <v>127</v>
      </c>
      <c r="B123" s="77">
        <f t="shared" ref="B123:S123" si="5">B111+B112+B113+B114+B115+B116+B117+B118+B119+B120+B121+B122</f>
        <v>1015060.9698834696</v>
      </c>
      <c r="C123" s="77">
        <f t="shared" si="5"/>
        <v>340775.88461392699</v>
      </c>
      <c r="D123" s="77">
        <f t="shared" si="5"/>
        <v>189017.17504618401</v>
      </c>
      <c r="E123" s="77">
        <f t="shared" si="5"/>
        <v>13551.805612318834</v>
      </c>
      <c r="F123" s="77">
        <f t="shared" si="5"/>
        <v>151760.709567743</v>
      </c>
      <c r="G123" s="77">
        <f t="shared" si="5"/>
        <v>64455.672489408578</v>
      </c>
      <c r="H123" s="77">
        <f t="shared" si="5"/>
        <v>87304.037078334411</v>
      </c>
      <c r="I123" s="77">
        <f t="shared" si="5"/>
        <v>674284.08526954264</v>
      </c>
      <c r="J123" s="77">
        <f t="shared" si="5"/>
        <v>167813.78607621163</v>
      </c>
      <c r="K123" s="77">
        <f t="shared" si="5"/>
        <v>69937.721030345521</v>
      </c>
      <c r="L123" s="77">
        <f t="shared" si="5"/>
        <v>506469.29919333098</v>
      </c>
      <c r="M123" s="77">
        <f t="shared" si="5"/>
        <v>278496.52275307855</v>
      </c>
      <c r="N123" s="77">
        <f t="shared" si="5"/>
        <v>227974.77644025243</v>
      </c>
      <c r="O123" s="77">
        <f t="shared" si="5"/>
        <v>356830.96112239565</v>
      </c>
      <c r="P123" s="77">
        <f t="shared" si="5"/>
        <v>83490.52664266435</v>
      </c>
      <c r="Q123" s="77">
        <f t="shared" si="5"/>
        <v>658231.00876107393</v>
      </c>
      <c r="R123" s="77">
        <f t="shared" si="5"/>
        <v>342952.19524248713</v>
      </c>
      <c r="S123" s="274">
        <f t="shared" si="5"/>
        <v>315276.81351858686</v>
      </c>
      <c r="T123" s="555">
        <v>108.4</v>
      </c>
      <c r="U123" s="556">
        <f t="shared" si="3"/>
        <v>936403.10874858825</v>
      </c>
    </row>
    <row r="124" spans="1:21" hidden="1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540">
        <v>108.5</v>
      </c>
      <c r="U124" s="551">
        <f t="shared" si="3"/>
        <v>40349.308755760372</v>
      </c>
    </row>
    <row r="125" spans="1:21" hidden="1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540">
        <v>108.5</v>
      </c>
      <c r="U125" s="551">
        <f t="shared" si="3"/>
        <v>51704.147465437789</v>
      </c>
    </row>
    <row r="126" spans="1:21" hidden="1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540">
        <v>108.5</v>
      </c>
      <c r="U126" s="551">
        <f t="shared" si="3"/>
        <v>60157.603686635943</v>
      </c>
    </row>
    <row r="127" spans="1:21" hidden="1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540">
        <v>108.5</v>
      </c>
      <c r="U127" s="551">
        <f t="shared" si="3"/>
        <v>58942.857142857145</v>
      </c>
    </row>
    <row r="128" spans="1:21" hidden="1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540">
        <v>108.5</v>
      </c>
      <c r="U128" s="551">
        <f t="shared" si="3"/>
        <v>68320.737327188937</v>
      </c>
    </row>
    <row r="129" spans="1:24" hidden="1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540">
        <v>108.5</v>
      </c>
      <c r="U129" s="551">
        <f t="shared" si="3"/>
        <v>81367.741935483864</v>
      </c>
    </row>
    <row r="130" spans="1:24" hidden="1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540">
        <v>108.5</v>
      </c>
      <c r="U130" s="551">
        <f t="shared" si="3"/>
        <v>62130.875576036866</v>
      </c>
    </row>
    <row r="131" spans="1:24" hidden="1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540">
        <v>108.5</v>
      </c>
      <c r="U131" s="551">
        <f t="shared" si="3"/>
        <v>55003.686635944701</v>
      </c>
    </row>
    <row r="132" spans="1:24" hidden="1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540">
        <v>108.5</v>
      </c>
      <c r="U132" s="551">
        <f t="shared" si="3"/>
        <v>66866.359447004608</v>
      </c>
    </row>
    <row r="133" spans="1:24" s="101" customFormat="1" hidden="1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540">
        <v>108.5</v>
      </c>
      <c r="U133" s="551">
        <f t="shared" si="3"/>
        <v>87482.949308755764</v>
      </c>
    </row>
    <row r="134" spans="1:24" s="101" customFormat="1" hidden="1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540">
        <v>108.5</v>
      </c>
      <c r="U134" s="551">
        <f t="shared" si="3"/>
        <v>76929.953917050691</v>
      </c>
    </row>
    <row r="135" spans="1:24" hidden="1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540">
        <v>108.5</v>
      </c>
      <c r="U135" s="551">
        <f t="shared" si="3"/>
        <v>132282.02764976959</v>
      </c>
      <c r="X135" s="89"/>
    </row>
    <row r="136" spans="1:24" hidden="1">
      <c r="A136" s="273" t="s">
        <v>140</v>
      </c>
      <c r="B136" s="77">
        <f t="shared" ref="B136:S136" si="6">B124+B125+B126+B127+B128+B129+B130+B131+B132+B133+B134+B135</f>
        <v>913069</v>
      </c>
      <c r="C136" s="77">
        <f t="shared" si="6"/>
        <v>361702</v>
      </c>
      <c r="D136" s="77">
        <f t="shared" si="6"/>
        <v>200633</v>
      </c>
      <c r="E136" s="77">
        <f t="shared" si="6"/>
        <v>14384</v>
      </c>
      <c r="F136" s="77">
        <f t="shared" si="6"/>
        <v>161069</v>
      </c>
      <c r="G136" s="77">
        <f t="shared" si="6"/>
        <v>50581</v>
      </c>
      <c r="H136" s="77">
        <f t="shared" si="6"/>
        <v>110489</v>
      </c>
      <c r="I136" s="77">
        <f t="shared" si="6"/>
        <v>551367</v>
      </c>
      <c r="J136" s="77">
        <f t="shared" si="6"/>
        <v>98406</v>
      </c>
      <c r="K136" s="77">
        <f t="shared" si="6"/>
        <v>36657</v>
      </c>
      <c r="L136" s="77">
        <f t="shared" si="6"/>
        <v>452962</v>
      </c>
      <c r="M136" s="77">
        <f t="shared" si="6"/>
        <v>242331</v>
      </c>
      <c r="N136" s="77">
        <f t="shared" si="6"/>
        <v>210629</v>
      </c>
      <c r="O136" s="77">
        <f t="shared" si="6"/>
        <v>299041</v>
      </c>
      <c r="P136" s="77">
        <f t="shared" si="6"/>
        <v>51043</v>
      </c>
      <c r="Q136" s="77">
        <f t="shared" si="6"/>
        <v>614030</v>
      </c>
      <c r="R136" s="77">
        <f t="shared" si="6"/>
        <v>292912</v>
      </c>
      <c r="S136" s="274">
        <f t="shared" si="6"/>
        <v>321118</v>
      </c>
      <c r="T136" s="540">
        <v>108.5</v>
      </c>
      <c r="U136" s="556">
        <f t="shared" si="3"/>
        <v>841538.24884792627</v>
      </c>
    </row>
    <row r="137" spans="1:24" hidden="1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542">
        <v>110.1</v>
      </c>
      <c r="U137" s="551">
        <f t="shared" si="3"/>
        <v>63058.128973660314</v>
      </c>
    </row>
    <row r="138" spans="1:24" hidden="1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542">
        <v>110.1</v>
      </c>
      <c r="U138" s="551">
        <f t="shared" si="3"/>
        <v>70619.43687556767</v>
      </c>
    </row>
    <row r="139" spans="1:24" hidden="1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542">
        <v>110.1</v>
      </c>
      <c r="U139" s="551">
        <f t="shared" si="3"/>
        <v>69449.591280653956</v>
      </c>
    </row>
    <row r="140" spans="1:24" hidden="1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542">
        <v>110.1</v>
      </c>
      <c r="U140" s="551">
        <f t="shared" si="3"/>
        <v>82788.374205267944</v>
      </c>
    </row>
    <row r="141" spans="1:24" hidden="1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542">
        <v>110.1</v>
      </c>
      <c r="U141" s="551">
        <f t="shared" si="3"/>
        <v>72074.477747502271</v>
      </c>
    </row>
    <row r="142" spans="1:24" hidden="1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542">
        <v>110.1</v>
      </c>
      <c r="U142" s="551">
        <f t="shared" ref="U142:U162" si="7">B142/T142*100</f>
        <v>93009.990917347881</v>
      </c>
    </row>
    <row r="143" spans="1:24" hidden="1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542">
        <v>110.1</v>
      </c>
      <c r="U143" s="551">
        <f t="shared" si="7"/>
        <v>74327.883742052683</v>
      </c>
    </row>
    <row r="144" spans="1:24" hidden="1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542">
        <v>110.1</v>
      </c>
      <c r="U144" s="551">
        <f t="shared" si="7"/>
        <v>85740.236148955504</v>
      </c>
    </row>
    <row r="145" spans="1:24" hidden="1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542">
        <v>110.1</v>
      </c>
      <c r="U145" s="551">
        <f t="shared" si="7"/>
        <v>87015.440508628526</v>
      </c>
    </row>
    <row r="146" spans="1:24" s="101" customFormat="1" hidden="1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542">
        <v>110.1</v>
      </c>
      <c r="U146" s="551">
        <f t="shared" si="7"/>
        <v>80985.467756584927</v>
      </c>
    </row>
    <row r="147" spans="1:24" s="101" customFormat="1" hidden="1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542">
        <v>110.1</v>
      </c>
      <c r="U147" s="551">
        <f t="shared" si="7"/>
        <v>66726.61217075387</v>
      </c>
    </row>
    <row r="148" spans="1:24" hidden="1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542">
        <v>110.1</v>
      </c>
      <c r="U148" s="551">
        <f t="shared" si="7"/>
        <v>130284.28701180746</v>
      </c>
      <c r="X148" s="89"/>
    </row>
    <row r="149" spans="1:24" hidden="1">
      <c r="A149" s="273" t="s">
        <v>153</v>
      </c>
      <c r="B149" s="77">
        <f t="shared" ref="B149:S149" si="8">SUM(B137:B148)</f>
        <v>1074664</v>
      </c>
      <c r="C149" s="77">
        <f t="shared" si="8"/>
        <v>407306</v>
      </c>
      <c r="D149" s="77">
        <f t="shared" si="8"/>
        <v>245342</v>
      </c>
      <c r="E149" s="77">
        <f t="shared" si="8"/>
        <v>7930</v>
      </c>
      <c r="F149" s="77">
        <f t="shared" si="8"/>
        <v>161965</v>
      </c>
      <c r="G149" s="77">
        <f t="shared" si="8"/>
        <v>52577</v>
      </c>
      <c r="H149" s="77">
        <f t="shared" si="8"/>
        <v>109387</v>
      </c>
      <c r="I149" s="77">
        <f t="shared" si="8"/>
        <v>667361</v>
      </c>
      <c r="J149" s="77">
        <f t="shared" si="8"/>
        <v>81956</v>
      </c>
      <c r="K149" s="77">
        <f t="shared" si="8"/>
        <v>21176</v>
      </c>
      <c r="L149" s="77">
        <f t="shared" si="8"/>
        <v>585403</v>
      </c>
      <c r="M149" s="77">
        <f t="shared" si="8"/>
        <v>358286</v>
      </c>
      <c r="N149" s="77">
        <f t="shared" si="8"/>
        <v>227116</v>
      </c>
      <c r="O149" s="77">
        <f t="shared" si="8"/>
        <v>327297</v>
      </c>
      <c r="P149" s="77">
        <f t="shared" si="8"/>
        <v>29108</v>
      </c>
      <c r="Q149" s="77">
        <f t="shared" si="8"/>
        <v>747367</v>
      </c>
      <c r="R149" s="77">
        <f t="shared" si="8"/>
        <v>410863</v>
      </c>
      <c r="S149" s="274">
        <f t="shared" si="8"/>
        <v>336504</v>
      </c>
      <c r="T149" s="542">
        <v>110.1</v>
      </c>
      <c r="U149" s="556">
        <f t="shared" si="7"/>
        <v>976079.92733878293</v>
      </c>
    </row>
    <row r="150" spans="1:24" ht="18" hidden="1" customHeight="1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541">
        <v>110</v>
      </c>
      <c r="U150" s="551">
        <f t="shared" si="7"/>
        <v>83744.545454545456</v>
      </c>
    </row>
    <row r="151" spans="1:24" ht="18" hidden="1" customHeight="1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541">
        <v>110</v>
      </c>
      <c r="U151" s="551">
        <f t="shared" si="7"/>
        <v>73496.363636363647</v>
      </c>
    </row>
    <row r="152" spans="1:24" ht="18" hidden="1" customHeight="1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541">
        <v>110</v>
      </c>
      <c r="U152" s="551">
        <f t="shared" si="7"/>
        <v>130928.18181818181</v>
      </c>
    </row>
    <row r="153" spans="1:24" ht="18" hidden="1" customHeight="1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541">
        <v>108.6</v>
      </c>
      <c r="U153" s="551">
        <f t="shared" si="7"/>
        <v>99912.352235723534</v>
      </c>
    </row>
    <row r="154" spans="1:24" ht="18" hidden="1" customHeight="1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541">
        <v>108.6</v>
      </c>
      <c r="U154" s="551">
        <f t="shared" si="7"/>
        <v>142685.08287292818</v>
      </c>
    </row>
    <row r="155" spans="1:24" s="154" customFormat="1" ht="18" hidden="1" customHeight="1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557">
        <v>108.6</v>
      </c>
      <c r="U155" s="558">
        <f t="shared" si="7"/>
        <v>146086.5561694291</v>
      </c>
    </row>
    <row r="156" spans="1:24" s="156" customFormat="1" ht="18" hidden="1" customHeight="1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557">
        <v>111.2</v>
      </c>
      <c r="U156" s="558">
        <f t="shared" si="7"/>
        <v>92974.63605191774</v>
      </c>
    </row>
    <row r="157" spans="1:24" s="158" customFormat="1" ht="18" hidden="1" customHeight="1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557">
        <v>111.2</v>
      </c>
      <c r="U157" s="558">
        <f t="shared" si="7"/>
        <v>87934.352517985608</v>
      </c>
    </row>
    <row r="158" spans="1:24" s="158" customFormat="1" ht="18" hidden="1" customHeight="1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559">
        <v>111.2</v>
      </c>
      <c r="U158" s="558">
        <f t="shared" si="7"/>
        <v>183519.54656681206</v>
      </c>
    </row>
    <row r="159" spans="1:24" s="156" customFormat="1" ht="18" hidden="1" customHeight="1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559"/>
      <c r="U159" s="558" t="e">
        <f t="shared" si="7"/>
        <v>#DIV/0!</v>
      </c>
    </row>
    <row r="160" spans="1:24" s="156" customFormat="1" ht="18" hidden="1" customHeight="1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559"/>
      <c r="U160" s="560" t="e">
        <f t="shared" si="7"/>
        <v>#DIV/0!</v>
      </c>
      <c r="X160" s="163"/>
    </row>
    <row r="161" spans="1:24" s="158" customFormat="1" ht="18" hidden="1" customHeight="1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559"/>
      <c r="U161" s="561" t="e">
        <f t="shared" si="7"/>
        <v>#DIV/0!</v>
      </c>
      <c r="X161" s="174"/>
    </row>
    <row r="162" spans="1:24" s="166" customFormat="1" ht="18" hidden="1" customHeight="1">
      <c r="A162" s="273" t="s">
        <v>173</v>
      </c>
      <c r="B162" s="164">
        <f t="shared" ref="B162:S162" si="9">SUM(B150:B161)</f>
        <v>1579836.0176477062</v>
      </c>
      <c r="C162" s="164">
        <f t="shared" si="9"/>
        <v>447328.93999999994</v>
      </c>
      <c r="D162" s="164">
        <f t="shared" si="9"/>
        <v>306618.76</v>
      </c>
      <c r="E162" s="164">
        <f t="shared" si="9"/>
        <v>13759.650000000001</v>
      </c>
      <c r="F162" s="164">
        <f t="shared" si="9"/>
        <v>140711.18</v>
      </c>
      <c r="G162" s="164">
        <f t="shared" si="9"/>
        <v>51613.789999999994</v>
      </c>
      <c r="H162" s="164">
        <f t="shared" si="9"/>
        <v>89095.19</v>
      </c>
      <c r="I162" s="164">
        <f t="shared" si="9"/>
        <v>1132507.2631197104</v>
      </c>
      <c r="J162" s="164">
        <f t="shared" si="9"/>
        <v>148285.22433369514</v>
      </c>
      <c r="K162" s="164">
        <f t="shared" si="9"/>
        <v>69984.04352630589</v>
      </c>
      <c r="L162" s="164">
        <f t="shared" si="9"/>
        <v>984221.03878601524</v>
      </c>
      <c r="M162" s="164">
        <f t="shared" si="9"/>
        <v>625215.13161499659</v>
      </c>
      <c r="N162" s="164">
        <f t="shared" si="9"/>
        <v>359006.90717101883</v>
      </c>
      <c r="O162" s="164">
        <f t="shared" si="9"/>
        <v>454903.98433369515</v>
      </c>
      <c r="P162" s="164">
        <f t="shared" si="9"/>
        <v>83744.693526305899</v>
      </c>
      <c r="Q162" s="164">
        <f t="shared" si="9"/>
        <v>1124931.2187860152</v>
      </c>
      <c r="R162" s="164">
        <f t="shared" si="9"/>
        <v>676829.37479747715</v>
      </c>
      <c r="S162" s="292">
        <f t="shared" si="9"/>
        <v>448103.3696887024</v>
      </c>
      <c r="T162" s="557">
        <v>110.16800000000001</v>
      </c>
      <c r="U162" s="562">
        <f t="shared" si="7"/>
        <v>1434024.415118461</v>
      </c>
      <c r="X162" s="167"/>
    </row>
    <row r="163" spans="1:24" s="149" customFormat="1" ht="18" hidden="1" customHeight="1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563"/>
      <c r="X163" s="150"/>
    </row>
    <row r="164" spans="1:24" s="156" customFormat="1" ht="18" hidden="1" customHeight="1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561"/>
      <c r="X164" s="163"/>
    </row>
    <row r="165" spans="1:24" s="158" customFormat="1" ht="18" hidden="1" customHeight="1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564"/>
      <c r="X165" s="174"/>
    </row>
    <row r="166" spans="1:24" s="158" customFormat="1" ht="18" hidden="1" customHeight="1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564"/>
      <c r="X166" s="174"/>
    </row>
    <row r="167" spans="1:24" s="156" customFormat="1" ht="18" hidden="1" customHeight="1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561"/>
      <c r="X167" s="163"/>
    </row>
    <row r="168" spans="1:24" s="354" customFormat="1" ht="18" hidden="1" customHeight="1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562"/>
      <c r="X168" s="355"/>
    </row>
    <row r="169" spans="1:24" s="158" customFormat="1" ht="18" hidden="1" customHeight="1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564"/>
      <c r="X169" s="174"/>
    </row>
    <row r="170" spans="1:24" s="158" customFormat="1" ht="18" hidden="1" customHeight="1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564"/>
      <c r="X170" s="174"/>
    </row>
    <row r="171" spans="1:24" s="158" customFormat="1" ht="18" hidden="1" customHeight="1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565"/>
      <c r="X171" s="174"/>
    </row>
    <row r="172" spans="1:24" s="156" customFormat="1" ht="18" hidden="1" customHeight="1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561"/>
      <c r="X172" s="163"/>
    </row>
    <row r="173" spans="1:24" s="156" customFormat="1" ht="18" hidden="1" customHeight="1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561"/>
      <c r="X173" s="163"/>
    </row>
    <row r="174" spans="1:24" s="354" customFormat="1" ht="18" hidden="1" customHeight="1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562"/>
      <c r="X174" s="355"/>
    </row>
    <row r="175" spans="1:24" s="156" customFormat="1" ht="18" hidden="1" customHeight="1">
      <c r="A175" s="295" t="s">
        <v>200</v>
      </c>
      <c r="B175" s="180">
        <f t="shared" ref="B175:S175" si="10">SUM(B163:B174)</f>
        <v>1648757.1454288536</v>
      </c>
      <c r="C175" s="180">
        <f t="shared" si="10"/>
        <v>474105.65311692003</v>
      </c>
      <c r="D175" s="180">
        <f t="shared" si="10"/>
        <v>272513.09569891996</v>
      </c>
      <c r="E175" s="180">
        <f t="shared" si="10"/>
        <v>16539.27</v>
      </c>
      <c r="F175" s="180">
        <f t="shared" si="10"/>
        <v>201592.55741800001</v>
      </c>
      <c r="G175" s="180">
        <f t="shared" si="10"/>
        <v>89838.36</v>
      </c>
      <c r="H175" s="180">
        <f t="shared" si="10"/>
        <v>111754.19741800001</v>
      </c>
      <c r="I175" s="180">
        <f t="shared" si="10"/>
        <v>1174651.4923119335</v>
      </c>
      <c r="J175" s="180">
        <f t="shared" si="10"/>
        <v>109445.5697807932</v>
      </c>
      <c r="K175" s="180">
        <f t="shared" si="10"/>
        <v>40446.395887407925</v>
      </c>
      <c r="L175" s="180">
        <f t="shared" si="10"/>
        <v>1065205.92253114</v>
      </c>
      <c r="M175" s="180">
        <f t="shared" si="10"/>
        <v>669633.68816707656</v>
      </c>
      <c r="N175" s="180">
        <f t="shared" si="10"/>
        <v>395572.23436406365</v>
      </c>
      <c r="O175" s="180">
        <f t="shared" si="10"/>
        <v>381958.66547971324</v>
      </c>
      <c r="P175" s="180">
        <f t="shared" si="10"/>
        <v>56985.665887407929</v>
      </c>
      <c r="Q175" s="180">
        <f t="shared" si="10"/>
        <v>1266798.4799491405</v>
      </c>
      <c r="R175" s="180">
        <f t="shared" si="10"/>
        <v>759472.04816707643</v>
      </c>
      <c r="S175" s="296">
        <f t="shared" si="10"/>
        <v>507326.43178206362</v>
      </c>
      <c r="T175" s="172">
        <v>109.85471669665</v>
      </c>
      <c r="U175" s="562">
        <f>B175/T175*100</f>
        <v>1500852.3939683805</v>
      </c>
      <c r="X175" s="163"/>
    </row>
    <row r="176" spans="1:24" s="156" customFormat="1" ht="18" hidden="1" customHeight="1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561"/>
      <c r="X176" s="163"/>
    </row>
    <row r="177" spans="1:24" s="354" customFormat="1" ht="18" hidden="1" customHeight="1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562"/>
      <c r="X177" s="355"/>
    </row>
    <row r="178" spans="1:24" s="156" customFormat="1" ht="18" hidden="1" customHeight="1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561"/>
      <c r="X178" s="163"/>
    </row>
    <row r="179" spans="1:24" s="156" customFormat="1" ht="18" hidden="1" customHeight="1">
      <c r="A179" s="286">
        <v>2017.4</v>
      </c>
      <c r="B179" s="159">
        <v>158022</v>
      </c>
      <c r="C179" s="159">
        <v>31810</v>
      </c>
      <c r="D179" s="159">
        <v>23551</v>
      </c>
      <c r="E179" s="159">
        <v>243</v>
      </c>
      <c r="F179" s="159">
        <v>8259</v>
      </c>
      <c r="G179" s="159">
        <v>1201</v>
      </c>
      <c r="H179" s="159">
        <v>7058</v>
      </c>
      <c r="I179" s="159">
        <v>126212</v>
      </c>
      <c r="J179" s="159">
        <v>16683</v>
      </c>
      <c r="K179" s="159">
        <v>8385</v>
      </c>
      <c r="L179" s="159">
        <v>109529</v>
      </c>
      <c r="M179" s="159">
        <v>52806</v>
      </c>
      <c r="N179" s="159">
        <v>56722</v>
      </c>
      <c r="O179" s="159">
        <v>40234.078930835494</v>
      </c>
      <c r="P179" s="159">
        <v>8628.33</v>
      </c>
      <c r="Q179" s="159">
        <v>117787.63444291307</v>
      </c>
      <c r="R179" s="159">
        <v>54007.814848323018</v>
      </c>
      <c r="S179" s="289">
        <v>63779.819594590052</v>
      </c>
      <c r="T179" s="171"/>
      <c r="U179" s="561"/>
      <c r="X179" s="163"/>
    </row>
    <row r="180" spans="1:24" s="354" customFormat="1" ht="18" hidden="1" customHeight="1">
      <c r="A180" s="282">
        <v>2017.5</v>
      </c>
      <c r="B180" s="350">
        <v>138305</v>
      </c>
      <c r="C180" s="350">
        <v>34179</v>
      </c>
      <c r="D180" s="350">
        <v>22469</v>
      </c>
      <c r="E180" s="350">
        <v>484</v>
      </c>
      <c r="F180" s="350">
        <v>11709</v>
      </c>
      <c r="G180" s="350">
        <v>1880</v>
      </c>
      <c r="H180" s="350">
        <v>9829</v>
      </c>
      <c r="I180" s="350">
        <v>104127</v>
      </c>
      <c r="J180" s="350">
        <v>17384</v>
      </c>
      <c r="K180" s="350">
        <v>8117</v>
      </c>
      <c r="L180" s="350">
        <v>86743</v>
      </c>
      <c r="M180" s="350">
        <v>59645</v>
      </c>
      <c r="N180" s="350">
        <v>27098</v>
      </c>
      <c r="O180" s="350">
        <v>39854</v>
      </c>
      <c r="P180" s="350">
        <v>8601</v>
      </c>
      <c r="Q180" s="350">
        <v>98452</v>
      </c>
      <c r="R180" s="350">
        <v>61525</v>
      </c>
      <c r="S180" s="351">
        <v>36927</v>
      </c>
      <c r="T180" s="361"/>
      <c r="U180" s="562"/>
      <c r="X180" s="355"/>
    </row>
    <row r="181" spans="1:24" s="354" customFormat="1" ht="18" hidden="1" customHeight="1">
      <c r="A181" s="282">
        <v>2017.6</v>
      </c>
      <c r="B181" s="350">
        <v>144907</v>
      </c>
      <c r="C181" s="350">
        <v>53924</v>
      </c>
      <c r="D181" s="350">
        <v>36613</v>
      </c>
      <c r="E181" s="350">
        <v>765</v>
      </c>
      <c r="F181" s="350">
        <v>17311</v>
      </c>
      <c r="G181" s="350">
        <v>6740</v>
      </c>
      <c r="H181" s="350">
        <v>10571</v>
      </c>
      <c r="I181" s="350">
        <v>90984</v>
      </c>
      <c r="J181" s="350">
        <v>3814</v>
      </c>
      <c r="K181" s="350">
        <v>1935</v>
      </c>
      <c r="L181" s="350">
        <v>87170</v>
      </c>
      <c r="M181" s="350">
        <v>54651</v>
      </c>
      <c r="N181" s="350">
        <v>32520</v>
      </c>
      <c r="O181" s="350">
        <v>40426</v>
      </c>
      <c r="P181" s="350">
        <v>2700</v>
      </c>
      <c r="Q181" s="350">
        <v>104481</v>
      </c>
      <c r="R181" s="350">
        <v>61390</v>
      </c>
      <c r="S181" s="351">
        <v>43091</v>
      </c>
      <c r="T181" s="361"/>
      <c r="U181" s="562"/>
      <c r="X181" s="355"/>
    </row>
    <row r="182" spans="1:24" s="156" customFormat="1" ht="18" hidden="1" customHeight="1">
      <c r="A182" s="286">
        <v>2017.7</v>
      </c>
      <c r="B182" s="159">
        <v>97985</v>
      </c>
      <c r="C182" s="159">
        <v>26446</v>
      </c>
      <c r="D182" s="159">
        <v>16471</v>
      </c>
      <c r="E182" s="159">
        <v>725</v>
      </c>
      <c r="F182" s="159">
        <v>9975</v>
      </c>
      <c r="G182" s="159">
        <v>1931</v>
      </c>
      <c r="H182" s="159">
        <v>8044</v>
      </c>
      <c r="I182" s="159">
        <v>71539</v>
      </c>
      <c r="J182" s="159">
        <v>3497</v>
      </c>
      <c r="K182" s="159">
        <v>1718</v>
      </c>
      <c r="L182" s="159">
        <v>68042</v>
      </c>
      <c r="M182" s="159">
        <v>43831</v>
      </c>
      <c r="N182" s="159">
        <v>24211</v>
      </c>
      <c r="O182" s="159">
        <v>19968</v>
      </c>
      <c r="P182" s="159">
        <v>2443</v>
      </c>
      <c r="Q182" s="159">
        <v>78017</v>
      </c>
      <c r="R182" s="159">
        <v>45762</v>
      </c>
      <c r="S182" s="289">
        <v>32255</v>
      </c>
      <c r="T182" s="171"/>
      <c r="U182" s="561"/>
      <c r="X182" s="163"/>
    </row>
    <row r="183" spans="1:24" s="158" customFormat="1" ht="18" hidden="1" customHeight="1">
      <c r="A183" s="286">
        <v>2017.8</v>
      </c>
      <c r="B183" s="159">
        <v>144577</v>
      </c>
      <c r="C183" s="159">
        <v>40024</v>
      </c>
      <c r="D183" s="159">
        <v>25864</v>
      </c>
      <c r="E183" s="159">
        <v>1548</v>
      </c>
      <c r="F183" s="159">
        <v>14161</v>
      </c>
      <c r="G183" s="159">
        <v>8497</v>
      </c>
      <c r="H183" s="159">
        <v>5664</v>
      </c>
      <c r="I183" s="159">
        <v>104553</v>
      </c>
      <c r="J183" s="159">
        <v>9082</v>
      </c>
      <c r="K183" s="159">
        <v>7393</v>
      </c>
      <c r="L183" s="159">
        <v>95470</v>
      </c>
      <c r="M183" s="159">
        <v>64265</v>
      </c>
      <c r="N183" s="159">
        <v>31206</v>
      </c>
      <c r="O183" s="159">
        <v>34945.71395390822</v>
      </c>
      <c r="P183" s="159">
        <v>8941.2998115830596</v>
      </c>
      <c r="Q183" s="159">
        <v>109631.24924668217</v>
      </c>
      <c r="R183" s="159">
        <v>72761.670902756072</v>
      </c>
      <c r="S183" s="289">
        <v>36869.578343926107</v>
      </c>
      <c r="T183" s="178"/>
      <c r="U183" s="565"/>
      <c r="X183" s="174"/>
    </row>
    <row r="184" spans="1:24" s="156" customFormat="1" ht="18" hidden="1" customHeight="1">
      <c r="A184" s="286">
        <v>2017.9</v>
      </c>
      <c r="B184" s="159">
        <v>130687</v>
      </c>
      <c r="C184" s="159">
        <v>30143</v>
      </c>
      <c r="D184" s="159">
        <v>16971</v>
      </c>
      <c r="E184" s="159">
        <v>1020</v>
      </c>
      <c r="F184" s="159">
        <v>13171</v>
      </c>
      <c r="G184" s="159">
        <v>6592</v>
      </c>
      <c r="H184" s="159">
        <v>6579</v>
      </c>
      <c r="I184" s="159">
        <v>100544</v>
      </c>
      <c r="J184" s="159">
        <v>5886</v>
      </c>
      <c r="K184" s="159">
        <v>2411</v>
      </c>
      <c r="L184" s="159">
        <v>94658</v>
      </c>
      <c r="M184" s="159">
        <v>57267</v>
      </c>
      <c r="N184" s="159">
        <v>37390</v>
      </c>
      <c r="O184" s="159">
        <v>22857</v>
      </c>
      <c r="P184" s="159">
        <v>3430</v>
      </c>
      <c r="Q184" s="159">
        <v>107829</v>
      </c>
      <c r="R184" s="159">
        <v>63859</v>
      </c>
      <c r="S184" s="289">
        <v>43970</v>
      </c>
      <c r="T184" s="171"/>
      <c r="U184" s="561"/>
      <c r="X184" s="163"/>
    </row>
    <row r="185" spans="1:24" s="149" customFormat="1" ht="18" hidden="1" customHeight="1">
      <c r="A185" s="464" t="s">
        <v>203</v>
      </c>
      <c r="B185" s="392">
        <v>93467</v>
      </c>
      <c r="C185" s="392">
        <v>17077</v>
      </c>
      <c r="D185" s="392">
        <v>8826</v>
      </c>
      <c r="E185" s="392">
        <v>781</v>
      </c>
      <c r="F185" s="392">
        <v>8251</v>
      </c>
      <c r="G185" s="392">
        <v>1738</v>
      </c>
      <c r="H185" s="392">
        <v>6513</v>
      </c>
      <c r="I185" s="392">
        <v>76390</v>
      </c>
      <c r="J185" s="392">
        <v>11618</v>
      </c>
      <c r="K185" s="392">
        <v>6724</v>
      </c>
      <c r="L185" s="392">
        <v>64772</v>
      </c>
      <c r="M185" s="392">
        <v>26561</v>
      </c>
      <c r="N185" s="392">
        <v>38211</v>
      </c>
      <c r="O185" s="392">
        <v>20444</v>
      </c>
      <c r="P185" s="392">
        <v>7505</v>
      </c>
      <c r="Q185" s="392">
        <v>73023</v>
      </c>
      <c r="R185" s="392">
        <v>28298</v>
      </c>
      <c r="S185" s="465">
        <v>44724</v>
      </c>
      <c r="T185" s="148"/>
      <c r="U185" s="563"/>
      <c r="X185" s="150"/>
    </row>
    <row r="186" spans="1:24" s="450" customFormat="1" ht="18" hidden="1" customHeight="1">
      <c r="A186" s="462" t="s">
        <v>204</v>
      </c>
      <c r="B186" s="415">
        <v>131559</v>
      </c>
      <c r="C186" s="415">
        <v>35993</v>
      </c>
      <c r="D186" s="415">
        <v>22922</v>
      </c>
      <c r="E186" s="415">
        <v>358</v>
      </c>
      <c r="F186" s="415">
        <v>13071</v>
      </c>
      <c r="G186" s="415">
        <v>2270</v>
      </c>
      <c r="H186" s="415">
        <v>10801</v>
      </c>
      <c r="I186" s="415">
        <v>95566</v>
      </c>
      <c r="J186" s="415">
        <v>9197</v>
      </c>
      <c r="K186" s="415">
        <v>5015</v>
      </c>
      <c r="L186" s="415">
        <v>86369</v>
      </c>
      <c r="M186" s="415">
        <v>52669</v>
      </c>
      <c r="N186" s="415">
        <v>33699</v>
      </c>
      <c r="O186" s="415">
        <v>32119</v>
      </c>
      <c r="P186" s="415">
        <v>5374</v>
      </c>
      <c r="Q186" s="415">
        <v>99440</v>
      </c>
      <c r="R186" s="415">
        <v>54939</v>
      </c>
      <c r="S186" s="416">
        <v>44501</v>
      </c>
      <c r="T186" s="463"/>
      <c r="U186" s="566"/>
      <c r="X186" s="451"/>
    </row>
    <row r="187" spans="1:24" s="450" customFormat="1" ht="18" hidden="1" customHeight="1">
      <c r="A187" s="460" t="s">
        <v>205</v>
      </c>
      <c r="B187" s="159">
        <v>225135</v>
      </c>
      <c r="C187" s="159">
        <v>102985</v>
      </c>
      <c r="D187" s="159">
        <v>47100</v>
      </c>
      <c r="E187" s="159">
        <v>946</v>
      </c>
      <c r="F187" s="159">
        <v>55885</v>
      </c>
      <c r="G187" s="159">
        <v>34500</v>
      </c>
      <c r="H187" s="159">
        <v>21385</v>
      </c>
      <c r="I187" s="159">
        <v>122150</v>
      </c>
      <c r="J187" s="159">
        <v>11596</v>
      </c>
      <c r="K187" s="159">
        <v>8066</v>
      </c>
      <c r="L187" s="159">
        <v>110554</v>
      </c>
      <c r="M187" s="159">
        <v>73397</v>
      </c>
      <c r="N187" s="159">
        <v>37156</v>
      </c>
      <c r="O187" s="159">
        <v>58696</v>
      </c>
      <c r="P187" s="159">
        <v>9012</v>
      </c>
      <c r="Q187" s="159">
        <v>166439</v>
      </c>
      <c r="R187" s="159">
        <v>107897</v>
      </c>
      <c r="S187" s="289">
        <v>58541</v>
      </c>
      <c r="T187" s="463"/>
      <c r="U187" s="566"/>
      <c r="X187" s="451"/>
    </row>
    <row r="188" spans="1:24" s="156" customFormat="1" ht="18" hidden="1" customHeight="1">
      <c r="A188" s="295" t="s">
        <v>206</v>
      </c>
      <c r="B188" s="180">
        <f t="shared" ref="B188:S188" si="11">SUM(B176:B187)</f>
        <v>1605282.3980231523</v>
      </c>
      <c r="C188" s="180">
        <f t="shared" si="11"/>
        <v>472037.2</v>
      </c>
      <c r="D188" s="180">
        <f t="shared" si="11"/>
        <v>275295.49</v>
      </c>
      <c r="E188" s="180">
        <f t="shared" si="11"/>
        <v>11275.25</v>
      </c>
      <c r="F188" s="180">
        <f t="shared" si="11"/>
        <v>196740.71</v>
      </c>
      <c r="G188" s="180">
        <f t="shared" si="11"/>
        <v>87049.9</v>
      </c>
      <c r="H188" s="180">
        <f t="shared" si="11"/>
        <v>109691.81</v>
      </c>
      <c r="I188" s="180">
        <f t="shared" si="11"/>
        <v>1133246.1980231523</v>
      </c>
      <c r="J188" s="180">
        <f t="shared" si="11"/>
        <v>145822.27090760416</v>
      </c>
      <c r="K188" s="180">
        <f t="shared" si="11"/>
        <v>57798.9</v>
      </c>
      <c r="L188" s="180">
        <f t="shared" si="11"/>
        <v>987422.92711554817</v>
      </c>
      <c r="M188" s="180">
        <f t="shared" si="11"/>
        <v>597694.1304445453</v>
      </c>
      <c r="N188" s="180">
        <f t="shared" si="11"/>
        <v>389726.79667100287</v>
      </c>
      <c r="O188" s="180">
        <f t="shared" si="11"/>
        <v>421117.5537923479</v>
      </c>
      <c r="P188" s="180">
        <f t="shared" si="11"/>
        <v>69074.779811583052</v>
      </c>
      <c r="Q188" s="180">
        <f t="shared" si="11"/>
        <v>1184164.5208051433</v>
      </c>
      <c r="R188" s="180">
        <f t="shared" si="11"/>
        <v>684742.51619562437</v>
      </c>
      <c r="S188" s="296">
        <f t="shared" si="11"/>
        <v>499420.00460951903</v>
      </c>
      <c r="T188" s="172"/>
      <c r="U188" s="562"/>
      <c r="X188" s="163"/>
    </row>
    <row r="189" spans="1:24" s="156" customFormat="1" ht="18" hidden="1" customHeight="1">
      <c r="A189" s="297" t="s">
        <v>207</v>
      </c>
      <c r="B189" s="159">
        <v>125445</v>
      </c>
      <c r="C189" s="159">
        <v>19455</v>
      </c>
      <c r="D189" s="159">
        <v>11863</v>
      </c>
      <c r="E189" s="159">
        <v>1400</v>
      </c>
      <c r="F189" s="159">
        <v>7592</v>
      </c>
      <c r="G189" s="159">
        <v>1850</v>
      </c>
      <c r="H189" s="159">
        <v>5741</v>
      </c>
      <c r="I189" s="159">
        <v>105990</v>
      </c>
      <c r="J189" s="159">
        <v>50155</v>
      </c>
      <c r="K189" s="159">
        <v>3991</v>
      </c>
      <c r="L189" s="159">
        <v>55835</v>
      </c>
      <c r="M189" s="159">
        <v>30761</v>
      </c>
      <c r="N189" s="159">
        <v>25074</v>
      </c>
      <c r="O189" s="159">
        <v>62018</v>
      </c>
      <c r="P189" s="159">
        <v>5391</v>
      </c>
      <c r="Q189" s="159">
        <v>63427</v>
      </c>
      <c r="R189" s="159">
        <v>32612</v>
      </c>
      <c r="S189" s="289">
        <v>30815</v>
      </c>
      <c r="T189" s="178"/>
      <c r="U189" s="561"/>
      <c r="X189" s="163"/>
    </row>
    <row r="190" spans="1:24" s="156" customFormat="1" ht="18" hidden="1" customHeight="1">
      <c r="A190" s="297" t="s">
        <v>208</v>
      </c>
      <c r="B190" s="159">
        <v>95013</v>
      </c>
      <c r="C190" s="159">
        <v>30865</v>
      </c>
      <c r="D190" s="159">
        <v>24359</v>
      </c>
      <c r="E190" s="159">
        <v>89</v>
      </c>
      <c r="F190" s="159">
        <v>6506</v>
      </c>
      <c r="G190" s="159">
        <v>874</v>
      </c>
      <c r="H190" s="159">
        <v>5632</v>
      </c>
      <c r="I190" s="159">
        <v>64149</v>
      </c>
      <c r="J190" s="159">
        <v>9151</v>
      </c>
      <c r="K190" s="159">
        <v>4882</v>
      </c>
      <c r="L190" s="159">
        <v>54998</v>
      </c>
      <c r="M190" s="159">
        <v>23192</v>
      </c>
      <c r="N190" s="159">
        <v>31806</v>
      </c>
      <c r="O190" s="159">
        <v>33510</v>
      </c>
      <c r="P190" s="159">
        <v>4971</v>
      </c>
      <c r="Q190" s="159">
        <v>61503</v>
      </c>
      <c r="R190" s="159">
        <v>24065</v>
      </c>
      <c r="S190" s="289">
        <v>37438</v>
      </c>
      <c r="T190" s="178"/>
      <c r="U190" s="561"/>
      <c r="X190" s="163"/>
    </row>
    <row r="191" spans="1:24" s="156" customFormat="1" ht="18" hidden="1" customHeight="1">
      <c r="A191" s="297" t="s">
        <v>209</v>
      </c>
      <c r="B191" s="159">
        <v>117597.29229790138</v>
      </c>
      <c r="C191" s="159">
        <v>23176.34</v>
      </c>
      <c r="D191" s="159">
        <v>14099.3</v>
      </c>
      <c r="E191" s="159">
        <v>146.86000000000001</v>
      </c>
      <c r="F191" s="159">
        <v>9077.0400000000009</v>
      </c>
      <c r="G191" s="159">
        <v>1582</v>
      </c>
      <c r="H191" s="159">
        <v>7495.04</v>
      </c>
      <c r="I191" s="159">
        <v>94420.952297901385</v>
      </c>
      <c r="J191" s="159">
        <v>9265.2182277916218</v>
      </c>
      <c r="K191" s="159">
        <v>4908.4399999999996</v>
      </c>
      <c r="L191" s="159">
        <v>85155.734070109756</v>
      </c>
      <c r="M191" s="159">
        <v>53682.453758850461</v>
      </c>
      <c r="N191" s="159">
        <v>31473.280311259292</v>
      </c>
      <c r="O191" s="159">
        <v>23364.518227791617</v>
      </c>
      <c r="P191" s="159">
        <v>5055.3</v>
      </c>
      <c r="Q191" s="159">
        <v>94232.774070109765</v>
      </c>
      <c r="R191" s="159">
        <v>55264.453758850461</v>
      </c>
      <c r="S191" s="289">
        <v>38968.320311259289</v>
      </c>
      <c r="T191" s="178"/>
      <c r="U191" s="561"/>
      <c r="X191" s="163"/>
    </row>
    <row r="192" spans="1:24" s="156" customFormat="1" ht="18" hidden="1" customHeight="1">
      <c r="A192" s="297" t="s">
        <v>210</v>
      </c>
      <c r="B192" s="159">
        <v>108491</v>
      </c>
      <c r="C192" s="159">
        <v>26178</v>
      </c>
      <c r="D192" s="159">
        <v>15244</v>
      </c>
      <c r="E192" s="159">
        <v>269</v>
      </c>
      <c r="F192" s="159">
        <v>10934</v>
      </c>
      <c r="G192" s="159">
        <v>4435</v>
      </c>
      <c r="H192" s="159">
        <v>6500</v>
      </c>
      <c r="I192" s="159">
        <v>82313</v>
      </c>
      <c r="J192" s="159">
        <v>2132</v>
      </c>
      <c r="K192" s="159">
        <v>514</v>
      </c>
      <c r="L192" s="159">
        <v>80181</v>
      </c>
      <c r="M192" s="159">
        <v>39898</v>
      </c>
      <c r="N192" s="159">
        <v>40283</v>
      </c>
      <c r="O192" s="159">
        <v>17376</v>
      </c>
      <c r="P192" s="159">
        <v>783</v>
      </c>
      <c r="Q192" s="159">
        <v>91115</v>
      </c>
      <c r="R192" s="159">
        <v>44333</v>
      </c>
      <c r="S192" s="289">
        <v>46782</v>
      </c>
      <c r="T192" s="178"/>
      <c r="U192" s="561"/>
      <c r="X192" s="163"/>
    </row>
    <row r="193" spans="1:24" s="156" customFormat="1" ht="18" hidden="1" customHeight="1">
      <c r="A193" s="297" t="s">
        <v>211</v>
      </c>
      <c r="B193" s="159">
        <v>142152</v>
      </c>
      <c r="C193" s="159">
        <v>37806</v>
      </c>
      <c r="D193" s="159">
        <v>24201</v>
      </c>
      <c r="E193" s="159">
        <v>881</v>
      </c>
      <c r="F193" s="159">
        <v>13605</v>
      </c>
      <c r="G193" s="159">
        <v>4765</v>
      </c>
      <c r="H193" s="159">
        <v>8839</v>
      </c>
      <c r="I193" s="159">
        <v>104346</v>
      </c>
      <c r="J193" s="159">
        <v>20983</v>
      </c>
      <c r="K193" s="159">
        <v>11052</v>
      </c>
      <c r="L193" s="159">
        <v>83362</v>
      </c>
      <c r="M193" s="159">
        <v>44948</v>
      </c>
      <c r="N193" s="159">
        <v>38415</v>
      </c>
      <c r="O193" s="159">
        <v>45185</v>
      </c>
      <c r="P193" s="159">
        <v>11932</v>
      </c>
      <c r="Q193" s="159">
        <v>96967</v>
      </c>
      <c r="R193" s="159">
        <v>49713</v>
      </c>
      <c r="S193" s="289">
        <v>47254</v>
      </c>
      <c r="T193" s="178"/>
      <c r="U193" s="561"/>
      <c r="X193" s="163"/>
    </row>
    <row r="194" spans="1:24" s="156" customFormat="1" ht="18" hidden="1" customHeight="1">
      <c r="A194" s="297" t="s">
        <v>212</v>
      </c>
      <c r="B194" s="159">
        <f>C194+I194</f>
        <v>125520.68449638804</v>
      </c>
      <c r="C194" s="159">
        <v>34956.81</v>
      </c>
      <c r="D194" s="159">
        <v>18545.63</v>
      </c>
      <c r="E194" s="159">
        <v>840.75</v>
      </c>
      <c r="F194" s="159">
        <v>16411.18</v>
      </c>
      <c r="G194" s="159">
        <v>8850.34</v>
      </c>
      <c r="H194" s="159">
        <v>7560.84</v>
      </c>
      <c r="I194" s="159">
        <v>90563.874496388045</v>
      </c>
      <c r="J194" s="159">
        <v>13832.854750144281</v>
      </c>
      <c r="K194" s="159">
        <v>5544.88</v>
      </c>
      <c r="L194" s="159">
        <v>76731.019746243765</v>
      </c>
      <c r="M194" s="159">
        <v>40301.278693442997</v>
      </c>
      <c r="N194" s="159">
        <v>36429.741052800768</v>
      </c>
      <c r="O194" s="159">
        <f t="shared" ref="O194:U194" si="12">D194+J194</f>
        <v>32378.484750144282</v>
      </c>
      <c r="P194" s="159">
        <f t="shared" si="12"/>
        <v>6385.63</v>
      </c>
      <c r="Q194" s="159">
        <f t="shared" si="12"/>
        <v>93142.199746243772</v>
      </c>
      <c r="R194" s="159">
        <f t="shared" si="12"/>
        <v>49151.618693443001</v>
      </c>
      <c r="S194" s="289">
        <f t="shared" si="12"/>
        <v>43990.581052800771</v>
      </c>
      <c r="T194" s="352">
        <f t="shared" si="12"/>
        <v>122942.35924653233</v>
      </c>
      <c r="U194" s="289">
        <f t="shared" si="12"/>
        <v>20218.484750144282</v>
      </c>
      <c r="X194" s="163"/>
    </row>
    <row r="195" spans="1:24" s="156" customFormat="1" ht="18" hidden="1" customHeight="1">
      <c r="A195" s="425" t="s">
        <v>213</v>
      </c>
      <c r="B195" s="161">
        <f>C195+I195</f>
        <v>125385.9240058673</v>
      </c>
      <c r="C195" s="161">
        <v>27410.32</v>
      </c>
      <c r="D195" s="426">
        <v>15258.62</v>
      </c>
      <c r="E195" s="426">
        <v>110.38</v>
      </c>
      <c r="F195" s="161">
        <v>12151.7</v>
      </c>
      <c r="G195" s="426">
        <v>4358.1000000000004</v>
      </c>
      <c r="H195" s="426">
        <v>7793.6</v>
      </c>
      <c r="I195" s="161">
        <v>97975.604005867295</v>
      </c>
      <c r="J195" s="426">
        <v>33823.235223295844</v>
      </c>
      <c r="K195" s="426">
        <v>1482.41</v>
      </c>
      <c r="L195" s="426">
        <v>64152.368782571451</v>
      </c>
      <c r="M195" s="426">
        <v>29999.658918388057</v>
      </c>
      <c r="N195" s="426">
        <v>34152.709864183395</v>
      </c>
      <c r="O195" s="426">
        <v>49081.855223295846</v>
      </c>
      <c r="P195" s="426">
        <v>1592.79</v>
      </c>
      <c r="Q195" s="426">
        <v>76304.068782571456</v>
      </c>
      <c r="R195" s="426">
        <v>34357.758918388055</v>
      </c>
      <c r="S195" s="427">
        <v>41946.309864183393</v>
      </c>
      <c r="T195" s="352"/>
      <c r="U195" s="289"/>
      <c r="X195" s="163"/>
    </row>
    <row r="196" spans="1:24" s="156" customFormat="1" ht="18" hidden="1" customHeight="1">
      <c r="A196" s="297" t="s">
        <v>214</v>
      </c>
      <c r="B196" s="159">
        <f>C196+I196</f>
        <v>105677.64262005127</v>
      </c>
      <c r="C196" s="159">
        <v>28666.22</v>
      </c>
      <c r="D196" s="378">
        <v>14862.85</v>
      </c>
      <c r="E196" s="378">
        <v>254.03</v>
      </c>
      <c r="F196" s="378">
        <v>13803.37</v>
      </c>
      <c r="G196" s="378">
        <v>8415.4699999999993</v>
      </c>
      <c r="H196" s="378">
        <v>5387.9</v>
      </c>
      <c r="I196" s="378">
        <v>77011.422620051264</v>
      </c>
      <c r="J196" s="378">
        <v>17137.330317770487</v>
      </c>
      <c r="K196" s="378">
        <v>2855.88</v>
      </c>
      <c r="L196" s="378">
        <v>59874.092302280776</v>
      </c>
      <c r="M196" s="378">
        <v>37227.064577347388</v>
      </c>
      <c r="N196" s="378">
        <v>22647.027724933392</v>
      </c>
      <c r="O196" s="378">
        <v>32000.18031777049</v>
      </c>
      <c r="P196" s="378">
        <v>3109.91</v>
      </c>
      <c r="Q196" s="378">
        <v>73677.462302280779</v>
      </c>
      <c r="R196" s="378">
        <v>45642.534577347382</v>
      </c>
      <c r="S196" s="379">
        <v>28034.92772493339</v>
      </c>
      <c r="T196" s="352"/>
      <c r="U196" s="289"/>
      <c r="X196" s="163"/>
    </row>
    <row r="197" spans="1:24" s="156" customFormat="1" ht="18" hidden="1" customHeight="1">
      <c r="A197" s="425" t="s">
        <v>215</v>
      </c>
      <c r="B197" s="404">
        <v>127234</v>
      </c>
      <c r="C197" s="404">
        <v>32259</v>
      </c>
      <c r="D197" s="405">
        <v>21097</v>
      </c>
      <c r="E197" s="405">
        <v>205</v>
      </c>
      <c r="F197" s="405">
        <v>11162</v>
      </c>
      <c r="G197" s="405">
        <v>6121</v>
      </c>
      <c r="H197" s="405">
        <v>5041</v>
      </c>
      <c r="I197" s="405">
        <v>94975</v>
      </c>
      <c r="J197" s="405">
        <v>20503</v>
      </c>
      <c r="K197" s="405">
        <v>17178</v>
      </c>
      <c r="L197" s="405">
        <v>74472</v>
      </c>
      <c r="M197" s="405">
        <v>44015</v>
      </c>
      <c r="N197" s="405">
        <v>30458</v>
      </c>
      <c r="O197" s="405">
        <v>41600</v>
      </c>
      <c r="P197" s="405">
        <v>17383</v>
      </c>
      <c r="Q197" s="405">
        <v>85635</v>
      </c>
      <c r="R197" s="405">
        <v>50136</v>
      </c>
      <c r="S197" s="427">
        <v>35499</v>
      </c>
      <c r="T197" s="352"/>
      <c r="U197" s="289"/>
      <c r="X197" s="163"/>
    </row>
    <row r="198" spans="1:24" s="156" customFormat="1" ht="18" hidden="1" customHeight="1">
      <c r="A198" s="383" t="s">
        <v>216</v>
      </c>
      <c r="B198" s="159">
        <v>117065.46324823919</v>
      </c>
      <c r="C198" s="159">
        <v>27166.65</v>
      </c>
      <c r="D198" s="378">
        <v>14290.5</v>
      </c>
      <c r="E198" s="378">
        <v>419.49</v>
      </c>
      <c r="F198" s="378">
        <v>12876.15</v>
      </c>
      <c r="G198" s="378">
        <v>5379.16</v>
      </c>
      <c r="H198" s="378">
        <v>7496.99</v>
      </c>
      <c r="I198" s="378">
        <v>89898.813248239196</v>
      </c>
      <c r="J198" s="378">
        <v>8561.8147796550074</v>
      </c>
      <c r="K198" s="378">
        <v>6033.57</v>
      </c>
      <c r="L198" s="378">
        <v>81336.998468584192</v>
      </c>
      <c r="M198" s="378">
        <v>42794.937716292414</v>
      </c>
      <c r="N198" s="378">
        <v>38542.060752291793</v>
      </c>
      <c r="O198" s="378">
        <v>22852.314779655007</v>
      </c>
      <c r="P198" s="378">
        <v>6453.06</v>
      </c>
      <c r="Q198" s="378">
        <v>94213.148468584201</v>
      </c>
      <c r="R198" s="378">
        <v>48174.09771629241</v>
      </c>
      <c r="S198" s="379">
        <v>46039.050752291791</v>
      </c>
      <c r="T198" s="352"/>
      <c r="U198" s="289"/>
      <c r="X198" s="163"/>
    </row>
    <row r="199" spans="1:24" s="156" customFormat="1" ht="18" hidden="1" customHeight="1">
      <c r="A199" s="383" t="s">
        <v>217</v>
      </c>
      <c r="B199" s="377">
        <v>131458</v>
      </c>
      <c r="C199" s="377">
        <v>39573</v>
      </c>
      <c r="D199" s="384">
        <v>22494</v>
      </c>
      <c r="E199" s="384">
        <v>1478</v>
      </c>
      <c r="F199" s="384">
        <v>17079</v>
      </c>
      <c r="G199" s="384">
        <v>7809</v>
      </c>
      <c r="H199" s="384">
        <v>9269</v>
      </c>
      <c r="I199" s="384">
        <v>91885</v>
      </c>
      <c r="J199" s="384">
        <v>6801</v>
      </c>
      <c r="K199" s="384">
        <v>3030</v>
      </c>
      <c r="L199" s="384">
        <v>85085</v>
      </c>
      <c r="M199" s="384">
        <v>36720</v>
      </c>
      <c r="N199" s="384">
        <v>48364</v>
      </c>
      <c r="O199" s="384">
        <v>29295</v>
      </c>
      <c r="P199" s="384">
        <v>4508</v>
      </c>
      <c r="Q199" s="384">
        <v>102163</v>
      </c>
      <c r="R199" s="384">
        <v>44530</v>
      </c>
      <c r="S199" s="379">
        <v>57633</v>
      </c>
      <c r="T199" s="376"/>
      <c r="U199" s="527"/>
      <c r="X199" s="163"/>
    </row>
    <row r="200" spans="1:24" s="149" customFormat="1" ht="18" hidden="1" customHeight="1">
      <c r="A200" s="495" t="s">
        <v>218</v>
      </c>
      <c r="B200" s="444">
        <v>224237</v>
      </c>
      <c r="C200" s="444">
        <v>95935</v>
      </c>
      <c r="D200" s="478">
        <v>53030</v>
      </c>
      <c r="E200" s="478">
        <v>1015</v>
      </c>
      <c r="F200" s="478">
        <v>42904</v>
      </c>
      <c r="G200" s="478">
        <v>26483</v>
      </c>
      <c r="H200" s="478">
        <v>16421</v>
      </c>
      <c r="I200" s="478">
        <v>128303</v>
      </c>
      <c r="J200" s="478">
        <v>22227</v>
      </c>
      <c r="K200" s="478">
        <v>15087</v>
      </c>
      <c r="L200" s="478">
        <v>106076</v>
      </c>
      <c r="M200" s="478">
        <v>60495</v>
      </c>
      <c r="N200" s="478">
        <v>45581</v>
      </c>
      <c r="O200" s="478">
        <v>75257</v>
      </c>
      <c r="P200" s="478">
        <v>16102</v>
      </c>
      <c r="Q200" s="478">
        <v>148980</v>
      </c>
      <c r="R200" s="478">
        <v>86978</v>
      </c>
      <c r="S200" s="479">
        <v>62002</v>
      </c>
      <c r="T200" s="461"/>
      <c r="U200" s="523"/>
      <c r="X200" s="150"/>
    </row>
    <row r="201" spans="1:24" s="354" customFormat="1" ht="18" hidden="1" customHeight="1">
      <c r="A201" s="295" t="s">
        <v>220</v>
      </c>
      <c r="B201" s="402">
        <f t="shared" ref="B201:S201" si="13">SUM(B189:B200)</f>
        <v>1545277.0066684473</v>
      </c>
      <c r="C201" s="402">
        <f t="shared" si="13"/>
        <v>423447.34</v>
      </c>
      <c r="D201" s="402">
        <f t="shared" si="13"/>
        <v>249344.9</v>
      </c>
      <c r="E201" s="402">
        <f t="shared" si="13"/>
        <v>7108.51</v>
      </c>
      <c r="F201" s="402">
        <f t="shared" si="13"/>
        <v>174101.44</v>
      </c>
      <c r="G201" s="402">
        <f t="shared" si="13"/>
        <v>80922.070000000007</v>
      </c>
      <c r="H201" s="402">
        <f t="shared" si="13"/>
        <v>93177.37000000001</v>
      </c>
      <c r="I201" s="402">
        <f t="shared" si="13"/>
        <v>1121831.6666684472</v>
      </c>
      <c r="J201" s="402">
        <f t="shared" si="13"/>
        <v>214572.45329865726</v>
      </c>
      <c r="K201" s="402">
        <f t="shared" si="13"/>
        <v>76559.179999999993</v>
      </c>
      <c r="L201" s="402">
        <f t="shared" si="13"/>
        <v>907259.21336979</v>
      </c>
      <c r="M201" s="402">
        <f t="shared" si="13"/>
        <v>484034.39366432128</v>
      </c>
      <c r="N201" s="402">
        <f t="shared" si="13"/>
        <v>423225.81970546866</v>
      </c>
      <c r="O201" s="402">
        <f t="shared" si="13"/>
        <v>463918.35329865728</v>
      </c>
      <c r="P201" s="402">
        <f t="shared" si="13"/>
        <v>83666.69</v>
      </c>
      <c r="Q201" s="402">
        <f t="shared" si="13"/>
        <v>1081359.6533697899</v>
      </c>
      <c r="R201" s="402">
        <f t="shared" si="13"/>
        <v>564957.46366432135</v>
      </c>
      <c r="S201" s="407">
        <f t="shared" si="13"/>
        <v>516402.1897054686</v>
      </c>
      <c r="T201" s="398"/>
      <c r="U201" s="525"/>
      <c r="X201" s="355"/>
    </row>
    <row r="202" spans="1:24" s="156" customFormat="1" ht="18" hidden="1" customHeight="1">
      <c r="A202" s="403" t="s">
        <v>219</v>
      </c>
      <c r="B202" s="404">
        <v>94616</v>
      </c>
      <c r="C202" s="404">
        <v>33478</v>
      </c>
      <c r="D202" s="405">
        <v>20951</v>
      </c>
      <c r="E202" s="405">
        <v>535</v>
      </c>
      <c r="F202" s="405">
        <v>12527</v>
      </c>
      <c r="G202" s="405">
        <v>6430</v>
      </c>
      <c r="H202" s="405">
        <v>6097</v>
      </c>
      <c r="I202" s="405">
        <v>61139</v>
      </c>
      <c r="J202" s="405">
        <v>12957</v>
      </c>
      <c r="K202" s="405">
        <v>5152</v>
      </c>
      <c r="L202" s="405">
        <v>48182</v>
      </c>
      <c r="M202" s="405">
        <v>27508</v>
      </c>
      <c r="N202" s="405">
        <v>20674</v>
      </c>
      <c r="O202" s="405">
        <v>33908</v>
      </c>
      <c r="P202" s="405">
        <v>5686</v>
      </c>
      <c r="Q202" s="405">
        <v>60709</v>
      </c>
      <c r="R202" s="405">
        <v>33938</v>
      </c>
      <c r="S202" s="406">
        <v>26771</v>
      </c>
      <c r="T202" s="376"/>
      <c r="U202" s="527"/>
      <c r="X202" s="163"/>
    </row>
    <row r="203" spans="1:24" s="156" customFormat="1" ht="18" hidden="1" customHeight="1">
      <c r="A203" s="383" t="s">
        <v>221</v>
      </c>
      <c r="B203" s="159">
        <v>85927.019510711427</v>
      </c>
      <c r="C203" s="378">
        <v>28257.33</v>
      </c>
      <c r="D203" s="378">
        <v>19142.16</v>
      </c>
      <c r="E203" s="378">
        <v>1876.55</v>
      </c>
      <c r="F203" s="378">
        <v>9115.17</v>
      </c>
      <c r="G203" s="378">
        <v>1627.69</v>
      </c>
      <c r="H203" s="378">
        <v>7487.48</v>
      </c>
      <c r="I203" s="378">
        <v>57669.68951071144</v>
      </c>
      <c r="J203" s="378">
        <v>8242.087003426599</v>
      </c>
      <c r="K203" s="378">
        <v>3242.4</v>
      </c>
      <c r="L203" s="378">
        <v>49427.602507284842</v>
      </c>
      <c r="M203" s="378">
        <v>24998.723768429321</v>
      </c>
      <c r="N203" s="378">
        <v>24428.878738855514</v>
      </c>
      <c r="O203" s="378">
        <v>27384.247003426597</v>
      </c>
      <c r="P203" s="378">
        <v>5118.95</v>
      </c>
      <c r="Q203" s="378">
        <v>58542.772507284841</v>
      </c>
      <c r="R203" s="378">
        <v>26626.413768429324</v>
      </c>
      <c r="S203" s="379">
        <v>31916.358738855513</v>
      </c>
      <c r="T203" s="376"/>
      <c r="U203" s="527"/>
      <c r="X203" s="163"/>
    </row>
    <row r="204" spans="1:24" s="156" customFormat="1" ht="18" hidden="1" customHeight="1">
      <c r="A204" s="383" t="s">
        <v>222</v>
      </c>
      <c r="B204" s="377">
        <v>159783</v>
      </c>
      <c r="C204" s="384">
        <v>34428</v>
      </c>
      <c r="D204" s="384">
        <v>23516</v>
      </c>
      <c r="E204" s="384">
        <v>1919</v>
      </c>
      <c r="F204" s="384">
        <v>10912</v>
      </c>
      <c r="G204" s="384">
        <v>3304</v>
      </c>
      <c r="H204" s="384">
        <v>7608</v>
      </c>
      <c r="I204" s="384">
        <v>125355</v>
      </c>
      <c r="J204" s="384">
        <v>38869</v>
      </c>
      <c r="K204" s="384">
        <v>8907</v>
      </c>
      <c r="L204" s="384">
        <v>86486</v>
      </c>
      <c r="M204" s="384">
        <v>55539</v>
      </c>
      <c r="N204" s="384">
        <v>30947</v>
      </c>
      <c r="O204" s="384">
        <v>62385</v>
      </c>
      <c r="P204" s="384">
        <v>10825</v>
      </c>
      <c r="Q204" s="384">
        <v>97398</v>
      </c>
      <c r="R204" s="384">
        <v>58844</v>
      </c>
      <c r="S204" s="428">
        <v>38554</v>
      </c>
      <c r="T204" s="376"/>
      <c r="U204" s="527"/>
      <c r="X204" s="163"/>
    </row>
    <row r="205" spans="1:24" s="156" customFormat="1" ht="18" hidden="1" customHeight="1">
      <c r="A205" s="383" t="s">
        <v>223</v>
      </c>
      <c r="B205" s="377">
        <v>140188</v>
      </c>
      <c r="C205" s="384">
        <v>28746</v>
      </c>
      <c r="D205" s="384">
        <v>19652</v>
      </c>
      <c r="E205" s="384">
        <v>345</v>
      </c>
      <c r="F205" s="384">
        <v>9094</v>
      </c>
      <c r="G205" s="384">
        <v>2403</v>
      </c>
      <c r="H205" s="384">
        <v>6691</v>
      </c>
      <c r="I205" s="384">
        <v>111442</v>
      </c>
      <c r="J205" s="384">
        <v>10456</v>
      </c>
      <c r="K205" s="384">
        <v>6071</v>
      </c>
      <c r="L205" s="384">
        <v>100985</v>
      </c>
      <c r="M205" s="384">
        <v>61146</v>
      </c>
      <c r="N205" s="384">
        <v>39839</v>
      </c>
      <c r="O205" s="384">
        <v>30108</v>
      </c>
      <c r="P205" s="384">
        <v>6416</v>
      </c>
      <c r="Q205" s="384">
        <v>110080</v>
      </c>
      <c r="R205" s="384">
        <v>63549</v>
      </c>
      <c r="S205" s="428">
        <v>46531</v>
      </c>
      <c r="T205" s="376"/>
      <c r="U205" s="527"/>
      <c r="X205" s="163"/>
    </row>
    <row r="206" spans="1:24" s="156" customFormat="1" ht="18" hidden="1" customHeight="1">
      <c r="A206" s="383" t="s">
        <v>224</v>
      </c>
      <c r="B206" s="377">
        <v>111384</v>
      </c>
      <c r="C206" s="384">
        <v>25130</v>
      </c>
      <c r="D206" s="384">
        <v>16376</v>
      </c>
      <c r="E206" s="384">
        <v>398</v>
      </c>
      <c r="F206" s="384">
        <v>8753</v>
      </c>
      <c r="G206" s="384">
        <v>2211</v>
      </c>
      <c r="H206" s="384">
        <v>6542</v>
      </c>
      <c r="I206" s="384">
        <v>86254</v>
      </c>
      <c r="J206" s="384">
        <v>11872</v>
      </c>
      <c r="K206" s="384">
        <v>3100</v>
      </c>
      <c r="L206" s="384">
        <v>74382</v>
      </c>
      <c r="M206" s="384">
        <v>42691</v>
      </c>
      <c r="N206" s="384">
        <v>31691</v>
      </c>
      <c r="O206" s="384">
        <v>28248</v>
      </c>
      <c r="P206" s="384">
        <v>3498</v>
      </c>
      <c r="Q206" s="384">
        <v>83136</v>
      </c>
      <c r="R206" s="384">
        <v>44902</v>
      </c>
      <c r="S206" s="428">
        <v>38233</v>
      </c>
      <c r="T206" s="376"/>
      <c r="U206" s="527"/>
      <c r="X206" s="163"/>
    </row>
    <row r="207" spans="1:24" s="156" customFormat="1" ht="18" hidden="1" customHeight="1">
      <c r="A207" s="383" t="s">
        <v>225</v>
      </c>
      <c r="B207" s="377">
        <v>128926.25406726528</v>
      </c>
      <c r="C207" s="384">
        <v>34546</v>
      </c>
      <c r="D207" s="384">
        <v>23066.1</v>
      </c>
      <c r="E207" s="384">
        <v>537.94000000000005</v>
      </c>
      <c r="F207" s="384">
        <v>11479.9</v>
      </c>
      <c r="G207" s="384">
        <v>2237.1999999999998</v>
      </c>
      <c r="H207" s="384">
        <v>9242.7000000000007</v>
      </c>
      <c r="I207" s="384">
        <v>94380.254067265283</v>
      </c>
      <c r="J207" s="384">
        <v>12010.710843488983</v>
      </c>
      <c r="K207" s="384">
        <v>8318.85</v>
      </c>
      <c r="L207" s="384">
        <v>82369.543223776302</v>
      </c>
      <c r="M207" s="384">
        <v>41087.409653282397</v>
      </c>
      <c r="N207" s="384">
        <v>41282.133570493897</v>
      </c>
      <c r="O207" s="384">
        <v>35076.810843488987</v>
      </c>
      <c r="P207" s="384">
        <v>8856.7900000000009</v>
      </c>
      <c r="Q207" s="384">
        <v>93849.443223776296</v>
      </c>
      <c r="R207" s="384">
        <v>43324.609653282401</v>
      </c>
      <c r="S207" s="428">
        <v>50524.833570493895</v>
      </c>
      <c r="T207" s="376"/>
      <c r="U207" s="527"/>
      <c r="X207" s="163"/>
    </row>
    <row r="208" spans="1:24" s="156" customFormat="1" ht="18" hidden="1" customHeight="1">
      <c r="A208" s="430" t="s">
        <v>226</v>
      </c>
      <c r="B208" s="377">
        <v>103291.68269506968</v>
      </c>
      <c r="C208" s="384">
        <v>26836.94</v>
      </c>
      <c r="D208" s="384">
        <v>12674.39</v>
      </c>
      <c r="E208" s="384">
        <v>598.71</v>
      </c>
      <c r="F208" s="384">
        <v>14162.55</v>
      </c>
      <c r="G208" s="384">
        <v>6054.9</v>
      </c>
      <c r="H208" s="384">
        <v>8107.65</v>
      </c>
      <c r="I208" s="384">
        <v>76454.742695069697</v>
      </c>
      <c r="J208" s="384">
        <v>8362.2768959554778</v>
      </c>
      <c r="K208" s="384">
        <v>2531.02</v>
      </c>
      <c r="L208" s="384">
        <v>68092.465799114216</v>
      </c>
      <c r="M208" s="384">
        <v>30521.842459997089</v>
      </c>
      <c r="N208" s="384">
        <v>37570.623339117126</v>
      </c>
      <c r="O208" s="384">
        <v>21036.666895955481</v>
      </c>
      <c r="P208" s="384">
        <v>3129.73</v>
      </c>
      <c r="Q208" s="384">
        <v>82255.015799114219</v>
      </c>
      <c r="R208" s="384">
        <v>36576.742459997091</v>
      </c>
      <c r="S208" s="428">
        <v>45678.273339117135</v>
      </c>
      <c r="T208" s="376"/>
      <c r="U208" s="527"/>
      <c r="X208" s="163"/>
    </row>
    <row r="209" spans="1:24" s="156" customFormat="1" ht="18" hidden="1" customHeight="1">
      <c r="A209" s="430" t="s">
        <v>227</v>
      </c>
      <c r="B209" s="377">
        <v>89985.290612361903</v>
      </c>
      <c r="C209" s="384">
        <v>28810.92</v>
      </c>
      <c r="D209" s="384">
        <v>11055.31</v>
      </c>
      <c r="E209" s="384">
        <v>899.95398558943998</v>
      </c>
      <c r="F209" s="384">
        <v>17755.61</v>
      </c>
      <c r="G209" s="384">
        <v>11130.5</v>
      </c>
      <c r="H209" s="384">
        <v>6625.11</v>
      </c>
      <c r="I209" s="384">
        <v>61174.370612361898</v>
      </c>
      <c r="J209" s="384">
        <v>15066.894072410207</v>
      </c>
      <c r="K209" s="384">
        <v>9224.6139855894398</v>
      </c>
      <c r="L209" s="384">
        <v>46107.476539951691</v>
      </c>
      <c r="M209" s="384">
        <v>22096.155732286497</v>
      </c>
      <c r="N209" s="384">
        <v>24011.32080766519</v>
      </c>
      <c r="O209" s="384">
        <v>26122.204072410204</v>
      </c>
      <c r="P209" s="384">
        <v>10124.56797117888</v>
      </c>
      <c r="Q209" s="384">
        <v>63863.086539951692</v>
      </c>
      <c r="R209" s="384">
        <v>33226.655732286497</v>
      </c>
      <c r="S209" s="428">
        <v>30636.430807665191</v>
      </c>
      <c r="T209" s="376"/>
      <c r="U209" s="527"/>
      <c r="X209" s="163"/>
    </row>
    <row r="210" spans="1:24" s="156" customFormat="1" ht="18" hidden="1" customHeight="1">
      <c r="A210" s="430" t="s">
        <v>228</v>
      </c>
      <c r="B210" s="377">
        <v>152749</v>
      </c>
      <c r="C210" s="384">
        <v>37936</v>
      </c>
      <c r="D210" s="384">
        <v>23735</v>
      </c>
      <c r="E210" s="384">
        <v>292</v>
      </c>
      <c r="F210" s="384">
        <v>14201</v>
      </c>
      <c r="G210" s="384">
        <v>4152</v>
      </c>
      <c r="H210" s="384">
        <v>10049</v>
      </c>
      <c r="I210" s="384">
        <v>114813</v>
      </c>
      <c r="J210" s="384">
        <v>37839</v>
      </c>
      <c r="K210" s="384">
        <v>1364</v>
      </c>
      <c r="L210" s="384">
        <v>76973</v>
      </c>
      <c r="M210" s="384">
        <v>44258</v>
      </c>
      <c r="N210" s="384">
        <v>32715</v>
      </c>
      <c r="O210" s="384">
        <v>61575</v>
      </c>
      <c r="P210" s="384">
        <v>1656</v>
      </c>
      <c r="Q210" s="384">
        <v>91174</v>
      </c>
      <c r="R210" s="384">
        <v>48410</v>
      </c>
      <c r="S210" s="428">
        <v>42764</v>
      </c>
      <c r="T210" s="376"/>
      <c r="U210" s="527"/>
      <c r="X210" s="163"/>
    </row>
    <row r="211" spans="1:24" s="156" customFormat="1" ht="18" hidden="1" customHeight="1">
      <c r="A211" s="430" t="s">
        <v>286</v>
      </c>
      <c r="B211" s="377">
        <v>159252.84726493817</v>
      </c>
      <c r="C211" s="384">
        <v>27698.9</v>
      </c>
      <c r="D211" s="384">
        <v>16801.77</v>
      </c>
      <c r="E211" s="384">
        <v>8560.4</v>
      </c>
      <c r="F211" s="384">
        <v>10897.13</v>
      </c>
      <c r="G211" s="384">
        <v>688.9</v>
      </c>
      <c r="H211" s="384">
        <v>10208.23</v>
      </c>
      <c r="I211" s="384">
        <v>131553.94726493818</v>
      </c>
      <c r="J211" s="384">
        <v>14616.888800767627</v>
      </c>
      <c r="K211" s="384">
        <v>430.15</v>
      </c>
      <c r="L211" s="384">
        <v>116937.05846417056</v>
      </c>
      <c r="M211" s="384">
        <v>76985.136406871665</v>
      </c>
      <c r="N211" s="384">
        <v>39951.922057298907</v>
      </c>
      <c r="O211" s="384">
        <v>31418.658800767629</v>
      </c>
      <c r="P211" s="384">
        <v>8990.5499999999993</v>
      </c>
      <c r="Q211" s="384">
        <v>127834.18846417057</v>
      </c>
      <c r="R211" s="384">
        <v>77674.036406871659</v>
      </c>
      <c r="S211" s="428">
        <v>50160.152057298903</v>
      </c>
      <c r="T211" s="376"/>
      <c r="U211" s="527"/>
      <c r="X211" s="163"/>
    </row>
    <row r="212" spans="1:24" s="156" customFormat="1" ht="18" hidden="1" customHeight="1">
      <c r="A212" s="430" t="s">
        <v>287</v>
      </c>
      <c r="B212" s="377">
        <v>152972</v>
      </c>
      <c r="C212" s="384">
        <v>41406</v>
      </c>
      <c r="D212" s="384">
        <v>21184</v>
      </c>
      <c r="E212" s="384">
        <v>719</v>
      </c>
      <c r="F212" s="384">
        <v>20222</v>
      </c>
      <c r="G212" s="384">
        <v>9514</v>
      </c>
      <c r="H212" s="384">
        <v>10708</v>
      </c>
      <c r="I212" s="384">
        <v>111566</v>
      </c>
      <c r="J212" s="384">
        <v>19773</v>
      </c>
      <c r="K212" s="384">
        <v>13722</v>
      </c>
      <c r="L212" s="384">
        <v>91793</v>
      </c>
      <c r="M212" s="384">
        <v>48563</v>
      </c>
      <c r="N212" s="384">
        <v>43229.784235800595</v>
      </c>
      <c r="O212" s="384">
        <v>40957</v>
      </c>
      <c r="P212" s="384">
        <v>14441</v>
      </c>
      <c r="Q212" s="384">
        <v>112015</v>
      </c>
      <c r="R212" s="384">
        <v>58077</v>
      </c>
      <c r="S212" s="428">
        <v>53938</v>
      </c>
      <c r="T212" s="376"/>
      <c r="U212" s="527"/>
      <c r="X212" s="163"/>
    </row>
    <row r="213" spans="1:24" s="156" customFormat="1" ht="18" hidden="1" customHeight="1">
      <c r="A213" s="430" t="s">
        <v>288</v>
      </c>
      <c r="B213" s="377">
        <v>281276.93506546778</v>
      </c>
      <c r="C213" s="384">
        <v>133417.93</v>
      </c>
      <c r="D213" s="384">
        <v>72482.52</v>
      </c>
      <c r="E213" s="384">
        <v>1948.29</v>
      </c>
      <c r="F213" s="384">
        <v>60935.41</v>
      </c>
      <c r="G213" s="384">
        <v>38120.589999999997</v>
      </c>
      <c r="H213" s="384">
        <v>22814.82</v>
      </c>
      <c r="I213" s="384">
        <v>147859.00506546779</v>
      </c>
      <c r="J213" s="384">
        <v>24108.657206381969</v>
      </c>
      <c r="K213" s="384">
        <v>13997.79</v>
      </c>
      <c r="L213" s="384">
        <v>123750.34785908581</v>
      </c>
      <c r="M213" s="384">
        <v>91021.763453225431</v>
      </c>
      <c r="N213" s="384">
        <v>32728.584405860369</v>
      </c>
      <c r="O213" s="384">
        <v>96591.177206381966</v>
      </c>
      <c r="P213" s="384">
        <v>15946.08</v>
      </c>
      <c r="Q213" s="384">
        <v>184685.7578590858</v>
      </c>
      <c r="R213" s="384">
        <v>129142.35345322544</v>
      </c>
      <c r="S213" s="428">
        <v>55543.404405860369</v>
      </c>
      <c r="T213" s="376"/>
      <c r="U213" s="527"/>
      <c r="X213" s="163"/>
    </row>
    <row r="214" spans="1:24" s="156" customFormat="1" ht="18" customHeight="1" thickTop="1">
      <c r="A214" s="295" t="s">
        <v>295</v>
      </c>
      <c r="B214" s="402">
        <f t="shared" ref="B214:U214" si="14">SUM(B202:B213)</f>
        <v>1660352.0292158141</v>
      </c>
      <c r="C214" s="402">
        <f t="shared" si="14"/>
        <v>480692.02</v>
      </c>
      <c r="D214" s="402">
        <f t="shared" si="14"/>
        <v>280636.25</v>
      </c>
      <c r="E214" s="402">
        <f t="shared" si="14"/>
        <v>18629.843985589439</v>
      </c>
      <c r="F214" s="402">
        <f t="shared" si="14"/>
        <v>200054.77</v>
      </c>
      <c r="G214" s="402">
        <f t="shared" si="14"/>
        <v>87873.78</v>
      </c>
      <c r="H214" s="402">
        <f t="shared" si="14"/>
        <v>112180.98999999999</v>
      </c>
      <c r="I214" s="402">
        <f t="shared" si="14"/>
        <v>1179661.0092158145</v>
      </c>
      <c r="J214" s="402">
        <f t="shared" si="14"/>
        <v>214173.51482243085</v>
      </c>
      <c r="K214" s="402">
        <f t="shared" si="14"/>
        <v>76060.823985589435</v>
      </c>
      <c r="L214" s="402">
        <f t="shared" si="14"/>
        <v>965485.49439338327</v>
      </c>
      <c r="M214" s="402">
        <f t="shared" si="14"/>
        <v>566416.03147409239</v>
      </c>
      <c r="N214" s="402">
        <f t="shared" si="14"/>
        <v>399069.24715509161</v>
      </c>
      <c r="O214" s="402">
        <f t="shared" si="14"/>
        <v>494810.76482243085</v>
      </c>
      <c r="P214" s="402">
        <f t="shared" si="14"/>
        <v>94688.667971178889</v>
      </c>
      <c r="Q214" s="402">
        <f t="shared" si="14"/>
        <v>1165542.2643933834</v>
      </c>
      <c r="R214" s="402">
        <f t="shared" si="14"/>
        <v>654290.81147409242</v>
      </c>
      <c r="S214" s="407">
        <f t="shared" si="14"/>
        <v>511250.45291929098</v>
      </c>
      <c r="T214" s="477">
        <f t="shared" si="14"/>
        <v>0</v>
      </c>
      <c r="U214" s="407">
        <f t="shared" si="14"/>
        <v>0</v>
      </c>
      <c r="X214" s="163"/>
    </row>
    <row r="215" spans="1:24" s="156" customFormat="1" ht="18" customHeight="1">
      <c r="A215" s="430" t="s">
        <v>294</v>
      </c>
      <c r="B215" s="377">
        <v>107903.04807281136</v>
      </c>
      <c r="C215" s="384">
        <v>32931.82</v>
      </c>
      <c r="D215" s="384">
        <v>18939.189999999999</v>
      </c>
      <c r="E215" s="384">
        <v>2827.32</v>
      </c>
      <c r="F215" s="384">
        <v>13992.63</v>
      </c>
      <c r="G215" s="384">
        <v>8249.2999999999993</v>
      </c>
      <c r="H215" s="384">
        <v>5743.33</v>
      </c>
      <c r="I215" s="384">
        <v>74971.228072811369</v>
      </c>
      <c r="J215" s="384">
        <v>12559.917424903806</v>
      </c>
      <c r="K215" s="384">
        <v>10056.9</v>
      </c>
      <c r="L215" s="384">
        <v>62411.310647907558</v>
      </c>
      <c r="M215" s="384">
        <v>32862.398711431451</v>
      </c>
      <c r="N215" s="384">
        <v>29548.911936476099</v>
      </c>
      <c r="O215" s="384">
        <v>31499.107424903807</v>
      </c>
      <c r="P215" s="384">
        <v>12884.22</v>
      </c>
      <c r="Q215" s="384">
        <v>76403.940647907555</v>
      </c>
      <c r="R215" s="384">
        <v>41111.698711431454</v>
      </c>
      <c r="S215" s="428">
        <v>35292.241936476101</v>
      </c>
      <c r="T215" s="376"/>
      <c r="U215" s="527"/>
      <c r="X215" s="163"/>
    </row>
    <row r="216" spans="1:24" s="156" customFormat="1" ht="18" customHeight="1">
      <c r="A216" s="430" t="s">
        <v>296</v>
      </c>
      <c r="B216" s="377">
        <v>116648.09672740579</v>
      </c>
      <c r="C216" s="384">
        <v>35024</v>
      </c>
      <c r="D216" s="384">
        <v>16035.32</v>
      </c>
      <c r="E216" s="384">
        <v>1929.5</v>
      </c>
      <c r="F216" s="384">
        <v>18988.68</v>
      </c>
      <c r="G216" s="384">
        <v>1830.35</v>
      </c>
      <c r="H216" s="384">
        <v>17158.330000000002</v>
      </c>
      <c r="I216" s="384">
        <v>81624.096727405791</v>
      </c>
      <c r="J216" s="384">
        <v>7381.723076634773</v>
      </c>
      <c r="K216" s="384">
        <v>3861.17</v>
      </c>
      <c r="L216" s="384">
        <v>74242.373650771013</v>
      </c>
      <c r="M216" s="384">
        <v>43663.376181086387</v>
      </c>
      <c r="N216" s="384">
        <v>30578.997469684629</v>
      </c>
      <c r="O216" s="384">
        <v>23417.043076634771</v>
      </c>
      <c r="P216" s="384">
        <v>5790.67</v>
      </c>
      <c r="Q216" s="384">
        <v>93231.053650771006</v>
      </c>
      <c r="R216" s="384">
        <v>45493.726181086386</v>
      </c>
      <c r="S216" s="428">
        <v>47737.327469684627</v>
      </c>
      <c r="T216" s="376"/>
      <c r="U216" s="527"/>
      <c r="X216" s="163"/>
    </row>
    <row r="217" spans="1:24" s="156" customFormat="1" ht="18" customHeight="1">
      <c r="A217" s="430" t="s">
        <v>297</v>
      </c>
      <c r="B217" s="404">
        <v>138773.44004732501</v>
      </c>
      <c r="C217" s="405">
        <v>33126.800000000003</v>
      </c>
      <c r="D217" s="405">
        <v>23527.13</v>
      </c>
      <c r="E217" s="405">
        <v>1444.87</v>
      </c>
      <c r="F217" s="405">
        <v>9599.67</v>
      </c>
      <c r="G217" s="405">
        <v>1367.32</v>
      </c>
      <c r="H217" s="405">
        <v>8232.35</v>
      </c>
      <c r="I217" s="405">
        <v>105646.64004732546</v>
      </c>
      <c r="J217" s="405">
        <v>9802.1882261875744</v>
      </c>
      <c r="K217" s="405">
        <v>1820.5</v>
      </c>
      <c r="L217" s="405">
        <v>95844.451821137889</v>
      </c>
      <c r="M217" s="405">
        <v>54587.295192505037</v>
      </c>
      <c r="N217" s="384">
        <v>41257.156628632853</v>
      </c>
      <c r="O217" s="384">
        <v>33329.318226187577</v>
      </c>
      <c r="P217" s="384">
        <v>3265.37</v>
      </c>
      <c r="Q217" s="384">
        <v>105444.12182113789</v>
      </c>
      <c r="R217" s="384">
        <v>55954.615192505036</v>
      </c>
      <c r="S217" s="379">
        <v>49489.506628632851</v>
      </c>
      <c r="T217" s="376"/>
      <c r="U217" s="527"/>
      <c r="X217" s="163"/>
    </row>
    <row r="218" spans="1:24" s="156" customFormat="1" ht="18" customHeight="1">
      <c r="A218" s="430" t="s">
        <v>299</v>
      </c>
      <c r="B218" s="159">
        <v>96269.756505826706</v>
      </c>
      <c r="C218" s="480">
        <v>24012.86</v>
      </c>
      <c r="D218" s="480">
        <v>15447.48</v>
      </c>
      <c r="E218" s="480">
        <v>1357.69</v>
      </c>
      <c r="F218" s="480">
        <v>8565.3799999999992</v>
      </c>
      <c r="G218" s="480">
        <v>2156.36</v>
      </c>
      <c r="H218" s="480">
        <v>6409.02</v>
      </c>
      <c r="I218" s="480">
        <v>72256.896505826706</v>
      </c>
      <c r="J218" s="480">
        <v>4197.1797522618936</v>
      </c>
      <c r="K218" s="480">
        <v>1348.06</v>
      </c>
      <c r="L218" s="378">
        <v>68059.716753564819</v>
      </c>
      <c r="M218" s="378">
        <v>49639.308046110382</v>
      </c>
      <c r="N218" s="384">
        <v>18420.408707454433</v>
      </c>
      <c r="O218" s="384">
        <v>19644.659752261894</v>
      </c>
      <c r="P218" s="384">
        <v>2705.75</v>
      </c>
      <c r="Q218" s="384">
        <v>76625.096753564823</v>
      </c>
      <c r="R218" s="384">
        <v>51795.668046110382</v>
      </c>
      <c r="S218" s="428">
        <v>24829.428707454434</v>
      </c>
      <c r="T218" s="376"/>
      <c r="U218" s="527"/>
      <c r="X218" s="163"/>
    </row>
    <row r="219" spans="1:24" s="492" customFormat="1" ht="18" customHeight="1">
      <c r="A219" s="430" t="s">
        <v>300</v>
      </c>
      <c r="B219" s="487">
        <v>153019.22476222855</v>
      </c>
      <c r="C219" s="488">
        <v>28120.44</v>
      </c>
      <c r="D219" s="488">
        <v>18857.5</v>
      </c>
      <c r="E219" s="488">
        <v>3271.77</v>
      </c>
      <c r="F219" s="488">
        <v>9262.94</v>
      </c>
      <c r="G219" s="488">
        <v>2130.4299999999998</v>
      </c>
      <c r="H219" s="488">
        <v>7132.51</v>
      </c>
      <c r="I219" s="488">
        <v>124898.78476222856</v>
      </c>
      <c r="J219" s="488">
        <v>8766.7843607673203</v>
      </c>
      <c r="K219" s="488">
        <v>6299.64</v>
      </c>
      <c r="L219" s="489">
        <v>116132.00040146124</v>
      </c>
      <c r="M219" s="489">
        <v>88818.199825997348</v>
      </c>
      <c r="N219" s="489">
        <v>27313.80057546388</v>
      </c>
      <c r="O219" s="489">
        <v>27624.284360767324</v>
      </c>
      <c r="P219" s="489">
        <v>9571.41</v>
      </c>
      <c r="Q219" s="489">
        <v>125394.94040146124</v>
      </c>
      <c r="R219" s="489">
        <v>90948.629825997356</v>
      </c>
      <c r="S219" s="490">
        <v>34446.310575463882</v>
      </c>
      <c r="T219" s="491"/>
      <c r="U219" s="567"/>
      <c r="X219" s="493"/>
    </row>
    <row r="220" spans="1:24" s="492" customFormat="1" ht="18" customHeight="1">
      <c r="A220" s="430" t="s">
        <v>301</v>
      </c>
      <c r="B220" s="487">
        <v>214570.34888169545</v>
      </c>
      <c r="C220" s="488">
        <v>57032.15</v>
      </c>
      <c r="D220" s="488">
        <v>35430.339999999997</v>
      </c>
      <c r="E220" s="488">
        <v>1301.96</v>
      </c>
      <c r="F220" s="488">
        <v>21601.81</v>
      </c>
      <c r="G220" s="488">
        <v>3131.04</v>
      </c>
      <c r="H220" s="488">
        <v>18470.77</v>
      </c>
      <c r="I220" s="488">
        <v>157538.19888169543</v>
      </c>
      <c r="J220" s="488">
        <v>10989.82408578954</v>
      </c>
      <c r="K220" s="488">
        <v>9127.68</v>
      </c>
      <c r="L220" s="489">
        <v>146548.3747959059</v>
      </c>
      <c r="M220" s="489">
        <v>88023.824362438216</v>
      </c>
      <c r="N220" s="489">
        <v>58524.550433467703</v>
      </c>
      <c r="O220" s="489">
        <v>46420.16408578954</v>
      </c>
      <c r="P220" s="489">
        <v>10429.64</v>
      </c>
      <c r="Q220" s="489">
        <v>168150.18479590592</v>
      </c>
      <c r="R220" s="489">
        <v>91154.864362438209</v>
      </c>
      <c r="S220" s="294">
        <v>76995.320433467699</v>
      </c>
      <c r="T220" s="491"/>
      <c r="U220" s="567"/>
      <c r="X220" s="493"/>
    </row>
    <row r="221" spans="1:24" s="492" customFormat="1" ht="18" customHeight="1">
      <c r="A221" s="430" t="s">
        <v>303</v>
      </c>
      <c r="B221" s="487">
        <v>175393.0935308683</v>
      </c>
      <c r="C221" s="488">
        <v>32167.33</v>
      </c>
      <c r="D221" s="488">
        <v>23155.86</v>
      </c>
      <c r="E221" s="488">
        <v>544.76</v>
      </c>
      <c r="F221" s="488">
        <v>9011.4699999999993</v>
      </c>
      <c r="G221" s="488">
        <v>1628.2</v>
      </c>
      <c r="H221" s="488">
        <v>7383.27</v>
      </c>
      <c r="I221" s="488">
        <v>143225.76353086831</v>
      </c>
      <c r="J221" s="488">
        <v>26731.201675381395</v>
      </c>
      <c r="K221" s="488">
        <v>23894.47</v>
      </c>
      <c r="L221" s="489">
        <v>116494.56185548691</v>
      </c>
      <c r="M221" s="489">
        <v>82304.091957413344</v>
      </c>
      <c r="N221" s="489">
        <v>34190.469898073577</v>
      </c>
      <c r="O221" s="489">
        <v>49887.061675381403</v>
      </c>
      <c r="P221" s="489">
        <v>24439.23</v>
      </c>
      <c r="Q221" s="489">
        <v>125506.03185548692</v>
      </c>
      <c r="R221" s="489">
        <v>83932.291957413327</v>
      </c>
      <c r="S221" s="490">
        <v>41573.739898073574</v>
      </c>
      <c r="T221" s="491"/>
      <c r="U221" s="567"/>
      <c r="X221" s="493"/>
    </row>
    <row r="222" spans="1:24" s="492" customFormat="1" ht="18" customHeight="1">
      <c r="A222" s="430" t="s">
        <v>304</v>
      </c>
      <c r="B222" s="487">
        <v>136720.5484097545</v>
      </c>
      <c r="C222" s="488">
        <v>25059.73</v>
      </c>
      <c r="D222" s="488">
        <v>11618.12</v>
      </c>
      <c r="E222" s="488">
        <v>1017.42</v>
      </c>
      <c r="F222" s="488">
        <v>13441.61</v>
      </c>
      <c r="G222" s="488">
        <v>5719.03</v>
      </c>
      <c r="H222" s="488">
        <v>7722.58</v>
      </c>
      <c r="I222" s="488">
        <v>111660.8184097545</v>
      </c>
      <c r="J222" s="488">
        <v>6240.302173854202</v>
      </c>
      <c r="K222" s="488">
        <v>5020</v>
      </c>
      <c r="L222" s="489">
        <v>105420.5162359003</v>
      </c>
      <c r="M222" s="489">
        <v>79161.505315891089</v>
      </c>
      <c r="N222" s="489">
        <v>26259.010920009205</v>
      </c>
      <c r="O222" s="489">
        <v>17858.4221738542</v>
      </c>
      <c r="P222" s="489">
        <v>6037.42</v>
      </c>
      <c r="Q222" s="489">
        <v>118862.1262359003</v>
      </c>
      <c r="R222" s="489">
        <v>84880.535315891088</v>
      </c>
      <c r="S222" s="490">
        <v>33981.590920009206</v>
      </c>
      <c r="T222" s="491"/>
      <c r="U222" s="567"/>
      <c r="X222" s="493"/>
    </row>
    <row r="223" spans="1:24" s="492" customFormat="1" ht="18" customHeight="1">
      <c r="A223" s="430" t="s">
        <v>305</v>
      </c>
      <c r="B223" s="487">
        <v>168809.39298813083</v>
      </c>
      <c r="C223" s="488">
        <v>37401.64</v>
      </c>
      <c r="D223" s="488">
        <v>18068.919999999998</v>
      </c>
      <c r="E223" s="488">
        <v>1358.59</v>
      </c>
      <c r="F223" s="488">
        <v>19332.72</v>
      </c>
      <c r="G223" s="488">
        <v>9590.5</v>
      </c>
      <c r="H223" s="488">
        <v>9742.2199999999993</v>
      </c>
      <c r="I223" s="488">
        <v>131407.75298813084</v>
      </c>
      <c r="J223" s="488">
        <v>16686.540776930364</v>
      </c>
      <c r="K223" s="488">
        <v>10162.61</v>
      </c>
      <c r="L223" s="489">
        <v>114721.21221120049</v>
      </c>
      <c r="M223" s="489">
        <v>69155.216533085317</v>
      </c>
      <c r="N223" s="489">
        <v>45565.99567811517</v>
      </c>
      <c r="O223" s="489">
        <v>34755.460776930362</v>
      </c>
      <c r="P223" s="489">
        <v>11521.2</v>
      </c>
      <c r="Q223" s="489">
        <v>134053.93221120001</v>
      </c>
      <c r="R223" s="489">
        <v>78745.716533085317</v>
      </c>
      <c r="S223" s="490">
        <v>55308.215678115172</v>
      </c>
      <c r="T223" s="491"/>
      <c r="U223" s="567"/>
      <c r="X223" s="493"/>
    </row>
    <row r="224" spans="1:24" s="492" customFormat="1" ht="18" customHeight="1">
      <c r="A224" s="430" t="s">
        <v>307</v>
      </c>
      <c r="B224" s="487">
        <v>146783.60856964035</v>
      </c>
      <c r="C224" s="488">
        <v>32849.08</v>
      </c>
      <c r="D224" s="488">
        <v>19496.400000000001</v>
      </c>
      <c r="E224" s="488">
        <v>4872.54</v>
      </c>
      <c r="F224" s="488">
        <v>13352.68</v>
      </c>
      <c r="G224" s="488">
        <v>6078.68</v>
      </c>
      <c r="H224" s="488">
        <v>7274</v>
      </c>
      <c r="I224" s="488">
        <v>113934.52856964034</v>
      </c>
      <c r="J224" s="488">
        <v>10665.734168657676</v>
      </c>
      <c r="K224" s="488">
        <v>1782.31</v>
      </c>
      <c r="L224" s="489">
        <v>103268.79440098268</v>
      </c>
      <c r="M224" s="489">
        <v>65246.827275307391</v>
      </c>
      <c r="N224" s="489">
        <v>38021.967125675284</v>
      </c>
      <c r="O224" s="489">
        <v>30162.134168657678</v>
      </c>
      <c r="P224" s="489">
        <v>6654.85</v>
      </c>
      <c r="Q224" s="489">
        <v>116621.47440098267</v>
      </c>
      <c r="R224" s="489">
        <v>71325.507275307391</v>
      </c>
      <c r="S224" s="490">
        <v>45295.967125675284</v>
      </c>
      <c r="T224" s="491"/>
      <c r="U224" s="567"/>
      <c r="X224" s="493"/>
    </row>
    <row r="225" spans="1:24" s="492" customFormat="1" ht="18" customHeight="1">
      <c r="A225" s="430" t="s">
        <v>308</v>
      </c>
      <c r="B225" s="487">
        <v>191002.47578631446</v>
      </c>
      <c r="C225" s="488">
        <v>61314.64</v>
      </c>
      <c r="D225" s="488">
        <v>28117.15</v>
      </c>
      <c r="E225" s="488">
        <v>9137.0499999999993</v>
      </c>
      <c r="F225" s="488">
        <v>33197.49</v>
      </c>
      <c r="G225" s="488">
        <v>19310.73</v>
      </c>
      <c r="H225" s="488">
        <v>13886.76</v>
      </c>
      <c r="I225" s="488">
        <v>129687.83578631443</v>
      </c>
      <c r="J225" s="488">
        <v>22867.917872471196</v>
      </c>
      <c r="K225" s="488">
        <v>6577.91</v>
      </c>
      <c r="L225" s="489">
        <v>106819.91791384324</v>
      </c>
      <c r="M225" s="489">
        <v>67121.951623115077</v>
      </c>
      <c r="N225" s="489">
        <v>39697.966290728167</v>
      </c>
      <c r="O225" s="489">
        <v>50985.067872471198</v>
      </c>
      <c r="P225" s="489">
        <v>15714.96</v>
      </c>
      <c r="Q225" s="489">
        <v>140017.40791384326</v>
      </c>
      <c r="R225" s="489">
        <v>86432.681623115073</v>
      </c>
      <c r="S225" s="294">
        <v>53584.726290728169</v>
      </c>
      <c r="T225" s="491"/>
      <c r="U225" s="567"/>
      <c r="X225" s="493"/>
    </row>
    <row r="226" spans="1:24" s="533" customFormat="1" ht="18" customHeight="1">
      <c r="A226" s="528" t="s">
        <v>309</v>
      </c>
      <c r="B226" s="529">
        <v>294856.85925903195</v>
      </c>
      <c r="C226" s="530">
        <v>121912.92</v>
      </c>
      <c r="D226" s="530">
        <v>63951.78</v>
      </c>
      <c r="E226" s="530">
        <v>1330.4570157974167</v>
      </c>
      <c r="F226" s="530">
        <v>57961.14</v>
      </c>
      <c r="G226" s="530">
        <v>37048.35</v>
      </c>
      <c r="H226" s="530">
        <v>20912.79</v>
      </c>
      <c r="I226" s="530">
        <v>172943.93925903193</v>
      </c>
      <c r="J226" s="530">
        <v>17057.511679258714</v>
      </c>
      <c r="K226" s="530">
        <v>6979.6470157974163</v>
      </c>
      <c r="L226" s="531">
        <v>155886.42757977324</v>
      </c>
      <c r="M226" s="531">
        <v>109314.34287869184</v>
      </c>
      <c r="N226" s="531">
        <v>46572.084701081403</v>
      </c>
      <c r="O226" s="531">
        <v>81009.29167925872</v>
      </c>
      <c r="P226" s="531">
        <v>8310.1040315948339</v>
      </c>
      <c r="Q226" s="531">
        <v>213847.56757977323</v>
      </c>
      <c r="R226" s="531">
        <v>146362.69287869183</v>
      </c>
      <c r="S226" s="535">
        <v>67484.874701081397</v>
      </c>
      <c r="T226" s="532"/>
      <c r="U226" s="568"/>
      <c r="X226" s="534"/>
    </row>
    <row r="227" spans="1:24" s="156" customFormat="1" ht="18" customHeight="1">
      <c r="A227" s="295" t="s">
        <v>313</v>
      </c>
      <c r="B227" s="402">
        <f t="shared" ref="B227:U227" si="15">SUM(B215:B226)</f>
        <v>1940749.8935410336</v>
      </c>
      <c r="C227" s="402">
        <f t="shared" si="15"/>
        <v>520953.41000000003</v>
      </c>
      <c r="D227" s="402">
        <f t="shared" si="15"/>
        <v>292645.18999999994</v>
      </c>
      <c r="E227" s="402">
        <f t="shared" si="15"/>
        <v>30393.927015797417</v>
      </c>
      <c r="F227" s="402">
        <f t="shared" si="15"/>
        <v>228308.21999999997</v>
      </c>
      <c r="G227" s="402">
        <f t="shared" si="15"/>
        <v>98240.290000000008</v>
      </c>
      <c r="H227" s="402">
        <f t="shared" si="15"/>
        <v>130067.93</v>
      </c>
      <c r="I227" s="402">
        <f t="shared" si="15"/>
        <v>1419796.4835410339</v>
      </c>
      <c r="J227" s="402">
        <f t="shared" si="15"/>
        <v>153946.82527309848</v>
      </c>
      <c r="K227" s="402">
        <f t="shared" si="15"/>
        <v>86930.897015797411</v>
      </c>
      <c r="L227" s="402">
        <f t="shared" si="15"/>
        <v>1265849.6582679353</v>
      </c>
      <c r="M227" s="402">
        <f t="shared" si="15"/>
        <v>829898.33790307294</v>
      </c>
      <c r="N227" s="402">
        <f t="shared" si="15"/>
        <v>435951.32036486245</v>
      </c>
      <c r="O227" s="402">
        <f t="shared" si="15"/>
        <v>446592.01527309837</v>
      </c>
      <c r="P227" s="402">
        <f t="shared" si="15"/>
        <v>117324.82403159484</v>
      </c>
      <c r="Q227" s="402">
        <f t="shared" si="15"/>
        <v>1494157.8782679348</v>
      </c>
      <c r="R227" s="402">
        <f t="shared" si="15"/>
        <v>928138.62790307286</v>
      </c>
      <c r="S227" s="407">
        <f t="shared" si="15"/>
        <v>566019.25036486238</v>
      </c>
      <c r="T227" s="477">
        <f t="shared" si="15"/>
        <v>0</v>
      </c>
      <c r="U227" s="407">
        <f t="shared" si="15"/>
        <v>0</v>
      </c>
      <c r="X227" s="163"/>
    </row>
    <row r="228" spans="1:24" s="492" customFormat="1" ht="18" customHeight="1">
      <c r="A228" s="430" t="s">
        <v>311</v>
      </c>
      <c r="B228" s="487">
        <v>148028.12741674576</v>
      </c>
      <c r="C228" s="488">
        <v>45704.9</v>
      </c>
      <c r="D228" s="488">
        <v>34636.5</v>
      </c>
      <c r="E228" s="488">
        <v>885.42</v>
      </c>
      <c r="F228" s="488">
        <v>11068.4</v>
      </c>
      <c r="G228" s="488">
        <v>923.51</v>
      </c>
      <c r="H228" s="488">
        <v>10144.89</v>
      </c>
      <c r="I228" s="488">
        <v>102323.22741674574</v>
      </c>
      <c r="J228" s="488">
        <v>10685.449674484706</v>
      </c>
      <c r="K228" s="488">
        <v>6942.8</v>
      </c>
      <c r="L228" s="489">
        <v>91637.777742261052</v>
      </c>
      <c r="M228" s="489">
        <v>60240.894307233182</v>
      </c>
      <c r="N228" s="489">
        <v>31396.883435027863</v>
      </c>
      <c r="O228" s="489">
        <v>45321.949674484713</v>
      </c>
      <c r="P228" s="489">
        <v>7828.22</v>
      </c>
      <c r="Q228" s="489">
        <v>102706.17774226105</v>
      </c>
      <c r="R228" s="489">
        <v>61164.404307233177</v>
      </c>
      <c r="S228" s="490">
        <v>41541.773435027862</v>
      </c>
      <c r="T228" s="491"/>
      <c r="U228" s="567"/>
      <c r="X228" s="493"/>
    </row>
    <row r="229" spans="1:24" s="492" customFormat="1" ht="18" customHeight="1">
      <c r="A229" s="430" t="s">
        <v>312</v>
      </c>
      <c r="B229" s="487">
        <v>134679.85283867101</v>
      </c>
      <c r="C229" s="488">
        <v>44027.97</v>
      </c>
      <c r="D229" s="488">
        <v>26904.41</v>
      </c>
      <c r="E229" s="488">
        <v>448.31</v>
      </c>
      <c r="F229" s="488">
        <v>17123.560000000001</v>
      </c>
      <c r="G229" s="488">
        <v>1327.91</v>
      </c>
      <c r="H229" s="488">
        <v>15795.65</v>
      </c>
      <c r="I229" s="488">
        <v>90651.882838670703</v>
      </c>
      <c r="J229" s="488">
        <v>8453.608741381242</v>
      </c>
      <c r="K229" s="488">
        <v>4431.3999999999996</v>
      </c>
      <c r="L229" s="489">
        <v>82198.274097289468</v>
      </c>
      <c r="M229" s="489">
        <v>42786.422942030178</v>
      </c>
      <c r="N229" s="489">
        <v>39411.851155259283</v>
      </c>
      <c r="O229" s="489">
        <v>35358.018741381245</v>
      </c>
      <c r="P229" s="489">
        <v>4879.71</v>
      </c>
      <c r="Q229" s="489">
        <v>99321.834097289466</v>
      </c>
      <c r="R229" s="489">
        <v>44114.332942030182</v>
      </c>
      <c r="S229" s="490">
        <v>55207.501155259284</v>
      </c>
      <c r="T229" s="491"/>
      <c r="U229" s="567"/>
      <c r="X229" s="493"/>
    </row>
    <row r="230" spans="1:24" s="492" customFormat="1" ht="18" customHeight="1">
      <c r="A230" s="430" t="s">
        <v>314</v>
      </c>
      <c r="B230" s="487">
        <v>196000.37794788845</v>
      </c>
      <c r="C230" s="488">
        <v>45055.68</v>
      </c>
      <c r="D230" s="488">
        <v>32381.77</v>
      </c>
      <c r="E230" s="488">
        <v>1130.10475815464</v>
      </c>
      <c r="F230" s="488">
        <v>12673.91</v>
      </c>
      <c r="G230" s="488">
        <v>2580.4699999999998</v>
      </c>
      <c r="H230" s="488">
        <v>10093.44</v>
      </c>
      <c r="I230" s="488">
        <v>150944.69794788843</v>
      </c>
      <c r="J230" s="488">
        <v>18062.756246097044</v>
      </c>
      <c r="K230" s="488">
        <v>12154.04475815464</v>
      </c>
      <c r="L230" s="489">
        <v>132881.94170179139</v>
      </c>
      <c r="M230" s="489">
        <v>63413.676628344292</v>
      </c>
      <c r="N230" s="489">
        <v>69468.265073447095</v>
      </c>
      <c r="O230" s="489">
        <v>50444.526246097041</v>
      </c>
      <c r="P230" s="489">
        <v>13284.14951630928</v>
      </c>
      <c r="Q230" s="489">
        <v>145555.8517017914</v>
      </c>
      <c r="R230" s="489">
        <v>65994.146628344286</v>
      </c>
      <c r="S230" s="490">
        <v>79561.705073447098</v>
      </c>
      <c r="T230" s="491"/>
      <c r="U230" s="567"/>
      <c r="X230" s="493"/>
    </row>
    <row r="231" spans="1:24" s="492" customFormat="1" ht="18" customHeight="1">
      <c r="A231" s="430" t="s">
        <v>318</v>
      </c>
      <c r="B231" s="487">
        <v>188476.63056902017</v>
      </c>
      <c r="C231" s="488">
        <v>41661.360000000001</v>
      </c>
      <c r="D231" s="488">
        <v>30435.81</v>
      </c>
      <c r="E231" s="488">
        <v>768.27</v>
      </c>
      <c r="F231" s="488">
        <v>11225.55</v>
      </c>
      <c r="G231" s="488">
        <v>2133.12</v>
      </c>
      <c r="H231" s="488">
        <v>9092.43</v>
      </c>
      <c r="I231" s="488">
        <v>146815.27056902018</v>
      </c>
      <c r="J231" s="488">
        <v>12378.165718701981</v>
      </c>
      <c r="K231" s="488">
        <v>3704.11</v>
      </c>
      <c r="L231" s="489">
        <v>134437.1048503182</v>
      </c>
      <c r="M231" s="489">
        <v>75959.94459491114</v>
      </c>
      <c r="N231" s="489">
        <v>58477.160255407071</v>
      </c>
      <c r="O231" s="489">
        <v>42813.975718701986</v>
      </c>
      <c r="P231" s="489">
        <v>4472.38</v>
      </c>
      <c r="Q231" s="489">
        <v>145662.65485031821</v>
      </c>
      <c r="R231" s="489">
        <v>78093.064594911135</v>
      </c>
      <c r="S231" s="490">
        <v>67569.590255407064</v>
      </c>
      <c r="T231" s="491"/>
      <c r="U231" s="567"/>
      <c r="X231" s="493"/>
    </row>
    <row r="232" spans="1:24" s="492" customFormat="1" ht="18" customHeight="1">
      <c r="A232" s="430" t="s">
        <v>319</v>
      </c>
      <c r="B232" s="487">
        <v>164954.58904236046</v>
      </c>
      <c r="C232" s="488">
        <v>45330.68</v>
      </c>
      <c r="D232" s="488">
        <v>31395.07</v>
      </c>
      <c r="E232" s="488">
        <v>1216.1806970230787</v>
      </c>
      <c r="F232" s="488">
        <v>13935.61</v>
      </c>
      <c r="G232" s="488">
        <v>2811.05</v>
      </c>
      <c r="H232" s="488">
        <v>11124.56</v>
      </c>
      <c r="I232" s="488">
        <v>119623.90904236046</v>
      </c>
      <c r="J232" s="488">
        <v>11620.377780324678</v>
      </c>
      <c r="K232" s="488">
        <v>3974.0206970230788</v>
      </c>
      <c r="L232" s="489">
        <v>108003.53126203577</v>
      </c>
      <c r="M232" s="489">
        <v>51249.988178494532</v>
      </c>
      <c r="N232" s="489">
        <v>56753.543083541255</v>
      </c>
      <c r="O232" s="489">
        <v>43015.447780324677</v>
      </c>
      <c r="P232" s="489">
        <v>5190.2013940461575</v>
      </c>
      <c r="Q232" s="489">
        <v>121939.14126203577</v>
      </c>
      <c r="R232" s="489">
        <v>54061.038178494535</v>
      </c>
      <c r="S232" s="490">
        <v>67878.103083541238</v>
      </c>
      <c r="T232" s="491"/>
      <c r="U232" s="567"/>
      <c r="X232" s="493"/>
    </row>
    <row r="233" spans="1:24" s="538" customFormat="1" ht="18" customHeight="1">
      <c r="A233" s="430" t="s">
        <v>320</v>
      </c>
      <c r="B233" s="536">
        <v>197289.92779131504</v>
      </c>
      <c r="C233" s="488">
        <v>45780.11</v>
      </c>
      <c r="D233" s="488">
        <v>29794.68</v>
      </c>
      <c r="E233" s="488">
        <v>653.59796332342023</v>
      </c>
      <c r="F233" s="488">
        <v>15985.43</v>
      </c>
      <c r="G233" s="488">
        <v>1470.9</v>
      </c>
      <c r="H233" s="488">
        <v>14514.53</v>
      </c>
      <c r="I233" s="488">
        <v>151509.81779131506</v>
      </c>
      <c r="J233" s="488">
        <v>10572.56687334874</v>
      </c>
      <c r="K233" s="488">
        <v>6563.0479633234208</v>
      </c>
      <c r="L233" s="489">
        <v>140937.25091796633</v>
      </c>
      <c r="M233" s="489">
        <v>84216.269212573185</v>
      </c>
      <c r="N233" s="489">
        <v>56720.981705393133</v>
      </c>
      <c r="O233" s="489">
        <v>40367.24687334874</v>
      </c>
      <c r="P233" s="489">
        <v>7216.645926646841</v>
      </c>
      <c r="Q233" s="489">
        <v>156922.68091796633</v>
      </c>
      <c r="R233" s="489">
        <v>85687.169212573193</v>
      </c>
      <c r="S233" s="490">
        <v>71235.511705393132</v>
      </c>
      <c r="T233" s="537"/>
      <c r="U233" s="569"/>
      <c r="X233" s="539"/>
    </row>
    <row r="234" spans="1:24" s="492" customFormat="1" ht="18" customHeight="1">
      <c r="A234" s="430" t="s">
        <v>323</v>
      </c>
      <c r="B234" s="487">
        <v>152226.15647184101</v>
      </c>
      <c r="C234" s="488">
        <v>33956.76</v>
      </c>
      <c r="D234" s="488">
        <v>23718.01</v>
      </c>
      <c r="E234" s="488">
        <v>6952.26</v>
      </c>
      <c r="F234" s="488">
        <v>10238.75</v>
      </c>
      <c r="G234" s="488">
        <v>2367.1999999999998</v>
      </c>
      <c r="H234" s="488">
        <v>7871.55</v>
      </c>
      <c r="I234" s="488">
        <v>118269.39647184132</v>
      </c>
      <c r="J234" s="488">
        <v>22404.789913965771</v>
      </c>
      <c r="K234" s="488">
        <v>5797.16</v>
      </c>
      <c r="L234" s="489">
        <v>95864.606557875537</v>
      </c>
      <c r="M234" s="489">
        <v>63079.139006183163</v>
      </c>
      <c r="N234" s="489">
        <v>32785.467551692367</v>
      </c>
      <c r="O234" s="489">
        <v>46122.79991396577</v>
      </c>
      <c r="P234" s="489">
        <v>12749.42</v>
      </c>
      <c r="Q234" s="489">
        <v>106103.35655787554</v>
      </c>
      <c r="R234" s="489">
        <v>65446.339006183167</v>
      </c>
      <c r="S234" s="490">
        <v>40657.01755169237</v>
      </c>
      <c r="T234" s="491"/>
      <c r="U234" s="567"/>
      <c r="X234" s="493"/>
    </row>
    <row r="235" spans="1:24" s="492" customFormat="1" ht="18" customHeight="1">
      <c r="A235" s="543" t="s">
        <v>324</v>
      </c>
      <c r="B235" s="487">
        <v>161008.69232427303</v>
      </c>
      <c r="C235" s="544">
        <v>28092.14</v>
      </c>
      <c r="D235" s="544">
        <v>14334.68</v>
      </c>
      <c r="E235" s="544">
        <v>747.8</v>
      </c>
      <c r="F235" s="544">
        <v>13757.46</v>
      </c>
      <c r="G235" s="544">
        <v>5144.03</v>
      </c>
      <c r="H235" s="544">
        <v>8613.43</v>
      </c>
      <c r="I235" s="544">
        <v>132916.55232427304</v>
      </c>
      <c r="J235" s="544">
        <v>8193.0537144717637</v>
      </c>
      <c r="K235" s="544">
        <v>5203.33</v>
      </c>
      <c r="L235" s="545">
        <v>124723.49860980125</v>
      </c>
      <c r="M235" s="545">
        <v>58000.228548050203</v>
      </c>
      <c r="N235" s="545">
        <v>66723.270061751042</v>
      </c>
      <c r="O235" s="545">
        <v>22527.73371447176</v>
      </c>
      <c r="P235" s="545">
        <v>5951.13</v>
      </c>
      <c r="Q235" s="545">
        <v>138480.95860980125</v>
      </c>
      <c r="R235" s="545">
        <v>63144.258548050209</v>
      </c>
      <c r="S235" s="546">
        <v>75336.700061751049</v>
      </c>
      <c r="T235" s="491"/>
      <c r="U235" s="567"/>
      <c r="X235" s="493"/>
    </row>
    <row r="236" spans="1:24" s="492" customFormat="1" ht="18" customHeight="1">
      <c r="A236" s="430" t="s">
        <v>325</v>
      </c>
      <c r="B236" s="487">
        <v>138326.89080448711</v>
      </c>
      <c r="C236" s="488">
        <v>30217.119999999999</v>
      </c>
      <c r="D236" s="488">
        <v>16084.18</v>
      </c>
      <c r="E236" s="488">
        <v>591.78</v>
      </c>
      <c r="F236" s="488">
        <v>14132.94</v>
      </c>
      <c r="G236" s="488">
        <v>2531.0500000000002</v>
      </c>
      <c r="H236" s="488">
        <v>11601.89</v>
      </c>
      <c r="I236" s="488">
        <v>108109.7708044871</v>
      </c>
      <c r="J236" s="488">
        <v>8402.84257288546</v>
      </c>
      <c r="K236" s="488">
        <v>5548.18</v>
      </c>
      <c r="L236" s="489">
        <v>99706.928231601647</v>
      </c>
      <c r="M236" s="489">
        <v>59302.503367854486</v>
      </c>
      <c r="N236" s="489">
        <v>40404.424863747146</v>
      </c>
      <c r="O236" s="489">
        <v>24487.022572885457</v>
      </c>
      <c r="P236" s="489">
        <v>6139.96</v>
      </c>
      <c r="Q236" s="489">
        <v>113839.86823160163</v>
      </c>
      <c r="R236" s="489">
        <v>61833.553367854489</v>
      </c>
      <c r="S236" s="490">
        <v>52006.314863747146</v>
      </c>
      <c r="T236" s="491">
        <v>52006.314863747146</v>
      </c>
      <c r="U236" s="567"/>
      <c r="X236" s="493"/>
    </row>
    <row r="237" spans="1:24" s="492" customFormat="1" ht="18" customHeight="1">
      <c r="A237" s="430" t="s">
        <v>328</v>
      </c>
      <c r="B237" s="487">
        <v>159272.6894982669</v>
      </c>
      <c r="C237" s="488">
        <v>36896.879999999997</v>
      </c>
      <c r="D237" s="488">
        <v>24701.1</v>
      </c>
      <c r="E237" s="488">
        <v>654.57000000000005</v>
      </c>
      <c r="F237" s="488">
        <v>12195.78</v>
      </c>
      <c r="G237" s="488">
        <v>1906.79</v>
      </c>
      <c r="H237" s="488">
        <v>10288.99</v>
      </c>
      <c r="I237" s="488">
        <v>122375.80949826691</v>
      </c>
      <c r="J237" s="488">
        <v>10860.391036631092</v>
      </c>
      <c r="K237" s="488">
        <v>5559.59</v>
      </c>
      <c r="L237" s="489">
        <v>111515.41846163583</v>
      </c>
      <c r="M237" s="489">
        <v>74963.068441072144</v>
      </c>
      <c r="N237" s="489">
        <v>36552.350020563688</v>
      </c>
      <c r="O237" s="489">
        <v>35561.491036631094</v>
      </c>
      <c r="P237" s="489">
        <v>6214.16</v>
      </c>
      <c r="Q237" s="489">
        <v>123711.19846163582</v>
      </c>
      <c r="R237" s="489">
        <v>76869.858441072138</v>
      </c>
      <c r="S237" s="490">
        <v>46841.340020563686</v>
      </c>
      <c r="T237" s="491"/>
      <c r="U237" s="567"/>
      <c r="X237" s="493"/>
    </row>
    <row r="238" spans="1:24" s="492" customFormat="1" ht="18" customHeight="1">
      <c r="A238" s="430" t="s">
        <v>329</v>
      </c>
      <c r="B238" s="487">
        <v>178747.92022788993</v>
      </c>
      <c r="C238" s="488">
        <v>42978.5</v>
      </c>
      <c r="D238" s="488">
        <v>26886.240000000002</v>
      </c>
      <c r="E238" s="488">
        <v>861.8</v>
      </c>
      <c r="F238" s="488">
        <v>16092.26</v>
      </c>
      <c r="G238" s="488">
        <v>4009.07</v>
      </c>
      <c r="H238" s="488">
        <v>12083.19</v>
      </c>
      <c r="I238" s="488">
        <v>135769.42022788993</v>
      </c>
      <c r="J238" s="488">
        <v>29005.979646617448</v>
      </c>
      <c r="K238" s="488">
        <v>10325.19</v>
      </c>
      <c r="L238" s="489">
        <v>106763.4405812725</v>
      </c>
      <c r="M238" s="489">
        <v>58221.251095789106</v>
      </c>
      <c r="N238" s="489">
        <v>48542.189485483395</v>
      </c>
      <c r="O238" s="489">
        <v>55892.21964661745</v>
      </c>
      <c r="P238" s="489">
        <v>11186.99</v>
      </c>
      <c r="Q238" s="489">
        <v>122855.70058127251</v>
      </c>
      <c r="R238" s="489">
        <v>62230.321095789106</v>
      </c>
      <c r="S238" s="490">
        <v>60625.37948548339</v>
      </c>
      <c r="T238" s="491"/>
      <c r="U238" s="567"/>
      <c r="X238" s="493"/>
    </row>
    <row r="239" spans="1:24" s="533" customFormat="1" ht="18" customHeight="1">
      <c r="A239" s="528" t="s">
        <v>330</v>
      </c>
      <c r="B239" s="529">
        <v>300869.87037148635</v>
      </c>
      <c r="C239" s="530">
        <v>120475.36</v>
      </c>
      <c r="D239" s="530">
        <v>64998.69</v>
      </c>
      <c r="E239" s="530">
        <v>1434.37</v>
      </c>
      <c r="F239" s="530">
        <v>55476.67</v>
      </c>
      <c r="G239" s="530">
        <v>19530.18</v>
      </c>
      <c r="H239" s="530">
        <v>35946.49</v>
      </c>
      <c r="I239" s="530">
        <v>180394.51037148637</v>
      </c>
      <c r="J239" s="530">
        <v>29161.692577335125</v>
      </c>
      <c r="K239" s="530">
        <v>18462.740000000002</v>
      </c>
      <c r="L239" s="531">
        <v>151232.81779415125</v>
      </c>
      <c r="M239" s="531">
        <v>94208.017635415599</v>
      </c>
      <c r="N239" s="531">
        <v>57024.800158735641</v>
      </c>
      <c r="O239" s="531">
        <v>94160.382577335127</v>
      </c>
      <c r="P239" s="531">
        <v>19897.11</v>
      </c>
      <c r="Q239" s="531">
        <v>206709.48779415124</v>
      </c>
      <c r="R239" s="531">
        <v>113738.19763541561</v>
      </c>
      <c r="S239" s="535">
        <v>92971.290158735646</v>
      </c>
      <c r="T239" s="532"/>
      <c r="U239" s="568"/>
      <c r="X239" s="534"/>
    </row>
    <row r="240" spans="1:24" s="499" customFormat="1" ht="18" customHeight="1">
      <c r="A240" s="295" t="s">
        <v>334</v>
      </c>
      <c r="B240" s="497">
        <f t="shared" ref="B240:S240" si="16">SUM(B228:B239)</f>
        <v>2119881.725304245</v>
      </c>
      <c r="C240" s="497">
        <f t="shared" si="16"/>
        <v>560177.46</v>
      </c>
      <c r="D240" s="497">
        <f t="shared" si="16"/>
        <v>356271.13999999996</v>
      </c>
      <c r="E240" s="497">
        <f t="shared" si="16"/>
        <v>16344.463418501138</v>
      </c>
      <c r="F240" s="497">
        <f t="shared" si="16"/>
        <v>203906.32</v>
      </c>
      <c r="G240" s="497">
        <f t="shared" si="16"/>
        <v>46735.28</v>
      </c>
      <c r="H240" s="497">
        <f t="shared" si="16"/>
        <v>157171.04</v>
      </c>
      <c r="I240" s="497">
        <f t="shared" si="16"/>
        <v>1559704.2653042453</v>
      </c>
      <c r="J240" s="497">
        <f t="shared" si="16"/>
        <v>179801.67449624505</v>
      </c>
      <c r="K240" s="497">
        <f t="shared" si="16"/>
        <v>88665.613418501162</v>
      </c>
      <c r="L240" s="497">
        <f t="shared" si="16"/>
        <v>1379902.5908080004</v>
      </c>
      <c r="M240" s="497">
        <f t="shared" si="16"/>
        <v>785641.40395795112</v>
      </c>
      <c r="N240" s="497">
        <f t="shared" si="16"/>
        <v>594261.18685004895</v>
      </c>
      <c r="O240" s="497">
        <f t="shared" si="16"/>
        <v>536072.814496245</v>
      </c>
      <c r="P240" s="497">
        <f t="shared" si="16"/>
        <v>105010.07683700229</v>
      </c>
      <c r="Q240" s="497">
        <f t="shared" si="16"/>
        <v>1583808.9108080002</v>
      </c>
      <c r="R240" s="497">
        <f t="shared" si="16"/>
        <v>832376.68395795114</v>
      </c>
      <c r="S240" s="501">
        <f t="shared" si="16"/>
        <v>751432.2268500491</v>
      </c>
      <c r="T240" s="498"/>
      <c r="U240" s="570"/>
      <c r="X240" s="500"/>
    </row>
    <row r="241" spans="1:24" s="492" customFormat="1" ht="18" customHeight="1">
      <c r="A241" s="430" t="s">
        <v>333</v>
      </c>
      <c r="B241" s="487">
        <v>176735.85403992058</v>
      </c>
      <c r="C241" s="488">
        <v>53091.64</v>
      </c>
      <c r="D241" s="488">
        <v>39550.230000000003</v>
      </c>
      <c r="E241" s="488">
        <v>1183.73</v>
      </c>
      <c r="F241" s="488">
        <v>13541.41</v>
      </c>
      <c r="G241" s="488">
        <v>2136.9899999999998</v>
      </c>
      <c r="H241" s="488">
        <v>11404.42</v>
      </c>
      <c r="I241" s="488">
        <v>123644.21403992055</v>
      </c>
      <c r="J241" s="488">
        <v>9815.2159248674707</v>
      </c>
      <c r="K241" s="488">
        <v>5853.64</v>
      </c>
      <c r="L241" s="489">
        <v>113828.99811505308</v>
      </c>
      <c r="M241" s="489">
        <v>57819.015653812567</v>
      </c>
      <c r="N241" s="489">
        <v>56009.982461240506</v>
      </c>
      <c r="O241" s="489">
        <v>49365.445924867468</v>
      </c>
      <c r="P241" s="489">
        <v>7037.37</v>
      </c>
      <c r="Q241" s="489">
        <v>127370.40811505308</v>
      </c>
      <c r="R241" s="489">
        <v>59956.005653812572</v>
      </c>
      <c r="S241" s="490">
        <v>67414.402461240505</v>
      </c>
      <c r="T241" s="491"/>
      <c r="U241" s="567"/>
      <c r="X241" s="493"/>
    </row>
    <row r="242" spans="1:24" s="492" customFormat="1" ht="18" customHeight="1">
      <c r="A242" s="430" t="s">
        <v>336</v>
      </c>
      <c r="B242" s="487">
        <v>141011.18088063435</v>
      </c>
      <c r="C242" s="488">
        <v>41298.25</v>
      </c>
      <c r="D242" s="488">
        <v>32017.1</v>
      </c>
      <c r="E242" s="488">
        <v>1742.07</v>
      </c>
      <c r="F242" s="488">
        <v>9281.15</v>
      </c>
      <c r="G242" s="488">
        <v>1681.02</v>
      </c>
      <c r="H242" s="488">
        <v>7600.13</v>
      </c>
      <c r="I242" s="488">
        <v>99712.930880634332</v>
      </c>
      <c r="J242" s="488">
        <v>8939.0502657600937</v>
      </c>
      <c r="K242" s="488">
        <v>3578.34</v>
      </c>
      <c r="L242" s="489">
        <v>90773.880614874244</v>
      </c>
      <c r="M242" s="489">
        <v>49027.828014077575</v>
      </c>
      <c r="N242" s="489">
        <v>41746.052600796676</v>
      </c>
      <c r="O242" s="489">
        <v>40956.150265760094</v>
      </c>
      <c r="P242" s="489">
        <v>5320.41</v>
      </c>
      <c r="Q242" s="489">
        <v>100055.03061487425</v>
      </c>
      <c r="R242" s="489">
        <v>50708.848014077572</v>
      </c>
      <c r="S242" s="490">
        <v>49346.182600796681</v>
      </c>
      <c r="T242" s="491"/>
      <c r="U242" s="567"/>
      <c r="X242" s="493"/>
    </row>
    <row r="243" spans="1:24" s="492" customFormat="1" ht="18" customHeight="1">
      <c r="A243" s="430" t="s">
        <v>337</v>
      </c>
      <c r="B243" s="487">
        <v>204418.71482285735</v>
      </c>
      <c r="C243" s="488">
        <v>53250.75</v>
      </c>
      <c r="D243" s="488">
        <v>39546.67</v>
      </c>
      <c r="E243" s="488">
        <v>5102.4207706345032</v>
      </c>
      <c r="F243" s="488">
        <v>13704.08</v>
      </c>
      <c r="G243" s="488">
        <v>2130</v>
      </c>
      <c r="H243" s="488">
        <v>11574.08</v>
      </c>
      <c r="I243" s="488">
        <v>151167.96482285735</v>
      </c>
      <c r="J243" s="488">
        <v>25392.63846358893</v>
      </c>
      <c r="K243" s="488">
        <v>17638.590770634502</v>
      </c>
      <c r="L243" s="489">
        <v>125775.32635926842</v>
      </c>
      <c r="M243" s="489">
        <v>64878.256072316552</v>
      </c>
      <c r="N243" s="489">
        <v>60897.070286951865</v>
      </c>
      <c r="O243" s="489">
        <v>64939.308463588932</v>
      </c>
      <c r="P243" s="489">
        <v>22741.011541269007</v>
      </c>
      <c r="Q243" s="489">
        <v>139479.40635926844</v>
      </c>
      <c r="R243" s="489">
        <v>67008.256072316552</v>
      </c>
      <c r="S243" s="490">
        <v>72471.150286951859</v>
      </c>
      <c r="T243" s="491"/>
      <c r="U243" s="567"/>
      <c r="X243" s="493"/>
    </row>
    <row r="244" spans="1:24" s="492" customFormat="1" ht="18" customHeight="1">
      <c r="A244" s="430" t="s">
        <v>342</v>
      </c>
      <c r="B244" s="487">
        <v>194859.28741035308</v>
      </c>
      <c r="C244" s="488">
        <v>37897.11</v>
      </c>
      <c r="D244" s="488">
        <v>25166.58</v>
      </c>
      <c r="E244" s="488">
        <v>4843.8500000000004</v>
      </c>
      <c r="F244" s="488">
        <v>12730.53</v>
      </c>
      <c r="G244" s="488">
        <v>2209.71</v>
      </c>
      <c r="H244" s="488">
        <v>10520.82</v>
      </c>
      <c r="I244" s="488">
        <v>156962.17741035309</v>
      </c>
      <c r="J244" s="488">
        <v>12676.146982009423</v>
      </c>
      <c r="K244" s="488">
        <v>7584.56</v>
      </c>
      <c r="L244" s="489">
        <v>144286.03042834369</v>
      </c>
      <c r="M244" s="489">
        <v>85156.987445185878</v>
      </c>
      <c r="N244" s="489">
        <v>59129.0429831578</v>
      </c>
      <c r="O244" s="489">
        <v>37842.726982009422</v>
      </c>
      <c r="P244" s="489">
        <v>12428.41</v>
      </c>
      <c r="Q244" s="489">
        <v>157016.56042834368</v>
      </c>
      <c r="R244" s="489">
        <v>87366.69744518587</v>
      </c>
      <c r="S244" s="490">
        <v>69649.8629831578</v>
      </c>
      <c r="T244" s="491"/>
      <c r="U244" s="567"/>
      <c r="X244" s="493"/>
    </row>
    <row r="245" spans="1:24" s="492" customFormat="1" ht="18" customHeight="1">
      <c r="A245" s="430" t="s">
        <v>343</v>
      </c>
      <c r="B245" s="487">
        <v>205593.16009076097</v>
      </c>
      <c r="C245" s="488">
        <v>38301.760000000002</v>
      </c>
      <c r="D245" s="488">
        <v>26227.040000000001</v>
      </c>
      <c r="E245" s="488">
        <v>1944.8787170773808</v>
      </c>
      <c r="F245" s="488">
        <v>12074.72</v>
      </c>
      <c r="G245" s="488">
        <v>727.15</v>
      </c>
      <c r="H245" s="488">
        <v>11347.57</v>
      </c>
      <c r="I245" s="488">
        <v>167291.40009076093</v>
      </c>
      <c r="J245" s="488">
        <v>21533.747263826048</v>
      </c>
      <c r="K245" s="488">
        <v>14318.898717077382</v>
      </c>
      <c r="L245" s="489">
        <v>145757.65282693491</v>
      </c>
      <c r="M245" s="489">
        <v>74749.61910695085</v>
      </c>
      <c r="N245" s="489">
        <v>71008.033719984043</v>
      </c>
      <c r="O245" s="489">
        <v>47760.787263826045</v>
      </c>
      <c r="P245" s="489">
        <v>16263.777434154761</v>
      </c>
      <c r="Q245" s="489">
        <v>157832.37282693491</v>
      </c>
      <c r="R245" s="489">
        <v>75476.769106950858</v>
      </c>
      <c r="S245" s="490">
        <v>82355.603719984036</v>
      </c>
      <c r="T245" s="491"/>
      <c r="U245" s="567"/>
      <c r="X245" s="493"/>
    </row>
    <row r="246" spans="1:24" s="492" customFormat="1" ht="18" customHeight="1">
      <c r="A246" s="430" t="s">
        <v>344</v>
      </c>
      <c r="B246" s="487">
        <v>244668.96269848078</v>
      </c>
      <c r="C246" s="488">
        <v>48811.43</v>
      </c>
      <c r="D246" s="488">
        <v>26382.9</v>
      </c>
      <c r="E246" s="488">
        <v>1400.23</v>
      </c>
      <c r="F246" s="488">
        <v>22428.53</v>
      </c>
      <c r="G246" s="488">
        <v>7046.67</v>
      </c>
      <c r="H246" s="488">
        <v>15381.86</v>
      </c>
      <c r="I246" s="488">
        <v>195857.53269848076</v>
      </c>
      <c r="J246" s="488">
        <v>35919.6515336792</v>
      </c>
      <c r="K246" s="488">
        <v>26071.552020752049</v>
      </c>
      <c r="L246" s="489">
        <v>159937.88116480157</v>
      </c>
      <c r="M246" s="489">
        <v>75695.822211407911</v>
      </c>
      <c r="N246" s="489">
        <v>84242.058953393658</v>
      </c>
      <c r="O246" s="489">
        <v>62302.551533679201</v>
      </c>
      <c r="P246" s="489">
        <v>27471.782020752049</v>
      </c>
      <c r="Q246" s="489">
        <v>182366.41116480157</v>
      </c>
      <c r="R246" s="489">
        <v>82742.492211407924</v>
      </c>
      <c r="S246" s="490">
        <v>99623.918953393659</v>
      </c>
      <c r="T246" s="491"/>
      <c r="U246" s="567"/>
      <c r="X246" s="493"/>
    </row>
    <row r="247" spans="1:24" s="492" customFormat="1" ht="18" customHeight="1">
      <c r="A247" s="430" t="s">
        <v>347</v>
      </c>
      <c r="B247" s="487">
        <v>181844.31594840979</v>
      </c>
      <c r="C247" s="488">
        <v>35803.49</v>
      </c>
      <c r="D247" s="488">
        <v>22467.14</v>
      </c>
      <c r="E247" s="488">
        <v>2450.83</v>
      </c>
      <c r="F247" s="488">
        <v>13336.35</v>
      </c>
      <c r="G247" s="488">
        <v>4360.76</v>
      </c>
      <c r="H247" s="488">
        <v>8975.59</v>
      </c>
      <c r="I247" s="488">
        <v>146040.82594840977</v>
      </c>
      <c r="J247" s="488">
        <v>16210.46420043913</v>
      </c>
      <c r="K247" s="488">
        <v>5583.65</v>
      </c>
      <c r="L247" s="489">
        <v>129830.36174797063</v>
      </c>
      <c r="M247" s="489">
        <v>67392.017877428647</v>
      </c>
      <c r="N247" s="489">
        <v>62438.34387054199</v>
      </c>
      <c r="O247" s="489">
        <v>38677.604200439127</v>
      </c>
      <c r="P247" s="489">
        <v>8034.48</v>
      </c>
      <c r="Q247" s="489">
        <v>143166.71174797064</v>
      </c>
      <c r="R247" s="489">
        <v>71752.777877428642</v>
      </c>
      <c r="S247" s="490">
        <v>71413.933870541994</v>
      </c>
      <c r="T247" s="491"/>
      <c r="U247" s="567"/>
      <c r="X247" s="493"/>
    </row>
    <row r="248" spans="1:24" s="492" customFormat="1" ht="18" customHeight="1">
      <c r="A248" s="430" t="s">
        <v>348</v>
      </c>
      <c r="B248" s="487">
        <v>164220.15477067497</v>
      </c>
      <c r="C248" s="488">
        <v>36931.129999999997</v>
      </c>
      <c r="D248" s="488">
        <v>18704.21</v>
      </c>
      <c r="E248" s="488">
        <v>5519.14</v>
      </c>
      <c r="F248" s="488">
        <v>18226.919999999998</v>
      </c>
      <c r="G248" s="488">
        <v>7769.59</v>
      </c>
      <c r="H248" s="488">
        <v>10457.33</v>
      </c>
      <c r="I248" s="488">
        <v>127289.02477067497</v>
      </c>
      <c r="J248" s="488">
        <v>9053.6142997802599</v>
      </c>
      <c r="K248" s="488">
        <v>5977.32</v>
      </c>
      <c r="L248" s="489">
        <v>118235.41047089471</v>
      </c>
      <c r="M248" s="489">
        <v>59578.95941703608</v>
      </c>
      <c r="N248" s="489">
        <v>58656.451053858633</v>
      </c>
      <c r="O248" s="489">
        <v>27757.824299780259</v>
      </c>
      <c r="P248" s="489">
        <v>11496.46</v>
      </c>
      <c r="Q248" s="489">
        <v>136462.3304708947</v>
      </c>
      <c r="R248" s="489">
        <v>67348.549417036076</v>
      </c>
      <c r="S248" s="490">
        <v>69113.781053858635</v>
      </c>
      <c r="T248" s="491"/>
      <c r="U248" s="567"/>
      <c r="X248" s="493"/>
    </row>
    <row r="249" spans="1:24" s="492" customFormat="1" ht="18" customHeight="1">
      <c r="A249" s="430" t="s">
        <v>349</v>
      </c>
      <c r="B249" s="487">
        <v>214129.98308443543</v>
      </c>
      <c r="C249" s="488">
        <v>44942.77</v>
      </c>
      <c r="D249" s="488">
        <v>28128.34</v>
      </c>
      <c r="E249" s="488">
        <v>7037.63</v>
      </c>
      <c r="F249" s="488">
        <v>16814.43</v>
      </c>
      <c r="G249" s="488">
        <v>6142</v>
      </c>
      <c r="H249" s="488">
        <v>10672.43</v>
      </c>
      <c r="I249" s="488">
        <v>169187.21308443544</v>
      </c>
      <c r="J249" s="488">
        <v>19830.490829971099</v>
      </c>
      <c r="K249" s="488">
        <v>12302.23</v>
      </c>
      <c r="L249" s="489">
        <v>149356.72225446432</v>
      </c>
      <c r="M249" s="489">
        <v>79627.061604477887</v>
      </c>
      <c r="N249" s="489">
        <v>69729.660649986428</v>
      </c>
      <c r="O249" s="489">
        <v>47958.830829971099</v>
      </c>
      <c r="P249" s="489">
        <v>19339.86</v>
      </c>
      <c r="Q249" s="489">
        <v>166171.15225446431</v>
      </c>
      <c r="R249" s="489">
        <v>85769.061604477887</v>
      </c>
      <c r="S249" s="490">
        <v>80402.090649986421</v>
      </c>
      <c r="T249" s="491"/>
      <c r="U249" s="567"/>
      <c r="X249" s="493"/>
    </row>
    <row r="250" spans="1:24" s="492" customFormat="1" ht="18" customHeight="1">
      <c r="A250" s="430" t="s">
        <v>351</v>
      </c>
      <c r="B250" s="487">
        <v>111827.71795413313</v>
      </c>
      <c r="C250" s="488">
        <v>31914.36</v>
      </c>
      <c r="D250" s="488">
        <v>23212.18</v>
      </c>
      <c r="E250" s="488">
        <v>1838.52</v>
      </c>
      <c r="F250" s="488">
        <v>8702.18</v>
      </c>
      <c r="G250" s="488">
        <v>411.92</v>
      </c>
      <c r="H250" s="488">
        <v>8290.26</v>
      </c>
      <c r="I250" s="488">
        <v>79913.357954133127</v>
      </c>
      <c r="J250" s="488">
        <v>11496.066093202811</v>
      </c>
      <c r="K250" s="488">
        <v>6083.9240405447417</v>
      </c>
      <c r="L250" s="489">
        <v>68417.291860930331</v>
      </c>
      <c r="M250" s="489">
        <v>42729.85581958769</v>
      </c>
      <c r="N250" s="489">
        <v>25687.436041342626</v>
      </c>
      <c r="O250" s="489">
        <v>34708.246093202812</v>
      </c>
      <c r="P250" s="489">
        <v>7922.4440405447422</v>
      </c>
      <c r="Q250" s="489">
        <v>77119.471860930324</v>
      </c>
      <c r="R250" s="489">
        <v>43141.775819587689</v>
      </c>
      <c r="S250" s="490">
        <v>33977.696041342628</v>
      </c>
      <c r="T250" s="491"/>
      <c r="U250" s="567"/>
      <c r="X250" s="493"/>
    </row>
    <row r="251" spans="1:24" s="492" customFormat="1" ht="18" customHeight="1">
      <c r="A251" s="430" t="s">
        <v>352</v>
      </c>
      <c r="B251" s="487">
        <v>172723.23498929423</v>
      </c>
      <c r="C251" s="488">
        <v>39177.1</v>
      </c>
      <c r="D251" s="488">
        <v>22206.7</v>
      </c>
      <c r="E251" s="488">
        <v>1024.02</v>
      </c>
      <c r="F251" s="488">
        <v>16970.400000000001</v>
      </c>
      <c r="G251" s="488">
        <v>2961.93</v>
      </c>
      <c r="H251" s="488">
        <v>14008.47</v>
      </c>
      <c r="I251" s="488">
        <v>133546.13498929422</v>
      </c>
      <c r="J251" s="488">
        <v>22366.963440236425</v>
      </c>
      <c r="K251" s="488">
        <v>9495.66</v>
      </c>
      <c r="L251" s="489">
        <v>111179.17154905779</v>
      </c>
      <c r="M251" s="489">
        <v>64470.839935657503</v>
      </c>
      <c r="N251" s="489">
        <v>46708.331613400296</v>
      </c>
      <c r="O251" s="489">
        <v>44573.663440236429</v>
      </c>
      <c r="P251" s="489">
        <v>10519.68</v>
      </c>
      <c r="Q251" s="489">
        <v>128149.57154905779</v>
      </c>
      <c r="R251" s="489">
        <v>67432.769935657503</v>
      </c>
      <c r="S251" s="490">
        <v>60716.801613400297</v>
      </c>
      <c r="T251" s="491"/>
      <c r="U251" s="567"/>
      <c r="X251" s="493"/>
    </row>
    <row r="252" spans="1:24" s="485" customFormat="1" ht="18" customHeight="1">
      <c r="A252" s="424" t="s">
        <v>354</v>
      </c>
      <c r="B252" s="481">
        <v>285457.40257927723</v>
      </c>
      <c r="C252" s="482">
        <v>107143.22</v>
      </c>
      <c r="D252" s="482">
        <v>59800.88</v>
      </c>
      <c r="E252" s="482">
        <v>2723.77</v>
      </c>
      <c r="F252" s="482">
        <v>47342.34</v>
      </c>
      <c r="G252" s="482">
        <v>14463.01</v>
      </c>
      <c r="H252" s="482">
        <v>32879.33</v>
      </c>
      <c r="I252" s="482">
        <v>178314.18257927723</v>
      </c>
      <c r="J252" s="482">
        <v>53035.803332543961</v>
      </c>
      <c r="K252" s="482">
        <v>36624.79</v>
      </c>
      <c r="L252" s="483">
        <v>125278.37924673327</v>
      </c>
      <c r="M252" s="483">
        <v>87006.904073665602</v>
      </c>
      <c r="N252" s="483">
        <v>38271.475173067651</v>
      </c>
      <c r="O252" s="483">
        <v>112836.68333254395</v>
      </c>
      <c r="P252" s="483">
        <v>39348.559999999998</v>
      </c>
      <c r="Q252" s="483">
        <v>172620.71924673326</v>
      </c>
      <c r="R252" s="483">
        <v>101469.91407366561</v>
      </c>
      <c r="S252" s="581">
        <v>71150.805173067653</v>
      </c>
      <c r="T252" s="484"/>
      <c r="U252" s="571"/>
      <c r="X252" s="486"/>
    </row>
    <row r="253" spans="1:24" s="485" customFormat="1" ht="18" customHeight="1">
      <c r="A253" s="295" t="s">
        <v>358</v>
      </c>
      <c r="B253" s="582">
        <f>SUM(B241:B252)</f>
        <v>2297489.9692692319</v>
      </c>
      <c r="C253" s="582">
        <f t="shared" ref="C253:S253" si="17">SUM(C241:C252)</f>
        <v>568563.01</v>
      </c>
      <c r="D253" s="582">
        <f t="shared" si="17"/>
        <v>363409.97000000003</v>
      </c>
      <c r="E253" s="582">
        <f t="shared" si="17"/>
        <v>36811.089487711877</v>
      </c>
      <c r="F253" s="582">
        <f t="shared" si="17"/>
        <v>205153.03999999998</v>
      </c>
      <c r="G253" s="582">
        <f t="shared" si="17"/>
        <v>52040.75</v>
      </c>
      <c r="H253" s="582">
        <f t="shared" si="17"/>
        <v>153112.29</v>
      </c>
      <c r="I253" s="582">
        <f t="shared" si="17"/>
        <v>1728926.9592692317</v>
      </c>
      <c r="J253" s="582">
        <f t="shared" si="17"/>
        <v>246269.85262990487</v>
      </c>
      <c r="K253" s="582">
        <f t="shared" si="17"/>
        <v>151113.15554900866</v>
      </c>
      <c r="L253" s="582">
        <f t="shared" si="17"/>
        <v>1482657.106639327</v>
      </c>
      <c r="M253" s="582">
        <f t="shared" si="17"/>
        <v>808133.16723160481</v>
      </c>
      <c r="N253" s="582">
        <f t="shared" si="17"/>
        <v>674523.93940772221</v>
      </c>
      <c r="O253" s="582">
        <f t="shared" si="17"/>
        <v>609679.82262990484</v>
      </c>
      <c r="P253" s="582">
        <f t="shared" si="17"/>
        <v>187924.24503672056</v>
      </c>
      <c r="Q253" s="582">
        <f t="shared" si="17"/>
        <v>1687810.1466393268</v>
      </c>
      <c r="R253" s="582">
        <f t="shared" si="17"/>
        <v>860173.91723160469</v>
      </c>
      <c r="S253" s="583">
        <f t="shared" si="17"/>
        <v>827636.22940772201</v>
      </c>
      <c r="T253" s="484"/>
      <c r="U253" s="571"/>
      <c r="X253" s="486"/>
    </row>
    <row r="254" spans="1:24" s="181" customFormat="1" ht="18" customHeight="1">
      <c r="A254" s="362" t="s">
        <v>155</v>
      </c>
      <c r="B254" s="363">
        <f>(B252-B251)/B251*100</f>
        <v>65.268675402571347</v>
      </c>
      <c r="C254" s="363">
        <f t="shared" ref="C254:S254" si="18">(C252-C251)/C251*100</f>
        <v>173.48430588277336</v>
      </c>
      <c r="D254" s="363">
        <f t="shared" si="18"/>
        <v>169.2920605042622</v>
      </c>
      <c r="E254" s="363">
        <f t="shared" si="18"/>
        <v>165.98796898498077</v>
      </c>
      <c r="F254" s="363">
        <f t="shared" si="18"/>
        <v>178.97008909630884</v>
      </c>
      <c r="G254" s="363">
        <f t="shared" si="18"/>
        <v>388.29681997886513</v>
      </c>
      <c r="H254" s="363">
        <f t="shared" si="18"/>
        <v>134.71035737664428</v>
      </c>
      <c r="I254" s="363">
        <f t="shared" si="18"/>
        <v>33.522533312979711</v>
      </c>
      <c r="J254" s="363">
        <f t="shared" si="18"/>
        <v>137.11668986384035</v>
      </c>
      <c r="K254" s="363">
        <f t="shared" si="18"/>
        <v>285.70030940450692</v>
      </c>
      <c r="L254" s="363">
        <f t="shared" si="18"/>
        <v>12.681518940311767</v>
      </c>
      <c r="M254" s="363">
        <f t="shared" si="18"/>
        <v>34.955437466766838</v>
      </c>
      <c r="N254" s="363">
        <f t="shared" si="18"/>
        <v>-18.062851206426242</v>
      </c>
      <c r="O254" s="363">
        <f t="shared" si="18"/>
        <v>153.14653233255856</v>
      </c>
      <c r="P254" s="363">
        <f t="shared" si="18"/>
        <v>274.04711930400924</v>
      </c>
      <c r="Q254" s="363">
        <f t="shared" si="18"/>
        <v>34.702533266489446</v>
      </c>
      <c r="R254" s="363">
        <f t="shared" si="18"/>
        <v>50.475672540940288</v>
      </c>
      <c r="S254" s="505">
        <f t="shared" si="18"/>
        <v>17.184705522045405</v>
      </c>
      <c r="T254" s="502" t="e">
        <f t="shared" ref="T254" si="19">(T244-T243)/T243*100</f>
        <v>#DIV/0!</v>
      </c>
      <c r="U254" s="505" t="e">
        <f t="shared" ref="U254" si="20">(U244-U243)/U243*100</f>
        <v>#DIV/0!</v>
      </c>
    </row>
    <row r="255" spans="1:24" s="182" customFormat="1" ht="18" customHeight="1">
      <c r="A255" s="298" t="s">
        <v>156</v>
      </c>
      <c r="B255" s="418">
        <f>(B252-B239)/B239*100</f>
        <v>-5.1226358336177791</v>
      </c>
      <c r="C255" s="418">
        <f t="shared" ref="C255:S255" si="21">(C252-C239)/C239*100</f>
        <v>-11.066279445025106</v>
      </c>
      <c r="D255" s="418">
        <f t="shared" si="21"/>
        <v>-7.9967919353451657</v>
      </c>
      <c r="E255" s="418">
        <f t="shared" si="21"/>
        <v>89.893123810453375</v>
      </c>
      <c r="F255" s="418">
        <f t="shared" si="21"/>
        <v>-14.662614032168841</v>
      </c>
      <c r="G255" s="418">
        <f t="shared" si="21"/>
        <v>-25.945331789056731</v>
      </c>
      <c r="H255" s="418">
        <f t="shared" si="21"/>
        <v>-8.5325716085214349</v>
      </c>
      <c r="I255" s="418">
        <f t="shared" si="21"/>
        <v>-1.153210143659648</v>
      </c>
      <c r="J255" s="418">
        <f t="shared" si="21"/>
        <v>81.868055812933605</v>
      </c>
      <c r="K255" s="418">
        <f t="shared" si="21"/>
        <v>98.371368496766991</v>
      </c>
      <c r="L255" s="418">
        <f t="shared" si="21"/>
        <v>-17.161908986411643</v>
      </c>
      <c r="M255" s="418">
        <f t="shared" si="21"/>
        <v>-7.6438436371925986</v>
      </c>
      <c r="N255" s="418">
        <f t="shared" si="21"/>
        <v>-32.88626165013428</v>
      </c>
      <c r="O255" s="418">
        <f t="shared" si="21"/>
        <v>19.834563373688226</v>
      </c>
      <c r="P255" s="418">
        <f t="shared" si="21"/>
        <v>97.760177231768822</v>
      </c>
      <c r="Q255" s="418">
        <f t="shared" si="21"/>
        <v>-16.491148476631512</v>
      </c>
      <c r="R255" s="418">
        <f t="shared" si="21"/>
        <v>-10.7864233975956</v>
      </c>
      <c r="S255" s="506">
        <f t="shared" si="21"/>
        <v>-23.470132498336344</v>
      </c>
      <c r="T255" s="503" t="e">
        <f t="shared" ref="T255:U255" si="22">(T244-T231)/T231*100</f>
        <v>#DIV/0!</v>
      </c>
      <c r="U255" s="506" t="e">
        <f t="shared" si="22"/>
        <v>#DIV/0!</v>
      </c>
    </row>
    <row r="256" spans="1:24" s="181" customFormat="1" ht="18" customHeight="1" thickBot="1">
      <c r="A256" s="299" t="s">
        <v>335</v>
      </c>
      <c r="B256" s="422">
        <f>(B252-B226)/B226*100</f>
        <v>-3.1878032966149474</v>
      </c>
      <c r="C256" s="422">
        <f t="shared" ref="C256:S256" si="23">(C252-C226)/C226*100</f>
        <v>-12.114958775493195</v>
      </c>
      <c r="D256" s="422">
        <f t="shared" si="23"/>
        <v>-6.4906715653575269</v>
      </c>
      <c r="E256" s="422">
        <f t="shared" si="23"/>
        <v>104.72438926315056</v>
      </c>
      <c r="F256" s="422">
        <f t="shared" si="23"/>
        <v>-18.320550630991736</v>
      </c>
      <c r="G256" s="422">
        <f t="shared" si="23"/>
        <v>-60.96179721903944</v>
      </c>
      <c r="H256" s="422">
        <f t="shared" si="23"/>
        <v>57.221155092170875</v>
      </c>
      <c r="I256" s="422">
        <f t="shared" si="23"/>
        <v>3.1051931297816999</v>
      </c>
      <c r="J256" s="422">
        <f t="shared" si="23"/>
        <v>210.9234472753343</v>
      </c>
      <c r="K256" s="422">
        <f t="shared" si="23"/>
        <v>424.73699482373695</v>
      </c>
      <c r="L256" s="422">
        <f t="shared" si="23"/>
        <v>-19.634838522023752</v>
      </c>
      <c r="M256" s="422">
        <f t="shared" si="23"/>
        <v>-20.406689751390829</v>
      </c>
      <c r="N256" s="422">
        <f t="shared" si="23"/>
        <v>-17.823143587602839</v>
      </c>
      <c r="O256" s="422">
        <f t="shared" si="23"/>
        <v>39.288569241291341</v>
      </c>
      <c r="P256" s="422">
        <f t="shared" si="23"/>
        <v>373.50261621753032</v>
      </c>
      <c r="Q256" s="422">
        <f t="shared" si="23"/>
        <v>-19.278614575618583</v>
      </c>
      <c r="R256" s="422">
        <f t="shared" si="23"/>
        <v>-30.67228261660518</v>
      </c>
      <c r="S256" s="507">
        <f t="shared" si="23"/>
        <v>5.4322253515683148</v>
      </c>
      <c r="T256" s="504" t="e">
        <f t="shared" ref="T256:U256" si="24">(T244-T218)/T218*100</f>
        <v>#DIV/0!</v>
      </c>
      <c r="U256" s="507" t="e">
        <f t="shared" si="24"/>
        <v>#DIV/0!</v>
      </c>
    </row>
    <row r="257" spans="1:21" s="181" customFormat="1" ht="12" customHeight="1">
      <c r="A257" s="184"/>
      <c r="B257" s="185"/>
      <c r="C257" s="185"/>
      <c r="D257" s="185"/>
      <c r="E257" s="185"/>
      <c r="F257" s="185"/>
      <c r="G257" s="185"/>
      <c r="H257" s="185"/>
      <c r="I257" s="185"/>
      <c r="J257" s="185"/>
      <c r="K257" s="185"/>
      <c r="L257" s="185"/>
      <c r="M257" s="185"/>
      <c r="N257" s="185"/>
      <c r="O257" s="185"/>
      <c r="P257" s="185"/>
      <c r="Q257" s="185"/>
      <c r="R257" s="185"/>
      <c r="S257" s="185"/>
      <c r="T257" s="185"/>
      <c r="U257" s="185"/>
    </row>
    <row r="258" spans="1:21" s="186" customFormat="1" ht="22.5" customHeight="1">
      <c r="A258" s="588" t="s">
        <v>359</v>
      </c>
      <c r="B258" s="588"/>
      <c r="C258" s="588"/>
      <c r="D258" s="588"/>
      <c r="E258" s="588"/>
      <c r="F258" s="588"/>
      <c r="G258" s="588"/>
      <c r="H258" s="588"/>
      <c r="I258" s="588"/>
      <c r="J258" s="588"/>
      <c r="K258" s="588"/>
      <c r="L258" s="588"/>
      <c r="M258" s="588"/>
      <c r="N258" s="588"/>
      <c r="O258" s="588"/>
      <c r="P258" s="588"/>
      <c r="Q258" s="588"/>
      <c r="R258" s="588"/>
      <c r="S258" s="588"/>
      <c r="U258" s="187"/>
    </row>
    <row r="259" spans="1:21" s="188" customFormat="1" ht="11.25" customHeight="1">
      <c r="A259" s="5" t="s">
        <v>326</v>
      </c>
      <c r="B259" s="6" t="s">
        <v>0</v>
      </c>
      <c r="C259" s="302" t="s">
        <v>1</v>
      </c>
      <c r="D259" s="302"/>
      <c r="E259" s="302"/>
      <c r="F259" s="302"/>
      <c r="G259" s="302"/>
      <c r="H259" s="303"/>
      <c r="I259" s="313" t="s">
        <v>2</v>
      </c>
      <c r="J259" s="313"/>
      <c r="K259" s="313"/>
      <c r="L259" s="313"/>
      <c r="M259" s="313"/>
      <c r="N259" s="341"/>
      <c r="O259" s="325" t="s">
        <v>3</v>
      </c>
      <c r="P259" s="325"/>
      <c r="Q259" s="326" t="s">
        <v>4</v>
      </c>
      <c r="R259" s="325"/>
      <c r="S259" s="327"/>
      <c r="U259" s="189"/>
    </row>
    <row r="260" spans="1:21" s="188" customFormat="1" ht="11.25" customHeight="1">
      <c r="A260" s="7"/>
      <c r="B260" s="8"/>
      <c r="C260" s="336"/>
      <c r="D260" s="305" t="s">
        <v>3</v>
      </c>
      <c r="E260" s="306"/>
      <c r="F260" s="305" t="s">
        <v>4</v>
      </c>
      <c r="G260" s="302"/>
      <c r="H260" s="303"/>
      <c r="I260" s="315"/>
      <c r="J260" s="316" t="s">
        <v>3</v>
      </c>
      <c r="K260" s="317"/>
      <c r="L260" s="318" t="s">
        <v>4</v>
      </c>
      <c r="M260" s="313"/>
      <c r="N260" s="314"/>
      <c r="O260" s="343"/>
      <c r="P260" s="344"/>
      <c r="Q260" s="345"/>
      <c r="R260" s="343"/>
      <c r="S260" s="346"/>
      <c r="U260" s="189"/>
    </row>
    <row r="261" spans="1:21" s="190" customFormat="1" ht="11.25" customHeight="1" thickBot="1">
      <c r="A261" s="7"/>
      <c r="B261" s="8"/>
      <c r="C261" s="336"/>
      <c r="D261" s="337"/>
      <c r="E261" s="338" t="s">
        <v>66</v>
      </c>
      <c r="F261" s="339"/>
      <c r="G261" s="340" t="s">
        <v>5</v>
      </c>
      <c r="H261" s="303" t="s">
        <v>6</v>
      </c>
      <c r="I261" s="315"/>
      <c r="J261" s="334"/>
      <c r="K261" s="318" t="s">
        <v>66</v>
      </c>
      <c r="L261" s="342"/>
      <c r="M261" s="335" t="s">
        <v>5</v>
      </c>
      <c r="N261" s="314" t="s">
        <v>6</v>
      </c>
      <c r="O261" s="346"/>
      <c r="P261" s="326" t="s">
        <v>66</v>
      </c>
      <c r="Q261" s="345"/>
      <c r="R261" s="347" t="s">
        <v>5</v>
      </c>
      <c r="S261" s="327" t="s">
        <v>6</v>
      </c>
      <c r="U261" s="191"/>
    </row>
    <row r="262" spans="1:21" ht="18" thickTop="1">
      <c r="A262" s="192" t="s">
        <v>355</v>
      </c>
      <c r="B262" s="193">
        <f>SUM(B241:B252)</f>
        <v>2297489.9692692319</v>
      </c>
      <c r="C262" s="419">
        <f t="shared" ref="C262:S262" si="25">SUM(C241:C252)</f>
        <v>568563.01</v>
      </c>
      <c r="D262" s="419">
        <f t="shared" si="25"/>
        <v>363409.97000000003</v>
      </c>
      <c r="E262" s="419">
        <f t="shared" si="25"/>
        <v>36811.089487711877</v>
      </c>
      <c r="F262" s="419">
        <f t="shared" si="25"/>
        <v>205153.03999999998</v>
      </c>
      <c r="G262" s="419">
        <f t="shared" si="25"/>
        <v>52040.75</v>
      </c>
      <c r="H262" s="419">
        <f t="shared" si="25"/>
        <v>153112.29</v>
      </c>
      <c r="I262" s="419">
        <f t="shared" si="25"/>
        <v>1728926.9592692317</v>
      </c>
      <c r="J262" s="419">
        <f t="shared" si="25"/>
        <v>246269.85262990487</v>
      </c>
      <c r="K262" s="419">
        <f t="shared" si="25"/>
        <v>151113.15554900866</v>
      </c>
      <c r="L262" s="419">
        <f t="shared" si="25"/>
        <v>1482657.106639327</v>
      </c>
      <c r="M262" s="419">
        <f t="shared" si="25"/>
        <v>808133.16723160481</v>
      </c>
      <c r="N262" s="419">
        <f t="shared" si="25"/>
        <v>674523.93940772221</v>
      </c>
      <c r="O262" s="419">
        <f t="shared" si="25"/>
        <v>609679.82262990484</v>
      </c>
      <c r="P262" s="419">
        <f t="shared" si="25"/>
        <v>187924.24503672056</v>
      </c>
      <c r="Q262" s="419">
        <f t="shared" si="25"/>
        <v>1687810.1466393268</v>
      </c>
      <c r="R262" s="419">
        <f t="shared" si="25"/>
        <v>860173.91723160469</v>
      </c>
      <c r="S262" s="419">
        <f t="shared" si="25"/>
        <v>827636.22940772201</v>
      </c>
      <c r="T262" s="419">
        <f t="shared" ref="T262:U262" si="26">SUM(T241:T241)</f>
        <v>0</v>
      </c>
      <c r="U262" s="419">
        <f t="shared" si="26"/>
        <v>0</v>
      </c>
    </row>
    <row r="263" spans="1:21" ht="17.25">
      <c r="A263" s="348" t="s">
        <v>356</v>
      </c>
      <c r="B263" s="194">
        <f>SUM(B228:B239)</f>
        <v>2119881.725304245</v>
      </c>
      <c r="C263" s="420">
        <f t="shared" ref="C263:S263" si="27">SUM(C228:C239)</f>
        <v>560177.46</v>
      </c>
      <c r="D263" s="420">
        <f t="shared" si="27"/>
        <v>356271.13999999996</v>
      </c>
      <c r="E263" s="420">
        <f t="shared" si="27"/>
        <v>16344.463418501138</v>
      </c>
      <c r="F263" s="420">
        <f t="shared" si="27"/>
        <v>203906.32</v>
      </c>
      <c r="G263" s="420">
        <f t="shared" si="27"/>
        <v>46735.28</v>
      </c>
      <c r="H263" s="420">
        <f t="shared" si="27"/>
        <v>157171.04</v>
      </c>
      <c r="I263" s="420">
        <f t="shared" si="27"/>
        <v>1559704.2653042453</v>
      </c>
      <c r="J263" s="420">
        <f t="shared" si="27"/>
        <v>179801.67449624505</v>
      </c>
      <c r="K263" s="420">
        <f t="shared" si="27"/>
        <v>88665.613418501162</v>
      </c>
      <c r="L263" s="420">
        <f t="shared" si="27"/>
        <v>1379902.5908080004</v>
      </c>
      <c r="M263" s="420">
        <f t="shared" si="27"/>
        <v>785641.40395795112</v>
      </c>
      <c r="N263" s="420">
        <f t="shared" si="27"/>
        <v>594261.18685004895</v>
      </c>
      <c r="O263" s="420">
        <f t="shared" si="27"/>
        <v>536072.814496245</v>
      </c>
      <c r="P263" s="420">
        <f t="shared" si="27"/>
        <v>105010.07683700229</v>
      </c>
      <c r="Q263" s="420">
        <f t="shared" si="27"/>
        <v>1583808.9108080002</v>
      </c>
      <c r="R263" s="420">
        <f t="shared" si="27"/>
        <v>832376.68395795114</v>
      </c>
      <c r="S263" s="420">
        <f t="shared" si="27"/>
        <v>751432.2268500491</v>
      </c>
      <c r="T263" s="420">
        <f t="shared" ref="T263:U263" si="28">SUM(T228:T228)</f>
        <v>0</v>
      </c>
      <c r="U263" s="420">
        <f t="shared" si="28"/>
        <v>0</v>
      </c>
    </row>
    <row r="264" spans="1:21" ht="17.25">
      <c r="A264" s="348" t="s">
        <v>357</v>
      </c>
      <c r="B264" s="195">
        <f>SUM(B215:B226)</f>
        <v>1940749.8935410336</v>
      </c>
      <c r="C264" s="421">
        <f t="shared" ref="C264:S264" si="29">SUM(C215:C226)</f>
        <v>520953.41000000003</v>
      </c>
      <c r="D264" s="421">
        <f t="shared" si="29"/>
        <v>292645.18999999994</v>
      </c>
      <c r="E264" s="421">
        <f t="shared" si="29"/>
        <v>30393.927015797417</v>
      </c>
      <c r="F264" s="421">
        <f t="shared" si="29"/>
        <v>228308.21999999997</v>
      </c>
      <c r="G264" s="421">
        <f t="shared" si="29"/>
        <v>98240.290000000008</v>
      </c>
      <c r="H264" s="421">
        <f t="shared" si="29"/>
        <v>130067.93</v>
      </c>
      <c r="I264" s="421">
        <f t="shared" si="29"/>
        <v>1419796.4835410339</v>
      </c>
      <c r="J264" s="421">
        <f t="shared" si="29"/>
        <v>153946.82527309848</v>
      </c>
      <c r="K264" s="421">
        <f t="shared" si="29"/>
        <v>86930.897015797411</v>
      </c>
      <c r="L264" s="421">
        <f t="shared" si="29"/>
        <v>1265849.6582679353</v>
      </c>
      <c r="M264" s="421">
        <f t="shared" si="29"/>
        <v>829898.33790307294</v>
      </c>
      <c r="N264" s="421">
        <f t="shared" si="29"/>
        <v>435951.32036486245</v>
      </c>
      <c r="O264" s="421">
        <f t="shared" si="29"/>
        <v>446592.01527309837</v>
      </c>
      <c r="P264" s="421">
        <f t="shared" si="29"/>
        <v>117324.82403159484</v>
      </c>
      <c r="Q264" s="421">
        <f t="shared" si="29"/>
        <v>1494157.8782679348</v>
      </c>
      <c r="R264" s="421">
        <f t="shared" si="29"/>
        <v>928138.62790307286</v>
      </c>
      <c r="S264" s="421">
        <f t="shared" si="29"/>
        <v>566019.25036486238</v>
      </c>
      <c r="T264" s="421">
        <f t="shared" ref="T264:U264" si="30">SUM(T215:T215)</f>
        <v>0</v>
      </c>
      <c r="U264" s="421">
        <f t="shared" si="30"/>
        <v>0</v>
      </c>
    </row>
    <row r="265" spans="1:21" ht="17.25" hidden="1">
      <c r="A265" s="348" t="s">
        <v>193</v>
      </c>
      <c r="B265" s="195">
        <f t="shared" ref="B265:S265" si="31">SUM(B124:B130)</f>
        <v>458926</v>
      </c>
      <c r="C265" s="195">
        <f t="shared" si="31"/>
        <v>172692</v>
      </c>
      <c r="D265" s="195">
        <f t="shared" si="31"/>
        <v>107762</v>
      </c>
      <c r="E265" s="195">
        <f t="shared" si="31"/>
        <v>10668</v>
      </c>
      <c r="F265" s="195">
        <f t="shared" si="31"/>
        <v>64930</v>
      </c>
      <c r="G265" s="195">
        <f t="shared" si="31"/>
        <v>14677</v>
      </c>
      <c r="H265" s="195">
        <f t="shared" si="31"/>
        <v>50253</v>
      </c>
      <c r="I265" s="195">
        <f t="shared" si="31"/>
        <v>286233</v>
      </c>
      <c r="J265" s="195">
        <f t="shared" si="31"/>
        <v>48335</v>
      </c>
      <c r="K265" s="195">
        <f t="shared" si="31"/>
        <v>24478</v>
      </c>
      <c r="L265" s="195">
        <f t="shared" si="31"/>
        <v>237898</v>
      </c>
      <c r="M265" s="195">
        <f t="shared" si="31"/>
        <v>123239</v>
      </c>
      <c r="N265" s="195">
        <f t="shared" si="31"/>
        <v>114657</v>
      </c>
      <c r="O265" s="195">
        <f t="shared" si="31"/>
        <v>156098</v>
      </c>
      <c r="P265" s="195">
        <f t="shared" si="31"/>
        <v>35148</v>
      </c>
      <c r="Q265" s="195">
        <f t="shared" si="31"/>
        <v>302828</v>
      </c>
      <c r="R265" s="195">
        <f t="shared" si="31"/>
        <v>137917</v>
      </c>
      <c r="S265" s="195">
        <f t="shared" si="31"/>
        <v>164911</v>
      </c>
      <c r="T265" s="127"/>
      <c r="U265" s="89"/>
    </row>
    <row r="266" spans="1:21" ht="17.25">
      <c r="A266" s="349" t="s">
        <v>161</v>
      </c>
      <c r="B266" s="196">
        <f>100*(B262/B263-1)</f>
        <v>8.3782147770294468</v>
      </c>
      <c r="C266" s="196">
        <f t="shared" ref="C266:S266" si="32">100*(C262/C263-1)</f>
        <v>1.4969452715930531</v>
      </c>
      <c r="D266" s="196">
        <f t="shared" si="32"/>
        <v>2.0037632012517514</v>
      </c>
      <c r="E266" s="196">
        <f t="shared" si="32"/>
        <v>125.2205443835098</v>
      </c>
      <c r="F266" s="196">
        <f t="shared" si="32"/>
        <v>0.61141802765112274</v>
      </c>
      <c r="G266" s="196">
        <f t="shared" si="32"/>
        <v>11.352173347415494</v>
      </c>
      <c r="H266" s="196">
        <f t="shared" si="32"/>
        <v>-2.582377771375699</v>
      </c>
      <c r="I266" s="196">
        <f t="shared" si="32"/>
        <v>10.849665396790886</v>
      </c>
      <c r="J266" s="196">
        <f t="shared" si="32"/>
        <v>36.967496726537959</v>
      </c>
      <c r="K266" s="196">
        <f t="shared" si="32"/>
        <v>70.430395418069764</v>
      </c>
      <c r="L266" s="196">
        <f t="shared" si="32"/>
        <v>7.4465050298339497</v>
      </c>
      <c r="M266" s="196">
        <f t="shared" si="32"/>
        <v>2.862853607300142</v>
      </c>
      <c r="N266" s="196">
        <f t="shared" si="32"/>
        <v>13.506309066408217</v>
      </c>
      <c r="O266" s="196">
        <f t="shared" si="32"/>
        <v>13.730785472273821</v>
      </c>
      <c r="P266" s="196">
        <f t="shared" si="32"/>
        <v>78.958296857946777</v>
      </c>
      <c r="Q266" s="196">
        <f t="shared" si="32"/>
        <v>6.5665267521616055</v>
      </c>
      <c r="R266" s="196">
        <f t="shared" si="32"/>
        <v>3.339501671464129</v>
      </c>
      <c r="S266" s="196">
        <f t="shared" si="32"/>
        <v>10.1411677373906</v>
      </c>
      <c r="T266" s="128" t="e">
        <f t="shared" ref="T266:U266" si="33">100*(T262/T263-1)</f>
        <v>#DIV/0!</v>
      </c>
      <c r="U266" s="103" t="e">
        <f t="shared" si="33"/>
        <v>#DIV/0!</v>
      </c>
    </row>
    <row r="267" spans="1:21" ht="17.25">
      <c r="A267" s="348" t="s">
        <v>162</v>
      </c>
      <c r="B267" s="197">
        <f>100*(B262/B264-1)</f>
        <v>18.381558433441469</v>
      </c>
      <c r="C267" s="197">
        <f t="shared" ref="C267:S267" si="34">100*(C262/C264-1)</f>
        <v>9.1389362438379926</v>
      </c>
      <c r="D267" s="197">
        <f t="shared" si="34"/>
        <v>24.181084267949227</v>
      </c>
      <c r="E267" s="197">
        <f t="shared" si="34"/>
        <v>21.113304867051585</v>
      </c>
      <c r="F267" s="197">
        <f t="shared" si="34"/>
        <v>-10.142070224190791</v>
      </c>
      <c r="G267" s="197">
        <f t="shared" si="34"/>
        <v>-47.027080233578303</v>
      </c>
      <c r="H267" s="197">
        <f t="shared" si="34"/>
        <v>17.717172864979112</v>
      </c>
      <c r="I267" s="197">
        <f t="shared" si="34"/>
        <v>21.7728723314776</v>
      </c>
      <c r="J267" s="197">
        <f t="shared" si="34"/>
        <v>59.970725081876331</v>
      </c>
      <c r="K267" s="197">
        <f t="shared" si="34"/>
        <v>73.831354255493082</v>
      </c>
      <c r="L267" s="197">
        <f t="shared" si="34"/>
        <v>17.127424805568925</v>
      </c>
      <c r="M267" s="197">
        <f t="shared" si="34"/>
        <v>-2.6226309509744028</v>
      </c>
      <c r="N267" s="197">
        <f t="shared" si="34"/>
        <v>54.724600637334973</v>
      </c>
      <c r="O267" s="197">
        <f t="shared" si="34"/>
        <v>36.518298979679599</v>
      </c>
      <c r="P267" s="197">
        <f t="shared" si="34"/>
        <v>60.174325073876723</v>
      </c>
      <c r="Q267" s="197">
        <f t="shared" si="34"/>
        <v>12.960629608691598</v>
      </c>
      <c r="R267" s="197">
        <f t="shared" si="34"/>
        <v>-7.3226895884098253</v>
      </c>
      <c r="S267" s="197">
        <f t="shared" si="34"/>
        <v>46.220509085904467</v>
      </c>
      <c r="T267" s="129" t="e">
        <f t="shared" ref="T267:U267" si="35">100*(T262/T264-1)</f>
        <v>#DIV/0!</v>
      </c>
      <c r="U267" s="102" t="e">
        <f t="shared" si="35"/>
        <v>#DIV/0!</v>
      </c>
    </row>
    <row r="268" spans="1:21" hidden="1">
      <c r="A268" t="s">
        <v>194</v>
      </c>
      <c r="B268" s="102">
        <f t="shared" ref="B268:S268" si="36">100*(B262/B265-1)</f>
        <v>400.62318745706972</v>
      </c>
      <c r="C268" s="102">
        <f t="shared" si="36"/>
        <v>229.23529173325923</v>
      </c>
      <c r="D268" s="102">
        <f t="shared" si="36"/>
        <v>237.23387650563282</v>
      </c>
      <c r="E268" s="102">
        <f t="shared" si="36"/>
        <v>245.06083134338095</v>
      </c>
      <c r="F268" s="102">
        <f t="shared" si="36"/>
        <v>215.96032650546738</v>
      </c>
      <c r="G268" s="102">
        <f t="shared" si="36"/>
        <v>254.57348231927503</v>
      </c>
      <c r="H268" s="102">
        <f t="shared" si="36"/>
        <v>204.68288460390426</v>
      </c>
      <c r="I268" s="102">
        <f t="shared" si="36"/>
        <v>504.02782323115491</v>
      </c>
      <c r="J268" s="102">
        <f t="shared" si="36"/>
        <v>409.50626384587741</v>
      </c>
      <c r="K268" s="102">
        <f t="shared" si="36"/>
        <v>517.34273857753351</v>
      </c>
      <c r="L268" s="102">
        <f t="shared" si="36"/>
        <v>523.23227040131781</v>
      </c>
      <c r="M268" s="102">
        <f t="shared" si="36"/>
        <v>555.74466462045689</v>
      </c>
      <c r="N268" s="102">
        <f t="shared" si="36"/>
        <v>488.29721639997751</v>
      </c>
      <c r="O268" s="102">
        <f t="shared" si="36"/>
        <v>290.57503787998871</v>
      </c>
      <c r="P268" s="102">
        <f t="shared" si="36"/>
        <v>434.66554295186228</v>
      </c>
      <c r="Q268" s="102">
        <f t="shared" si="36"/>
        <v>457.34943487369952</v>
      </c>
      <c r="R268" s="102">
        <f t="shared" si="36"/>
        <v>523.6895504046671</v>
      </c>
      <c r="S268" s="102">
        <f t="shared" si="36"/>
        <v>401.86841957645152</v>
      </c>
      <c r="U268" s="121" t="s">
        <v>171</v>
      </c>
    </row>
    <row r="269" spans="1:21" s="118" customFormat="1" hidden="1">
      <c r="A269" s="118" t="s">
        <v>170</v>
      </c>
      <c r="T269" s="130"/>
      <c r="U269" s="119"/>
    </row>
    <row r="270" spans="1:21" hidden="1">
      <c r="A270" s="118" t="s">
        <v>181</v>
      </c>
      <c r="B270" s="131" t="e">
        <f>B262/#REF!-1</f>
        <v>#REF!</v>
      </c>
      <c r="C270" s="131" t="e">
        <f>C262/#REF!-1</f>
        <v>#REF!</v>
      </c>
      <c r="D270" s="131" t="e">
        <f>D262/#REF!-1</f>
        <v>#REF!</v>
      </c>
      <c r="E270" s="131" t="e">
        <f>E262/#REF!-1</f>
        <v>#REF!</v>
      </c>
      <c r="F270" s="131" t="e">
        <f>F262/#REF!-1</f>
        <v>#REF!</v>
      </c>
      <c r="G270" s="131" t="e">
        <f>G262/#REF!-1</f>
        <v>#REF!</v>
      </c>
      <c r="H270" s="131" t="e">
        <f>H262/#REF!-1</f>
        <v>#REF!</v>
      </c>
      <c r="I270" s="131" t="e">
        <f>I262/#REF!-1</f>
        <v>#REF!</v>
      </c>
      <c r="J270" s="131" t="e">
        <f>J262/#REF!-1</f>
        <v>#REF!</v>
      </c>
      <c r="K270" s="131" t="e">
        <f>K262/#REF!-1</f>
        <v>#REF!</v>
      </c>
      <c r="L270" s="131" t="e">
        <f>L262/#REF!-1</f>
        <v>#REF!</v>
      </c>
      <c r="M270" s="131" t="e">
        <f>M262/#REF!-1</f>
        <v>#REF!</v>
      </c>
      <c r="N270" s="131" t="e">
        <f>N262/#REF!-1</f>
        <v>#REF!</v>
      </c>
      <c r="O270" s="131" t="e">
        <f>O262/#REF!-1</f>
        <v>#REF!</v>
      </c>
      <c r="P270" s="131" t="e">
        <f>P262/#REF!-1</f>
        <v>#REF!</v>
      </c>
      <c r="Q270" s="131" t="e">
        <f>Q262/#REF!-1</f>
        <v>#REF!</v>
      </c>
      <c r="R270" s="131" t="e">
        <f>R262/#REF!-1</f>
        <v>#REF!</v>
      </c>
      <c r="S270" s="131" t="e">
        <f>S262/#REF!-1</f>
        <v>#REF!</v>
      </c>
    </row>
    <row r="271" spans="1:21" hidden="1">
      <c r="A271" s="118" t="s">
        <v>182</v>
      </c>
      <c r="B271" s="131" t="e">
        <f>B262/#REF!-1</f>
        <v>#REF!</v>
      </c>
      <c r="C271" s="131" t="e">
        <f>C262/#REF!-1</f>
        <v>#REF!</v>
      </c>
      <c r="D271" s="131" t="e">
        <f>D262/#REF!-1</f>
        <v>#REF!</v>
      </c>
      <c r="E271" s="131" t="e">
        <f>E262/#REF!-1</f>
        <v>#REF!</v>
      </c>
      <c r="F271" s="131" t="e">
        <f>F262/#REF!-1</f>
        <v>#REF!</v>
      </c>
      <c r="G271" s="131" t="e">
        <f>G262/#REF!-1</f>
        <v>#REF!</v>
      </c>
      <c r="H271" s="131" t="e">
        <f>H262/#REF!-1</f>
        <v>#REF!</v>
      </c>
      <c r="I271" s="131" t="e">
        <f>I262/#REF!-1</f>
        <v>#REF!</v>
      </c>
      <c r="J271" s="131" t="e">
        <f>J262/#REF!-1</f>
        <v>#REF!</v>
      </c>
      <c r="K271" s="131" t="e">
        <f>K262/#REF!-1</f>
        <v>#REF!</v>
      </c>
      <c r="L271" s="131" t="e">
        <f>L262/#REF!-1</f>
        <v>#REF!</v>
      </c>
      <c r="M271" s="131" t="e">
        <f>M262/#REF!-1</f>
        <v>#REF!</v>
      </c>
      <c r="N271" s="131" t="e">
        <f>N262/#REF!-1</f>
        <v>#REF!</v>
      </c>
      <c r="O271" s="131" t="e">
        <f>O262/#REF!-1</f>
        <v>#REF!</v>
      </c>
      <c r="P271" s="131" t="e">
        <f>P262/#REF!-1</f>
        <v>#REF!</v>
      </c>
      <c r="Q271" s="131" t="e">
        <f>Q262/#REF!-1</f>
        <v>#REF!</v>
      </c>
      <c r="R271" s="131" t="e">
        <f>R262/#REF!-1</f>
        <v>#REF!</v>
      </c>
      <c r="S271" s="131" t="e">
        <f>S262/#REF!-1</f>
        <v>#REF!</v>
      </c>
    </row>
    <row r="272" spans="1:21" hidden="1">
      <c r="A272" s="118" t="s">
        <v>183</v>
      </c>
      <c r="B272" s="131" t="e">
        <f>B262/#REF!-1</f>
        <v>#REF!</v>
      </c>
      <c r="C272" s="131" t="e">
        <f>C262/#REF!-1</f>
        <v>#REF!</v>
      </c>
      <c r="D272" s="131" t="e">
        <f>D262/#REF!-1</f>
        <v>#REF!</v>
      </c>
      <c r="E272" s="131" t="e">
        <f>E262/#REF!-1</f>
        <v>#REF!</v>
      </c>
      <c r="F272" s="131" t="e">
        <f>F262/#REF!-1</f>
        <v>#REF!</v>
      </c>
      <c r="G272" s="131" t="e">
        <f>G262/#REF!-1</f>
        <v>#REF!</v>
      </c>
      <c r="H272" s="131" t="e">
        <f>H262/#REF!-1</f>
        <v>#REF!</v>
      </c>
      <c r="I272" s="131" t="e">
        <f>I262/#REF!-1</f>
        <v>#REF!</v>
      </c>
      <c r="J272" s="131" t="e">
        <f>J262/#REF!-1</f>
        <v>#REF!</v>
      </c>
      <c r="K272" s="131" t="e">
        <f>K262/#REF!-1</f>
        <v>#REF!</v>
      </c>
      <c r="L272" s="131" t="e">
        <f>L262/#REF!-1</f>
        <v>#REF!</v>
      </c>
      <c r="M272" s="131" t="e">
        <f>M262/#REF!-1</f>
        <v>#REF!</v>
      </c>
      <c r="N272" s="131" t="e">
        <f>N262/#REF!-1</f>
        <v>#REF!</v>
      </c>
      <c r="O272" s="131" t="e">
        <f>O262/#REF!-1</f>
        <v>#REF!</v>
      </c>
      <c r="P272" s="131" t="e">
        <f>P262/#REF!-1</f>
        <v>#REF!</v>
      </c>
      <c r="Q272" s="131" t="e">
        <f>Q262/#REF!-1</f>
        <v>#REF!</v>
      </c>
      <c r="R272" s="131" t="e">
        <f>R262/#REF!-1</f>
        <v>#REF!</v>
      </c>
      <c r="S272" s="131" t="e">
        <f>S262/#REF!-1</f>
        <v>#REF!</v>
      </c>
    </row>
    <row r="273" spans="1:19" hidden="1">
      <c r="A273" s="118" t="s">
        <v>184</v>
      </c>
      <c r="B273" s="131" t="e">
        <f>B262/#REF!-1</f>
        <v>#REF!</v>
      </c>
      <c r="C273" s="131" t="e">
        <f>C262/#REF!-1</f>
        <v>#REF!</v>
      </c>
      <c r="D273" s="131" t="e">
        <f>D262/#REF!-1</f>
        <v>#REF!</v>
      </c>
      <c r="E273" s="131" t="e">
        <f>E262/#REF!-1</f>
        <v>#REF!</v>
      </c>
      <c r="F273" s="131" t="e">
        <f>F262/#REF!-1</f>
        <v>#REF!</v>
      </c>
      <c r="G273" s="131" t="e">
        <f>G262/#REF!-1</f>
        <v>#REF!</v>
      </c>
      <c r="H273" s="131" t="e">
        <f>H262/#REF!-1</f>
        <v>#REF!</v>
      </c>
      <c r="I273" s="131" t="e">
        <f>I262/#REF!-1</f>
        <v>#REF!</v>
      </c>
      <c r="J273" s="131" t="e">
        <f>J262/#REF!-1</f>
        <v>#REF!</v>
      </c>
      <c r="K273" s="131" t="e">
        <f>K262/#REF!-1</f>
        <v>#REF!</v>
      </c>
      <c r="L273" s="131" t="e">
        <f>L262/#REF!-1</f>
        <v>#REF!</v>
      </c>
      <c r="M273" s="131" t="e">
        <f>M262/#REF!-1</f>
        <v>#REF!</v>
      </c>
      <c r="N273" s="131" t="e">
        <f>N262/#REF!-1</f>
        <v>#REF!</v>
      </c>
      <c r="O273" s="131" t="e">
        <f>O262/#REF!-1</f>
        <v>#REF!</v>
      </c>
      <c r="P273" s="131" t="e">
        <f>P262/#REF!-1</f>
        <v>#REF!</v>
      </c>
      <c r="Q273" s="131" t="e">
        <f>Q262/#REF!-1</f>
        <v>#REF!</v>
      </c>
      <c r="R273" s="131" t="e">
        <f>R262/#REF!-1</f>
        <v>#REF!</v>
      </c>
      <c r="S273" s="131" t="e">
        <f>S262/#REF!-1</f>
        <v>#REF!</v>
      </c>
    </row>
    <row r="274" spans="1:19" hidden="1">
      <c r="A274" s="118" t="s">
        <v>185</v>
      </c>
      <c r="B274" s="131" t="e">
        <f>B262/#REF!-1</f>
        <v>#REF!</v>
      </c>
      <c r="C274" s="131" t="e">
        <f>C262/#REF!-1</f>
        <v>#REF!</v>
      </c>
      <c r="D274" s="131" t="e">
        <f>D262/#REF!-1</f>
        <v>#REF!</v>
      </c>
      <c r="E274" s="131" t="e">
        <f>E262/#REF!-1</f>
        <v>#REF!</v>
      </c>
      <c r="F274" s="131" t="e">
        <f>F262/#REF!-1</f>
        <v>#REF!</v>
      </c>
      <c r="G274" s="131" t="e">
        <f>G262/#REF!-1</f>
        <v>#REF!</v>
      </c>
      <c r="H274" s="131" t="e">
        <f>H262/#REF!-1</f>
        <v>#REF!</v>
      </c>
      <c r="I274" s="131" t="e">
        <f>I262/#REF!-1</f>
        <v>#REF!</v>
      </c>
      <c r="J274" s="131" t="e">
        <f>J262/#REF!-1</f>
        <v>#REF!</v>
      </c>
      <c r="K274" s="131" t="e">
        <f>K262/#REF!-1</f>
        <v>#REF!</v>
      </c>
      <c r="L274" s="131" t="e">
        <f>L262/#REF!-1</f>
        <v>#REF!</v>
      </c>
      <c r="M274" s="131" t="e">
        <f>M262/#REF!-1</f>
        <v>#REF!</v>
      </c>
      <c r="N274" s="131" t="e">
        <f>N262/#REF!-1</f>
        <v>#REF!</v>
      </c>
      <c r="O274" s="131" t="e">
        <f>O262/#REF!-1</f>
        <v>#REF!</v>
      </c>
      <c r="P274" s="131" t="e">
        <f>P262/#REF!-1</f>
        <v>#REF!</v>
      </c>
      <c r="Q274" s="131" t="e">
        <f>Q262/#REF!-1</f>
        <v>#REF!</v>
      </c>
      <c r="R274" s="131" t="e">
        <f>R262/#REF!-1</f>
        <v>#REF!</v>
      </c>
      <c r="S274" s="131" t="e">
        <f>S262/#REF!-1</f>
        <v>#REF!</v>
      </c>
    </row>
    <row r="275" spans="1:19" hidden="1">
      <c r="A275" s="118" t="s">
        <v>186</v>
      </c>
      <c r="B275" s="131" t="e">
        <f>B262/#REF!-1</f>
        <v>#REF!</v>
      </c>
      <c r="C275" s="131" t="e">
        <f>C262/#REF!-1</f>
        <v>#REF!</v>
      </c>
      <c r="D275" s="131" t="e">
        <f>D262/#REF!-1</f>
        <v>#REF!</v>
      </c>
      <c r="E275" s="131" t="e">
        <f>E262/#REF!-1</f>
        <v>#REF!</v>
      </c>
      <c r="F275" s="131" t="e">
        <f>F262/#REF!-1</f>
        <v>#REF!</v>
      </c>
      <c r="G275" s="131" t="e">
        <f>G262/#REF!-1</f>
        <v>#REF!</v>
      </c>
      <c r="H275" s="131" t="e">
        <f>H262/#REF!-1</f>
        <v>#REF!</v>
      </c>
      <c r="I275" s="131" t="e">
        <f>I262/#REF!-1</f>
        <v>#REF!</v>
      </c>
      <c r="J275" s="131" t="e">
        <f>J262/#REF!-1</f>
        <v>#REF!</v>
      </c>
      <c r="K275" s="131" t="e">
        <f>K262/#REF!-1</f>
        <v>#REF!</v>
      </c>
      <c r="L275" s="131" t="e">
        <f>L262/#REF!-1</f>
        <v>#REF!</v>
      </c>
      <c r="M275" s="131" t="e">
        <f>M262/#REF!-1</f>
        <v>#REF!</v>
      </c>
      <c r="N275" s="131" t="e">
        <f>N262/#REF!-1</f>
        <v>#REF!</v>
      </c>
      <c r="O275" s="131" t="e">
        <f>O262/#REF!-1</f>
        <v>#REF!</v>
      </c>
      <c r="P275" s="131" t="e">
        <f>P262/#REF!-1</f>
        <v>#REF!</v>
      </c>
      <c r="Q275" s="131" t="e">
        <f>Q262/#REF!-1</f>
        <v>#REF!</v>
      </c>
      <c r="R275" s="131" t="e">
        <f>R262/#REF!-1</f>
        <v>#REF!</v>
      </c>
      <c r="S275" s="131" t="e">
        <f>S262/#REF!-1</f>
        <v>#REF!</v>
      </c>
    </row>
    <row r="276" spans="1:19" hidden="1">
      <c r="A276" s="118" t="s">
        <v>187</v>
      </c>
      <c r="B276" s="131" t="e">
        <f>B262/#REF!-1</f>
        <v>#REF!</v>
      </c>
      <c r="C276" s="131" t="e">
        <f>C262/#REF!-1</f>
        <v>#REF!</v>
      </c>
      <c r="D276" s="131" t="e">
        <f>D262/#REF!-1</f>
        <v>#REF!</v>
      </c>
      <c r="E276" s="131" t="e">
        <f>E262/#REF!-1</f>
        <v>#REF!</v>
      </c>
      <c r="F276" s="131" t="e">
        <f>F262/#REF!-1</f>
        <v>#REF!</v>
      </c>
      <c r="G276" s="131" t="e">
        <f>G262/#REF!-1</f>
        <v>#REF!</v>
      </c>
      <c r="H276" s="131" t="e">
        <f>H262/#REF!-1</f>
        <v>#REF!</v>
      </c>
      <c r="I276" s="131" t="e">
        <f>I262/#REF!-1</f>
        <v>#REF!</v>
      </c>
      <c r="J276" s="131" t="e">
        <f>J262/#REF!-1</f>
        <v>#REF!</v>
      </c>
      <c r="K276" s="131" t="e">
        <f>K262/#REF!-1</f>
        <v>#REF!</v>
      </c>
      <c r="L276" s="131" t="e">
        <f>L262/#REF!-1</f>
        <v>#REF!</v>
      </c>
      <c r="M276" s="131" t="e">
        <f>M262/#REF!-1</f>
        <v>#REF!</v>
      </c>
      <c r="N276" s="131" t="e">
        <f>N262/#REF!-1</f>
        <v>#REF!</v>
      </c>
      <c r="O276" s="131" t="e">
        <f>O262/#REF!-1</f>
        <v>#REF!</v>
      </c>
      <c r="P276" s="131" t="e">
        <f>P262/#REF!-1</f>
        <v>#REF!</v>
      </c>
      <c r="Q276" s="131" t="e">
        <f>Q262/#REF!-1</f>
        <v>#REF!</v>
      </c>
      <c r="R276" s="131" t="e">
        <f>R262/#REF!-1</f>
        <v>#REF!</v>
      </c>
      <c r="S276" s="131" t="e">
        <f>S262/#REF!-1</f>
        <v>#REF!</v>
      </c>
    </row>
    <row r="277" spans="1:19" hidden="1">
      <c r="A277" s="118" t="s">
        <v>188</v>
      </c>
      <c r="B277" s="131" t="e">
        <f>B262/#REF!-1</f>
        <v>#REF!</v>
      </c>
      <c r="C277" s="131" t="e">
        <f>C262/#REF!-1</f>
        <v>#REF!</v>
      </c>
      <c r="D277" s="131" t="e">
        <f>D262/#REF!-1</f>
        <v>#REF!</v>
      </c>
      <c r="E277" s="131" t="e">
        <f>E262/#REF!-1</f>
        <v>#REF!</v>
      </c>
      <c r="F277" s="131" t="e">
        <f>F262/#REF!-1</f>
        <v>#REF!</v>
      </c>
      <c r="G277" s="131" t="e">
        <f>G262/#REF!-1</f>
        <v>#REF!</v>
      </c>
      <c r="H277" s="131" t="e">
        <f>H262/#REF!-1</f>
        <v>#REF!</v>
      </c>
      <c r="I277" s="131" t="e">
        <f>I262/#REF!-1</f>
        <v>#REF!</v>
      </c>
      <c r="J277" s="131" t="e">
        <f>J262/#REF!-1</f>
        <v>#REF!</v>
      </c>
      <c r="K277" s="131" t="e">
        <f>K262/#REF!-1</f>
        <v>#REF!</v>
      </c>
      <c r="L277" s="131" t="e">
        <f>L262/#REF!-1</f>
        <v>#REF!</v>
      </c>
      <c r="M277" s="131" t="e">
        <f>M262/#REF!-1</f>
        <v>#REF!</v>
      </c>
      <c r="N277" s="131" t="e">
        <f>N262/#REF!-1</f>
        <v>#REF!</v>
      </c>
      <c r="O277" s="131" t="e">
        <f>O262/#REF!-1</f>
        <v>#REF!</v>
      </c>
      <c r="P277" s="131" t="e">
        <f>P262/#REF!-1</f>
        <v>#REF!</v>
      </c>
      <c r="Q277" s="131" t="e">
        <f>Q262/#REF!-1</f>
        <v>#REF!</v>
      </c>
      <c r="R277" s="131" t="e">
        <f>R262/#REF!-1</f>
        <v>#REF!</v>
      </c>
      <c r="S277" s="131" t="e">
        <f>S262/#REF!-1</f>
        <v>#REF!</v>
      </c>
    </row>
    <row r="278" spans="1:19" hidden="1">
      <c r="A278" s="118" t="s">
        <v>189</v>
      </c>
      <c r="B278" s="131" t="e">
        <f>B262/#REF!-1</f>
        <v>#REF!</v>
      </c>
      <c r="C278" s="131" t="e">
        <f>C262/#REF!-1</f>
        <v>#REF!</v>
      </c>
      <c r="D278" s="131" t="e">
        <f>D262/#REF!-1</f>
        <v>#REF!</v>
      </c>
      <c r="E278" s="131" t="e">
        <f>E262/#REF!-1</f>
        <v>#REF!</v>
      </c>
      <c r="F278" s="131" t="e">
        <f>F262/#REF!-1</f>
        <v>#REF!</v>
      </c>
      <c r="G278" s="131" t="e">
        <f>G262/#REF!-1</f>
        <v>#REF!</v>
      </c>
      <c r="H278" s="131" t="e">
        <f>H262/#REF!-1</f>
        <v>#REF!</v>
      </c>
      <c r="I278" s="131" t="e">
        <f>I262/#REF!-1</f>
        <v>#REF!</v>
      </c>
      <c r="J278" s="131" t="e">
        <f>J262/#REF!-1</f>
        <v>#REF!</v>
      </c>
      <c r="K278" s="131" t="e">
        <f>K262/#REF!-1</f>
        <v>#REF!</v>
      </c>
      <c r="L278" s="131" t="e">
        <f>L262/#REF!-1</f>
        <v>#REF!</v>
      </c>
      <c r="M278" s="131" t="e">
        <f>M262/#REF!-1</f>
        <v>#REF!</v>
      </c>
      <c r="N278" s="131" t="e">
        <f>N262/#REF!-1</f>
        <v>#REF!</v>
      </c>
      <c r="O278" s="131" t="e">
        <f>O262/#REF!-1</f>
        <v>#REF!</v>
      </c>
      <c r="P278" s="131" t="e">
        <f>P262/#REF!-1</f>
        <v>#REF!</v>
      </c>
      <c r="Q278" s="131" t="e">
        <f>Q262/#REF!-1</f>
        <v>#REF!</v>
      </c>
      <c r="R278" s="131" t="e">
        <f>R262/#REF!-1</f>
        <v>#REF!</v>
      </c>
      <c r="S278" s="131" t="e">
        <f>S262/#REF!-1</f>
        <v>#REF!</v>
      </c>
    </row>
    <row r="279" spans="1:19" hidden="1">
      <c r="F279" s="141"/>
    </row>
    <row r="280" spans="1:19" hidden="1">
      <c r="A280" s="133" t="s">
        <v>190</v>
      </c>
      <c r="B280" s="137">
        <f t="shared" ref="B280:S280" si="37">AVERAGE(B263:B265)</f>
        <v>1506519.2062817595</v>
      </c>
      <c r="C280" s="137">
        <f t="shared" si="37"/>
        <v>417940.95666666672</v>
      </c>
      <c r="D280" s="139">
        <f t="shared" si="37"/>
        <v>252226.10999999996</v>
      </c>
      <c r="E280" s="142">
        <f t="shared" si="37"/>
        <v>19135.463478099518</v>
      </c>
      <c r="F280" s="139">
        <f t="shared" si="37"/>
        <v>165714.84666666665</v>
      </c>
      <c r="G280" s="142">
        <f t="shared" si="37"/>
        <v>53217.523333333338</v>
      </c>
      <c r="H280" s="142">
        <f t="shared" si="37"/>
        <v>112497.32333333332</v>
      </c>
      <c r="I280" s="137">
        <f t="shared" si="37"/>
        <v>1088577.9162817597</v>
      </c>
      <c r="J280" s="139">
        <f t="shared" si="37"/>
        <v>127361.16658978118</v>
      </c>
      <c r="K280" s="142">
        <f t="shared" si="37"/>
        <v>66691.503478099519</v>
      </c>
      <c r="L280" s="139">
        <f t="shared" si="37"/>
        <v>961216.74969197856</v>
      </c>
      <c r="M280" s="142">
        <f t="shared" si="37"/>
        <v>579592.91395367461</v>
      </c>
      <c r="N280" s="142">
        <f t="shared" si="37"/>
        <v>381623.16907163709</v>
      </c>
      <c r="O280" s="137">
        <f t="shared" si="37"/>
        <v>379587.60992311448</v>
      </c>
      <c r="P280" s="134">
        <f t="shared" si="37"/>
        <v>85827.633622865702</v>
      </c>
      <c r="Q280" s="137">
        <f t="shared" si="37"/>
        <v>1126931.596358645</v>
      </c>
      <c r="R280" s="134">
        <f t="shared" si="37"/>
        <v>632810.7706203413</v>
      </c>
      <c r="S280" s="134">
        <f t="shared" si="37"/>
        <v>494120.82573830383</v>
      </c>
    </row>
    <row r="281" spans="1:19" hidden="1">
      <c r="A281" s="135" t="s">
        <v>191</v>
      </c>
      <c r="B281" s="138">
        <f t="shared" ref="B281:S281" si="38">B262/B280-1</f>
        <v>0.52503198080007718</v>
      </c>
      <c r="C281" s="138">
        <f t="shared" si="38"/>
        <v>0.36039074642178104</v>
      </c>
      <c r="D281" s="140">
        <f t="shared" si="38"/>
        <v>0.44081027138705076</v>
      </c>
      <c r="E281" s="143">
        <f t="shared" si="38"/>
        <v>0.92371036791672489</v>
      </c>
      <c r="F281" s="140">
        <f t="shared" si="38"/>
        <v>0.23798829209710326</v>
      </c>
      <c r="G281" s="143">
        <f t="shared" si="38"/>
        <v>-2.2112515946345335E-2</v>
      </c>
      <c r="H281" s="143">
        <f t="shared" si="38"/>
        <v>0.36103051577790146</v>
      </c>
      <c r="I281" s="138">
        <f t="shared" si="38"/>
        <v>0.58824364651333649</v>
      </c>
      <c r="J281" s="140">
        <f t="shared" si="38"/>
        <v>0.9336337694135437</v>
      </c>
      <c r="K281" s="143">
        <f t="shared" si="38"/>
        <v>1.265853184710882</v>
      </c>
      <c r="L281" s="140">
        <f t="shared" si="38"/>
        <v>0.54247947418149312</v>
      </c>
      <c r="M281" s="143">
        <f t="shared" si="38"/>
        <v>0.39431167596399708</v>
      </c>
      <c r="N281" s="143">
        <f t="shared" si="38"/>
        <v>0.7675130706781137</v>
      </c>
      <c r="O281" s="138">
        <f t="shared" si="38"/>
        <v>0.60616365416509654</v>
      </c>
      <c r="P281" s="136">
        <f t="shared" si="38"/>
        <v>1.1895540760505701</v>
      </c>
      <c r="Q281" s="138">
        <f t="shared" si="38"/>
        <v>0.49770416597866229</v>
      </c>
      <c r="R281" s="136">
        <f t="shared" si="38"/>
        <v>0.35929089258133273</v>
      </c>
      <c r="S281" s="136">
        <f t="shared" si="38"/>
        <v>0.67496730819043549</v>
      </c>
    </row>
    <row r="282" spans="1:19" hidden="1"/>
    <row r="283" spans="1:19" hidden="1"/>
    <row r="284" spans="1:19" hidden="1"/>
    <row r="285" spans="1:19" hidden="1"/>
    <row r="287" spans="1:19">
      <c r="B287" s="131"/>
      <c r="C287" s="131"/>
      <c r="D287" s="131"/>
      <c r="E287" s="131"/>
      <c r="F287" s="131"/>
      <c r="G287" s="144"/>
      <c r="H287" s="144"/>
    </row>
    <row r="288" spans="1:19">
      <c r="B288" s="131"/>
      <c r="C288" s="131"/>
      <c r="D288" s="131"/>
      <c r="E288" s="131"/>
      <c r="F288" s="131"/>
      <c r="G288" s="412"/>
      <c r="H288" s="412"/>
    </row>
    <row r="289" spans="2:17">
      <c r="G289" s="146"/>
      <c r="H289" s="146"/>
      <c r="I289" s="146"/>
      <c r="J289" s="146"/>
      <c r="K289" s="146"/>
      <c r="L289" s="146"/>
      <c r="M289" s="146"/>
      <c r="N289" s="146"/>
      <c r="O289" s="146"/>
      <c r="P289" s="146"/>
      <c r="Q289" s="146"/>
    </row>
    <row r="290" spans="2:17">
      <c r="B290" s="412"/>
      <c r="G290" s="146"/>
      <c r="H290" s="146"/>
      <c r="I290" s="146"/>
      <c r="J290" s="146"/>
      <c r="K290" s="146"/>
      <c r="L290" s="146"/>
      <c r="M290" s="146"/>
      <c r="N290" s="146"/>
      <c r="O290" s="146"/>
      <c r="P290" s="146"/>
      <c r="Q290" s="146"/>
    </row>
    <row r="291" spans="2:17">
      <c r="B291" s="412"/>
      <c r="G291" s="145"/>
      <c r="H291" s="145"/>
      <c r="I291" s="145"/>
      <c r="J291" s="145"/>
      <c r="K291" s="145"/>
      <c r="L291" s="145"/>
      <c r="M291" s="145"/>
      <c r="N291" s="145"/>
      <c r="O291" s="145"/>
      <c r="P291" s="145"/>
      <c r="Q291" s="145"/>
    </row>
    <row r="292" spans="2:17">
      <c r="B292" s="412"/>
      <c r="G292" s="145"/>
      <c r="H292" s="145"/>
      <c r="I292" s="145"/>
      <c r="J292" s="145"/>
      <c r="K292" s="145"/>
      <c r="L292" s="145"/>
      <c r="M292" s="145"/>
      <c r="N292" s="145"/>
      <c r="O292" s="145"/>
      <c r="P292" s="145"/>
      <c r="Q292" s="145"/>
    </row>
    <row r="293" spans="2:17">
      <c r="B293" s="412"/>
      <c r="G293" s="145"/>
      <c r="H293" s="145"/>
      <c r="I293" s="145"/>
      <c r="J293" s="145"/>
      <c r="K293" s="145"/>
      <c r="L293" s="145"/>
      <c r="M293" s="145"/>
      <c r="N293" s="145"/>
      <c r="O293" s="145"/>
      <c r="P293" s="145"/>
      <c r="Q293" s="145"/>
    </row>
    <row r="294" spans="2:17">
      <c r="B294" s="412"/>
      <c r="G294" s="146"/>
      <c r="H294" s="146"/>
      <c r="I294" s="146"/>
      <c r="J294" s="146"/>
      <c r="K294" s="146"/>
      <c r="L294" s="146"/>
      <c r="M294" s="146"/>
      <c r="N294" s="146"/>
      <c r="O294" s="146"/>
      <c r="P294" s="146"/>
      <c r="Q294" s="146"/>
    </row>
    <row r="295" spans="2:17">
      <c r="B295" s="412"/>
      <c r="G295" s="146"/>
      <c r="H295" s="146"/>
      <c r="I295" s="146"/>
      <c r="J295" s="146"/>
      <c r="K295" s="146"/>
      <c r="L295" s="146"/>
      <c r="M295" s="146"/>
      <c r="N295" s="146"/>
      <c r="O295" s="146"/>
      <c r="P295" s="146"/>
      <c r="Q295" s="146"/>
    </row>
    <row r="296" spans="2:17">
      <c r="B296" s="412"/>
    </row>
    <row r="297" spans="2:17">
      <c r="B297" s="412"/>
    </row>
    <row r="303" spans="2:17">
      <c r="F303" s="145"/>
      <c r="G303" s="145"/>
      <c r="H303" s="146"/>
      <c r="I303" s="145"/>
      <c r="J303" s="146"/>
      <c r="K303" s="145"/>
      <c r="L303" s="145"/>
      <c r="M303" s="146"/>
    </row>
    <row r="304" spans="2:17">
      <c r="F304" s="145"/>
      <c r="G304" s="145"/>
      <c r="H304" s="146"/>
      <c r="I304" s="145"/>
      <c r="J304" s="146"/>
      <c r="K304" s="145"/>
      <c r="L304" s="145"/>
      <c r="M304" s="146"/>
    </row>
    <row r="305" spans="6:13">
      <c r="F305" s="145"/>
      <c r="G305" s="145"/>
      <c r="H305" s="146"/>
      <c r="I305" s="145"/>
      <c r="J305" s="146"/>
      <c r="K305" s="145"/>
      <c r="L305" s="145"/>
      <c r="M305" s="146"/>
    </row>
    <row r="306" spans="6:13">
      <c r="F306" s="145"/>
      <c r="G306" s="145"/>
      <c r="H306" s="146"/>
      <c r="I306" s="145"/>
      <c r="J306" s="146"/>
      <c r="K306" s="145"/>
      <c r="L306" s="145"/>
      <c r="M306" s="146"/>
    </row>
    <row r="307" spans="6:13">
      <c r="F307" s="145"/>
      <c r="G307" s="145"/>
      <c r="H307" s="146"/>
      <c r="I307" s="145"/>
      <c r="J307" s="146"/>
      <c r="K307" s="145"/>
      <c r="L307" s="145"/>
      <c r="M307" s="146"/>
    </row>
    <row r="308" spans="6:13">
      <c r="F308" s="145"/>
      <c r="G308" s="145"/>
      <c r="H308" s="146"/>
      <c r="I308" s="145"/>
      <c r="J308" s="146"/>
      <c r="K308" s="145"/>
      <c r="L308" s="145"/>
      <c r="M308" s="146"/>
    </row>
    <row r="309" spans="6:13">
      <c r="F309" s="145"/>
      <c r="G309" s="145"/>
      <c r="H309" s="146"/>
      <c r="I309" s="145"/>
      <c r="J309" s="146"/>
      <c r="K309" s="145"/>
      <c r="L309" s="145"/>
      <c r="M309" s="146"/>
    </row>
    <row r="314" spans="6:13">
      <c r="F314" s="145"/>
      <c r="G314" s="145"/>
      <c r="H314" s="146"/>
      <c r="I314" s="145"/>
    </row>
    <row r="315" spans="6:13">
      <c r="F315" s="145"/>
      <c r="G315" s="145"/>
      <c r="H315" s="146"/>
      <c r="I315" s="145"/>
    </row>
    <row r="316" spans="6:13">
      <c r="F316" s="145"/>
      <c r="G316" s="145"/>
      <c r="H316" s="146"/>
      <c r="I316" s="145"/>
    </row>
    <row r="317" spans="6:13">
      <c r="F317" s="145"/>
      <c r="G317" s="145"/>
      <c r="H317" s="146"/>
      <c r="I317" s="145"/>
    </row>
    <row r="318" spans="6:13">
      <c r="F318" s="145"/>
      <c r="G318" s="145"/>
      <c r="H318" s="146"/>
      <c r="I318" s="145"/>
    </row>
    <row r="319" spans="6:13">
      <c r="F319" s="145"/>
      <c r="G319" s="145"/>
      <c r="H319" s="146"/>
      <c r="I319" s="145"/>
    </row>
    <row r="320" spans="6:13">
      <c r="F320" s="145"/>
      <c r="G320" s="145"/>
      <c r="H320" s="146"/>
      <c r="I320" s="145"/>
      <c r="J320" s="146"/>
    </row>
    <row r="321" spans="6:10">
      <c r="F321" s="145"/>
      <c r="G321" s="145"/>
      <c r="H321" s="146"/>
      <c r="I321" s="145"/>
      <c r="J321" s="146"/>
    </row>
    <row r="322" spans="6:10">
      <c r="F322" s="145"/>
      <c r="G322" s="145"/>
      <c r="H322" s="146"/>
      <c r="I322" s="145"/>
      <c r="J322" s="146"/>
    </row>
    <row r="323" spans="6:10">
      <c r="F323" s="145"/>
      <c r="G323" s="145"/>
      <c r="H323" s="146"/>
      <c r="I323" s="145"/>
      <c r="J323" s="146"/>
    </row>
  </sheetData>
  <mergeCells count="3">
    <mergeCell ref="U3:U5"/>
    <mergeCell ref="A1:U1"/>
    <mergeCell ref="A258:S258"/>
  </mergeCells>
  <phoneticPr fontId="13" type="noConversion"/>
  <printOptions horizontalCentered="1"/>
  <pageMargins left="0.25" right="0.25" top="0.75" bottom="0.75" header="0.3" footer="0.3"/>
  <pageSetup paperSize="9" scale="46" orientation="landscape" r:id="rId1"/>
  <rowBreaks count="1" manualBreakCount="1">
    <brk id="267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53"/>
  <sheetViews>
    <sheetView workbookViewId="0">
      <pane ySplit="175" topLeftCell="A262" activePane="bottomLeft" state="frozen"/>
      <selection pane="bottomLeft" activeCell="E316" sqref="E316"/>
    </sheetView>
  </sheetViews>
  <sheetFormatPr defaultRowHeight="16.5"/>
  <cols>
    <col min="1" max="1" width="15.25" customWidth="1"/>
    <col min="2" max="2" width="9.875" bestFit="1" customWidth="1"/>
    <col min="3" max="3" width="10.75" bestFit="1" customWidth="1"/>
    <col min="4" max="4" width="9.375" bestFit="1" customWidth="1"/>
    <col min="5" max="5" width="9.25" bestFit="1" customWidth="1"/>
    <col min="6" max="6" width="9.375" bestFit="1" customWidth="1"/>
    <col min="7" max="7" width="9.25" bestFit="1" customWidth="1"/>
    <col min="8" max="8" width="9.375" bestFit="1" customWidth="1"/>
    <col min="9" max="9" width="10.5" bestFit="1" customWidth="1"/>
    <col min="10" max="11" width="9.375" bestFit="1" customWidth="1"/>
    <col min="12" max="12" width="10.5" bestFit="1" customWidth="1"/>
    <col min="13" max="13" width="9.75" bestFit="1" customWidth="1"/>
    <col min="14" max="14" width="9.375" bestFit="1" customWidth="1"/>
    <col min="15" max="15" width="9.75" bestFit="1" customWidth="1"/>
    <col min="16" max="16" width="9.375" bestFit="1" customWidth="1"/>
    <col min="17" max="17" width="10.5" bestFit="1" customWidth="1"/>
    <col min="18" max="19" width="9.75" bestFit="1" customWidth="1"/>
    <col min="20" max="21" width="0" hidden="1" customWidth="1"/>
  </cols>
  <sheetData>
    <row r="1" spans="1:21" ht="21" customHeight="1">
      <c r="A1" s="587" t="s">
        <v>361</v>
      </c>
      <c r="B1" s="587"/>
      <c r="C1" s="587"/>
      <c r="D1" s="587"/>
      <c r="E1" s="587"/>
      <c r="F1" s="587"/>
      <c r="G1" s="587"/>
      <c r="H1" s="587"/>
      <c r="I1" s="587"/>
      <c r="J1" s="587"/>
      <c r="K1" s="587"/>
      <c r="L1" s="587"/>
      <c r="M1" s="587"/>
      <c r="N1" s="587"/>
      <c r="O1" s="587"/>
      <c r="P1" s="587"/>
      <c r="Q1" s="587"/>
      <c r="R1" s="587"/>
      <c r="S1" s="587"/>
      <c r="T1" s="587"/>
      <c r="U1" s="587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T2" s="122"/>
      <c r="U2" s="117" t="s">
        <v>168</v>
      </c>
    </row>
    <row r="3" spans="1:21">
      <c r="A3" s="365" t="s">
        <v>229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T3" s="122"/>
      <c r="U3" s="589" t="s">
        <v>172</v>
      </c>
    </row>
    <row r="4" spans="1:21">
      <c r="A4" s="300"/>
      <c r="B4" s="301"/>
      <c r="C4" s="304"/>
      <c r="D4" s="305" t="s">
        <v>3</v>
      </c>
      <c r="E4" s="306"/>
      <c r="F4" s="305" t="s">
        <v>4</v>
      </c>
      <c r="G4" s="302"/>
      <c r="H4" s="303"/>
      <c r="I4" s="315"/>
      <c r="J4" s="316" t="s">
        <v>3</v>
      </c>
      <c r="K4" s="317"/>
      <c r="L4" s="318" t="s">
        <v>4</v>
      </c>
      <c r="M4" s="313"/>
      <c r="N4" s="314"/>
      <c r="O4" s="326"/>
      <c r="P4" s="328"/>
      <c r="Q4" s="326"/>
      <c r="R4" s="325"/>
      <c r="S4" s="374"/>
      <c r="T4" s="122"/>
      <c r="U4" s="590"/>
    </row>
    <row r="5" spans="1:21" ht="19.5" customHeight="1" thickBot="1">
      <c r="A5" s="199"/>
      <c r="B5" s="9"/>
      <c r="C5" s="307"/>
      <c r="D5" s="308"/>
      <c r="E5" s="309" t="s">
        <v>230</v>
      </c>
      <c r="F5" s="310"/>
      <c r="G5" s="311" t="s">
        <v>5</v>
      </c>
      <c r="H5" s="312" t="s">
        <v>6</v>
      </c>
      <c r="I5" s="319"/>
      <c r="J5" s="320"/>
      <c r="K5" s="321" t="s">
        <v>230</v>
      </c>
      <c r="L5" s="322"/>
      <c r="M5" s="323" t="s">
        <v>5</v>
      </c>
      <c r="N5" s="324" t="s">
        <v>6</v>
      </c>
      <c r="O5" s="329"/>
      <c r="P5" s="330" t="s">
        <v>230</v>
      </c>
      <c r="Q5" s="331"/>
      <c r="R5" s="332" t="s">
        <v>5</v>
      </c>
      <c r="S5" s="333" t="s">
        <v>6</v>
      </c>
      <c r="T5" s="122"/>
      <c r="U5" s="591"/>
    </row>
    <row r="6" spans="1:21" ht="17.25" hidden="1" thickTop="1">
      <c r="A6" s="200" t="s">
        <v>231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idden="1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T7" s="122"/>
      <c r="U7" s="111"/>
    </row>
    <row r="8" spans="1:21" hidden="1">
      <c r="A8" s="204" t="s">
        <v>232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T8" s="122"/>
      <c r="U8" s="111"/>
    </row>
    <row r="9" spans="1:21" hidden="1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T9" s="122"/>
      <c r="U9" s="111"/>
    </row>
    <row r="10" spans="1:21" hidden="1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T10" s="122"/>
      <c r="U10" s="111"/>
    </row>
    <row r="11" spans="1:21" hidden="1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T11" s="122"/>
      <c r="U11" s="111"/>
    </row>
    <row r="12" spans="1:21" hidden="1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T12" s="122"/>
      <c r="U12" s="111"/>
    </row>
    <row r="13" spans="1:21" hidden="1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T13" s="122"/>
      <c r="U13" s="111"/>
    </row>
    <row r="14" spans="1:21" hidden="1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T14" s="122"/>
      <c r="U14" s="111"/>
    </row>
    <row r="15" spans="1:21" hidden="1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T15" s="122"/>
      <c r="U15" s="111"/>
    </row>
    <row r="16" spans="1:21" hidden="1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T16" s="122"/>
      <c r="U16" s="111"/>
    </row>
    <row r="17" spans="1:21" hidden="1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T17" s="122"/>
      <c r="U17" s="111"/>
    </row>
    <row r="18" spans="1:21" hidden="1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T18" s="122"/>
      <c r="U18" s="111"/>
    </row>
    <row r="19" spans="1:21" hidden="1">
      <c r="A19" s="209" t="s">
        <v>233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T19" s="122"/>
      <c r="U19" s="111"/>
    </row>
    <row r="20" spans="1:21" hidden="1">
      <c r="A20" s="204" t="s">
        <v>234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T20" s="122"/>
      <c r="U20" s="111"/>
    </row>
    <row r="21" spans="1:21" hidden="1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T21" s="122"/>
      <c r="U21" s="111"/>
    </row>
    <row r="22" spans="1:21" hidden="1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T22" s="122"/>
      <c r="U22" s="111"/>
    </row>
    <row r="23" spans="1:21" hidden="1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T23" s="122"/>
      <c r="U23" s="111"/>
    </row>
    <row r="24" spans="1:21" hidden="1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T24" s="122"/>
      <c r="U24" s="111"/>
    </row>
    <row r="25" spans="1:21" hidden="1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T25" s="122"/>
      <c r="U25" s="111"/>
    </row>
    <row r="26" spans="1:21" hidden="1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T26" s="122"/>
      <c r="U26" s="111"/>
    </row>
    <row r="27" spans="1:21" hidden="1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T27" s="122"/>
      <c r="U27" s="111"/>
    </row>
    <row r="28" spans="1:21" hidden="1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T28" s="122"/>
      <c r="U28" s="111"/>
    </row>
    <row r="29" spans="1:21" hidden="1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T29" s="122"/>
      <c r="U29" s="111"/>
    </row>
    <row r="30" spans="1:21" hidden="1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T30" s="122"/>
      <c r="U30" s="111"/>
    </row>
    <row r="31" spans="1:21" hidden="1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T31" s="122"/>
      <c r="U31" s="111"/>
    </row>
    <row r="32" spans="1:21" hidden="1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T32" s="122"/>
      <c r="U32" s="111"/>
    </row>
    <row r="33" spans="1:21" hidden="1">
      <c r="A33" s="213" t="s">
        <v>235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T33" s="122"/>
      <c r="U33" s="111"/>
    </row>
    <row r="34" spans="1:21" hidden="1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T34" s="122"/>
      <c r="U34" s="111"/>
    </row>
    <row r="35" spans="1:21" hidden="1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T35" s="122"/>
      <c r="U35" s="111"/>
    </row>
    <row r="36" spans="1:21" hidden="1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T36" s="122"/>
      <c r="U36" s="111"/>
    </row>
    <row r="37" spans="1:21" hidden="1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T37" s="122"/>
      <c r="U37" s="111"/>
    </row>
    <row r="38" spans="1:21" hidden="1">
      <c r="A38" s="215" t="s">
        <v>236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T38" s="122"/>
      <c r="U38" s="111"/>
    </row>
    <row r="39" spans="1:21" hidden="1">
      <c r="A39" s="218" t="s">
        <v>237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T39" s="122"/>
      <c r="U39" s="111"/>
    </row>
    <row r="40" spans="1:21" hidden="1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T40" s="122"/>
      <c r="U40" s="111"/>
    </row>
    <row r="41" spans="1:21" hidden="1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T41" s="122"/>
      <c r="U41" s="111"/>
    </row>
    <row r="42" spans="1:21" hidden="1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T42" s="122"/>
      <c r="U42" s="111"/>
    </row>
    <row r="43" spans="1:21" hidden="1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T43" s="122"/>
      <c r="U43" s="111"/>
    </row>
    <row r="44" spans="1:21" hidden="1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T44" s="122"/>
      <c r="U44" s="111"/>
    </row>
    <row r="45" spans="1:21" hidden="1">
      <c r="A45" s="223" t="s">
        <v>238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T45" s="122"/>
      <c r="U45" s="111"/>
    </row>
    <row r="46" spans="1:21" hidden="1">
      <c r="A46" s="225" t="s">
        <v>239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122">
        <v>84.9</v>
      </c>
      <c r="U46" s="112">
        <f>B46/T46*100</f>
        <v>88436.966040175394</v>
      </c>
    </row>
    <row r="47" spans="1:21" hidden="1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122">
        <v>84.9</v>
      </c>
      <c r="U47" s="112">
        <f t="shared" ref="U47:U110" si="0">B47/T47*100</f>
        <v>86534.520488691196</v>
      </c>
    </row>
    <row r="48" spans="1:21" hidden="1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 t="shared" si="0"/>
        <v>112352.57610569902</v>
      </c>
    </row>
    <row r="49" spans="1:21" hidden="1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 t="shared" si="0"/>
        <v>109735.71375113174</v>
      </c>
    </row>
    <row r="50" spans="1:21" hidden="1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 t="shared" si="0"/>
        <v>103372.19571463008</v>
      </c>
    </row>
    <row r="51" spans="1:21" hidden="1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 t="shared" si="0"/>
        <v>157955.57480177371</v>
      </c>
    </row>
    <row r="52" spans="1:21" hidden="1">
      <c r="A52" s="230" t="s">
        <v>240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122">
        <v>84.9</v>
      </c>
      <c r="U52" s="112">
        <f t="shared" si="0"/>
        <v>90509.000201634088</v>
      </c>
    </row>
    <row r="53" spans="1:21" hidden="1">
      <c r="A53" s="233" t="s">
        <v>241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122">
        <v>84.9</v>
      </c>
      <c r="U53" s="112">
        <f t="shared" si="0"/>
        <v>96057.936547916674</v>
      </c>
    </row>
    <row r="54" spans="1:21" hidden="1">
      <c r="A54" s="233" t="s">
        <v>242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 t="shared" si="0"/>
        <v>123678.26297163907</v>
      </c>
    </row>
    <row r="55" spans="1:21" hidden="1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 t="shared" si="0"/>
        <v>145885.32397313989</v>
      </c>
    </row>
    <row r="56" spans="1:21" hidden="1">
      <c r="A56" s="233" t="s">
        <v>243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 t="shared" si="0"/>
        <v>166874.70173467256</v>
      </c>
    </row>
    <row r="57" spans="1:21" hidden="1">
      <c r="A57" s="234" t="s">
        <v>244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 t="shared" si="0"/>
        <v>225224.19642822491</v>
      </c>
    </row>
    <row r="58" spans="1:21" s="100" customFormat="1" hidden="1">
      <c r="A58" s="236" t="s">
        <v>245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 t="shared" si="0"/>
        <v>1506616.9687593284</v>
      </c>
    </row>
    <row r="59" spans="1:21" hidden="1">
      <c r="A59" s="238" t="s">
        <v>246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122">
        <v>94.5</v>
      </c>
      <c r="U59" s="112">
        <f t="shared" si="0"/>
        <v>70430.515131750144</v>
      </c>
    </row>
    <row r="60" spans="1:21" hidden="1">
      <c r="A60" s="233" t="s">
        <v>247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122">
        <v>94.5</v>
      </c>
      <c r="U60" s="112">
        <f t="shared" si="0"/>
        <v>73836.592715688006</v>
      </c>
    </row>
    <row r="61" spans="1:21" hidden="1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 t="shared" si="0"/>
        <v>104987.1595630345</v>
      </c>
    </row>
    <row r="62" spans="1:21" hidden="1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 t="shared" si="0"/>
        <v>99816.631311690682</v>
      </c>
    </row>
    <row r="63" spans="1:21" hidden="1">
      <c r="A63" s="233" t="s">
        <v>248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 t="shared" si="0"/>
        <v>120522.01702329516</v>
      </c>
    </row>
    <row r="64" spans="1:21" hidden="1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 t="shared" si="0"/>
        <v>113718.87199862406</v>
      </c>
    </row>
    <row r="65" spans="1:21" hidden="1">
      <c r="A65" s="233" t="s">
        <v>249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122">
        <v>94.5</v>
      </c>
      <c r="U65" s="112">
        <f t="shared" si="0"/>
        <v>70747.32042888405</v>
      </c>
    </row>
    <row r="66" spans="1:21" hidden="1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122">
        <v>94.5</v>
      </c>
      <c r="U66" s="112">
        <f t="shared" si="0"/>
        <v>80660.809484864018</v>
      </c>
    </row>
    <row r="67" spans="1:21" hidden="1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122">
        <v>94.5</v>
      </c>
      <c r="U67" s="112">
        <f t="shared" si="0"/>
        <v>71634.274377748501</v>
      </c>
    </row>
    <row r="68" spans="1:21" hidden="1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 t="shared" si="0"/>
        <v>102880.0825918848</v>
      </c>
    </row>
    <row r="69" spans="1:21" hidden="1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 t="shared" si="0"/>
        <v>100622.05118730819</v>
      </c>
    </row>
    <row r="70" spans="1:21" hidden="1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 t="shared" si="0"/>
        <v>260885.8988345387</v>
      </c>
    </row>
    <row r="71" spans="1:21" hidden="1">
      <c r="A71" s="241" t="s">
        <v>250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 t="shared" si="0"/>
        <v>1270742.2246493108</v>
      </c>
    </row>
    <row r="72" spans="1:21" hidden="1">
      <c r="A72" s="243" t="s">
        <v>251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122">
        <v>96.1</v>
      </c>
      <c r="U72" s="112">
        <f t="shared" si="0"/>
        <v>64754.607466964408</v>
      </c>
    </row>
    <row r="73" spans="1:21" hidden="1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122">
        <v>96.1</v>
      </c>
      <c r="U73" s="112">
        <f t="shared" si="0"/>
        <v>64124.616087848553</v>
      </c>
    </row>
    <row r="74" spans="1:21" hidden="1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122">
        <v>96.1</v>
      </c>
      <c r="U74" s="112">
        <f t="shared" si="0"/>
        <v>88732.249071982238</v>
      </c>
    </row>
    <row r="75" spans="1:21" hidden="1">
      <c r="A75" s="233" t="s">
        <v>252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122">
        <v>96.1</v>
      </c>
      <c r="U75" s="112">
        <f t="shared" si="0"/>
        <v>91230.795990496888</v>
      </c>
    </row>
    <row r="76" spans="1:21" hidden="1">
      <c r="A76" s="233" t="s">
        <v>253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122">
        <v>96.1</v>
      </c>
      <c r="U76" s="112">
        <f t="shared" si="0"/>
        <v>85869.017524621479</v>
      </c>
    </row>
    <row r="77" spans="1:21" hidden="1">
      <c r="A77" s="233" t="s">
        <v>254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 t="shared" si="0"/>
        <v>133600.68484175816</v>
      </c>
    </row>
    <row r="78" spans="1:21" hidden="1">
      <c r="A78" s="233" t="s">
        <v>255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122">
        <v>96.1</v>
      </c>
      <c r="U78" s="112">
        <f t="shared" si="0"/>
        <v>66594.226092327532</v>
      </c>
    </row>
    <row r="79" spans="1:21" hidden="1">
      <c r="A79" s="233" t="s">
        <v>256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122">
        <v>96.1</v>
      </c>
      <c r="U79" s="112">
        <f t="shared" si="0"/>
        <v>54758.674767897071</v>
      </c>
    </row>
    <row r="80" spans="1:21" hidden="1">
      <c r="A80" s="233" t="s">
        <v>257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 t="shared" si="0"/>
        <v>106708.02032384509</v>
      </c>
    </row>
    <row r="81" spans="1:21" hidden="1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 t="shared" si="0"/>
        <v>119073.0646689615</v>
      </c>
    </row>
    <row r="82" spans="1:21" hidden="1">
      <c r="A82" s="233" t="s">
        <v>258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 t="shared" si="0"/>
        <v>161758.57475452503</v>
      </c>
    </row>
    <row r="83" spans="1:21" hidden="1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 t="shared" si="0"/>
        <v>198114.48347273082</v>
      </c>
    </row>
    <row r="84" spans="1:21" hidden="1">
      <c r="A84" s="241" t="s">
        <v>259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 t="shared" si="0"/>
        <v>1235319.0150639587</v>
      </c>
    </row>
    <row r="85" spans="1:21" hidden="1">
      <c r="A85" s="233" t="s">
        <v>260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122">
        <v>100</v>
      </c>
      <c r="U85" s="112">
        <f t="shared" si="0"/>
        <v>73029.706861312996</v>
      </c>
    </row>
    <row r="86" spans="1:21" hidden="1">
      <c r="A86" s="233" t="s">
        <v>261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122">
        <v>100</v>
      </c>
      <c r="U86" s="112">
        <f t="shared" si="0"/>
        <v>61542.342426640003</v>
      </c>
    </row>
    <row r="87" spans="1:21" hidden="1">
      <c r="A87" s="233" t="s">
        <v>262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122">
        <v>100</v>
      </c>
      <c r="U87" s="112">
        <f t="shared" si="0"/>
        <v>73466.037792904099</v>
      </c>
    </row>
    <row r="88" spans="1:21" hidden="1">
      <c r="A88" s="233" t="s">
        <v>263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122">
        <v>100</v>
      </c>
      <c r="U88" s="112">
        <f t="shared" si="0"/>
        <v>81891.193403823272</v>
      </c>
    </row>
    <row r="89" spans="1:21" hidden="1">
      <c r="A89" s="233" t="s">
        <v>264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 t="shared" si="0"/>
        <v>98594.850234198006</v>
      </c>
    </row>
    <row r="90" spans="1:21" hidden="1">
      <c r="A90" s="233" t="s">
        <v>265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 t="shared" si="0"/>
        <v>118248.95332047481</v>
      </c>
    </row>
    <row r="91" spans="1:21" hidden="1">
      <c r="A91" s="233" t="s">
        <v>266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122">
        <v>100</v>
      </c>
      <c r="U91" s="112">
        <f t="shared" si="0"/>
        <v>86850.807702693332</v>
      </c>
    </row>
    <row r="92" spans="1:21" hidden="1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122">
        <v>100</v>
      </c>
      <c r="U92" s="112">
        <f t="shared" si="0"/>
        <v>48942.178610940784</v>
      </c>
    </row>
    <row r="93" spans="1:21" hidden="1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122">
        <v>100</v>
      </c>
      <c r="U93" s="112">
        <f t="shared" si="0"/>
        <v>85486.902151162052</v>
      </c>
    </row>
    <row r="94" spans="1:21" hidden="1">
      <c r="A94" s="234" t="s">
        <v>267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122">
        <v>100</v>
      </c>
      <c r="U94" s="112">
        <f t="shared" si="0"/>
        <v>55998.45100856114</v>
      </c>
    </row>
    <row r="95" spans="1:21" hidden="1">
      <c r="A95" s="250" t="s">
        <v>268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 t="shared" si="0"/>
        <v>88395.96790248758</v>
      </c>
    </row>
    <row r="96" spans="1:21" hidden="1">
      <c r="A96" s="234" t="s">
        <v>269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 t="shared" si="0"/>
        <v>159851.10658001815</v>
      </c>
    </row>
    <row r="97" spans="1:21" hidden="1">
      <c r="A97" s="241" t="s">
        <v>270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 t="shared" si="0"/>
        <v>1032298.4979952165</v>
      </c>
    </row>
    <row r="98" spans="1:21" hidden="1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122">
        <v>106.2</v>
      </c>
      <c r="U98" s="112">
        <f t="shared" si="0"/>
        <v>54383.887025133467</v>
      </c>
    </row>
    <row r="99" spans="1:21" hidden="1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122">
        <v>106.2</v>
      </c>
      <c r="U99" s="112">
        <f t="shared" si="0"/>
        <v>47980.486075300643</v>
      </c>
    </row>
    <row r="100" spans="1:21" hidden="1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 t="shared" si="0"/>
        <v>84656.308851224108</v>
      </c>
    </row>
    <row r="101" spans="1:21" hidden="1">
      <c r="A101" s="256" t="s">
        <v>271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122">
        <v>106.2</v>
      </c>
      <c r="U101" s="112">
        <f t="shared" si="0"/>
        <v>81440.763508339442</v>
      </c>
    </row>
    <row r="102" spans="1:21" hidden="1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122">
        <v>106.2</v>
      </c>
      <c r="U102" s="112">
        <f t="shared" si="0"/>
        <v>79721.996233521641</v>
      </c>
    </row>
    <row r="103" spans="1:21" hidden="1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 t="shared" si="0"/>
        <v>122316.70433145009</v>
      </c>
    </row>
    <row r="104" spans="1:21" hidden="1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122">
        <v>106.2</v>
      </c>
      <c r="U104" s="112">
        <f t="shared" si="0"/>
        <v>59830.433145009411</v>
      </c>
    </row>
    <row r="105" spans="1:21" hidden="1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122">
        <v>106.2</v>
      </c>
      <c r="U105" s="112">
        <f t="shared" si="0"/>
        <v>80498.352165725039</v>
      </c>
    </row>
    <row r="106" spans="1:21" hidden="1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122">
        <v>106.2</v>
      </c>
      <c r="U106" s="112">
        <f t="shared" si="0"/>
        <v>81736.826741996236</v>
      </c>
    </row>
    <row r="107" spans="1:21" hidden="1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122">
        <v>106.2</v>
      </c>
      <c r="U107" s="112">
        <f t="shared" si="0"/>
        <v>76230.932203389835</v>
      </c>
    </row>
    <row r="108" spans="1:21" hidden="1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 t="shared" si="0"/>
        <v>99197.92746052549</v>
      </c>
    </row>
    <row r="109" spans="1:21" hidden="1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 t="shared" si="0"/>
        <v>174387.37086756842</v>
      </c>
    </row>
    <row r="110" spans="1:21" hidden="1">
      <c r="A110" s="236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5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idden="1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idden="1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 t="shared" si="2"/>
        <v>84782.287822878221</v>
      </c>
    </row>
    <row r="113" spans="1:21" hidden="1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122">
        <v>108.4</v>
      </c>
      <c r="U113" s="112">
        <f t="shared" si="2"/>
        <v>76996.309963099629</v>
      </c>
    </row>
    <row r="114" spans="1:21" hidden="1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122">
        <v>108.4</v>
      </c>
      <c r="U114" s="112">
        <f t="shared" si="2"/>
        <v>71137.500420099313</v>
      </c>
    </row>
    <row r="115" spans="1:21" hidden="1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122">
        <v>108.4</v>
      </c>
      <c r="U115" s="112">
        <f t="shared" si="2"/>
        <v>78589.483394833936</v>
      </c>
    </row>
    <row r="116" spans="1:21" hidden="1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 t="shared" si="2"/>
        <v>121154.05904059039</v>
      </c>
    </row>
    <row r="117" spans="1:21" hidden="1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122">
        <v>108.4</v>
      </c>
      <c r="U117" s="112">
        <f t="shared" si="2"/>
        <v>69518.450184501839</v>
      </c>
    </row>
    <row r="118" spans="1:21" hidden="1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122">
        <v>108.4</v>
      </c>
      <c r="U118" s="112">
        <f t="shared" si="2"/>
        <v>56147.601476014759</v>
      </c>
    </row>
    <row r="119" spans="1:21" hidden="1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8">
        <f t="shared" si="3"/>
        <v>21153</v>
      </c>
      <c r="T119" s="122">
        <v>108.4</v>
      </c>
      <c r="U119" s="112">
        <f t="shared" si="2"/>
        <v>66986.162361623603</v>
      </c>
    </row>
    <row r="120" spans="1:21" hidden="1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8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idden="1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2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idden="1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 t="shared" si="2"/>
        <v>99722.324723247235</v>
      </c>
    </row>
    <row r="123" spans="1:21" s="100" customFormat="1" hidden="1">
      <c r="A123" s="273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4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idden="1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122">
        <v>108.5</v>
      </c>
      <c r="U124" s="112">
        <f t="shared" si="2"/>
        <v>40349.308755760372</v>
      </c>
    </row>
    <row r="125" spans="1:21" hidden="1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122">
        <v>108.5</v>
      </c>
      <c r="U125" s="112">
        <f t="shared" si="2"/>
        <v>51704.147465437789</v>
      </c>
    </row>
    <row r="126" spans="1:21" hidden="1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122">
        <v>108.5</v>
      </c>
      <c r="U126" s="112">
        <f t="shared" si="2"/>
        <v>60157.603686635943</v>
      </c>
    </row>
    <row r="127" spans="1:21" hidden="1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122">
        <v>108.5</v>
      </c>
      <c r="U127" s="112">
        <f t="shared" si="2"/>
        <v>58942.857142857145</v>
      </c>
    </row>
    <row r="128" spans="1:21" hidden="1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122">
        <v>108.5</v>
      </c>
      <c r="U128" s="112">
        <f t="shared" si="2"/>
        <v>68320.737327188937</v>
      </c>
    </row>
    <row r="129" spans="1:25" hidden="1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 t="shared" si="2"/>
        <v>81367.741935483864</v>
      </c>
    </row>
    <row r="130" spans="1:25" hidden="1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122">
        <v>108.5</v>
      </c>
      <c r="U130" s="112">
        <f t="shared" si="2"/>
        <v>62130.875576036866</v>
      </c>
    </row>
    <row r="131" spans="1:25" hidden="1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122">
        <v>108.5</v>
      </c>
      <c r="U131" s="112">
        <f t="shared" si="2"/>
        <v>55003.686635944701</v>
      </c>
    </row>
    <row r="132" spans="1:25" hidden="1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122">
        <v>108.5</v>
      </c>
      <c r="U132" s="112">
        <f t="shared" si="2"/>
        <v>66866.359447004608</v>
      </c>
    </row>
    <row r="133" spans="1:25" s="101" customFormat="1" hidden="1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 t="shared" si="2"/>
        <v>87482.949308755764</v>
      </c>
    </row>
    <row r="134" spans="1:25" s="101" customFormat="1" hidden="1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122">
        <v>108.5</v>
      </c>
      <c r="U134" s="112">
        <f t="shared" si="2"/>
        <v>76929.953917050691</v>
      </c>
    </row>
    <row r="135" spans="1:25" hidden="1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 t="shared" si="2"/>
        <v>132282.02764976959</v>
      </c>
      <c r="Y135" s="89"/>
    </row>
    <row r="136" spans="1:25" hidden="1">
      <c r="A136" s="273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4">
        <f t="shared" si="5"/>
        <v>321118</v>
      </c>
      <c r="T136" s="122">
        <v>108.5</v>
      </c>
      <c r="U136" s="116">
        <f t="shared" si="2"/>
        <v>841538.24884792627</v>
      </c>
    </row>
    <row r="137" spans="1:25" hidden="1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125">
        <v>110.1</v>
      </c>
      <c r="U137" s="112">
        <f t="shared" si="2"/>
        <v>63058.128973660314</v>
      </c>
    </row>
    <row r="138" spans="1:25" hidden="1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125">
        <v>110.1</v>
      </c>
      <c r="U138" s="112">
        <f t="shared" si="2"/>
        <v>70619.43687556767</v>
      </c>
    </row>
    <row r="139" spans="1:25" hidden="1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125">
        <v>110.1</v>
      </c>
      <c r="U139" s="112">
        <f t="shared" si="2"/>
        <v>69449.591280653956</v>
      </c>
    </row>
    <row r="140" spans="1:25" hidden="1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 t="shared" si="2"/>
        <v>82788.374205267944</v>
      </c>
    </row>
    <row r="141" spans="1:25" hidden="1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125">
        <v>110.1</v>
      </c>
      <c r="U141" s="112">
        <f t="shared" si="2"/>
        <v>72074.477747502271</v>
      </c>
    </row>
    <row r="142" spans="1:25" hidden="1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 t="shared" si="2"/>
        <v>93009.990917347881</v>
      </c>
    </row>
    <row r="143" spans="1:25" hidden="1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125">
        <v>110.1</v>
      </c>
      <c r="U143" s="112">
        <f t="shared" si="2"/>
        <v>74327.883742052683</v>
      </c>
    </row>
    <row r="144" spans="1:25" hidden="1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 t="shared" si="2"/>
        <v>85740.236148955504</v>
      </c>
    </row>
    <row r="145" spans="1:25" hidden="1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 t="shared" si="2"/>
        <v>87015.440508628526</v>
      </c>
    </row>
    <row r="146" spans="1:25" s="101" customFormat="1" hidden="1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 t="shared" si="2"/>
        <v>80985.467756584927</v>
      </c>
    </row>
    <row r="147" spans="1:25" s="101" customFormat="1" hidden="1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125">
        <v>110.1</v>
      </c>
      <c r="U147" s="112">
        <f t="shared" si="2"/>
        <v>66726.61217075387</v>
      </c>
    </row>
    <row r="148" spans="1:25" hidden="1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 t="shared" si="2"/>
        <v>130284.28701180746</v>
      </c>
      <c r="Y148" s="89"/>
    </row>
    <row r="149" spans="1:25" hidden="1">
      <c r="A149" s="273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4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 t="shared" si="2"/>
        <v>83744.545454545456</v>
      </c>
    </row>
    <row r="151" spans="1:25" ht="18" hidden="1" customHeight="1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126">
        <v>110</v>
      </c>
      <c r="U151" s="112">
        <f t="shared" si="2"/>
        <v>73496.363636363647</v>
      </c>
    </row>
    <row r="152" spans="1:25" ht="18" hidden="1" customHeight="1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 t="shared" si="2"/>
        <v>130928.18181818181</v>
      </c>
    </row>
    <row r="153" spans="1:25" ht="18" hidden="1" customHeight="1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 t="shared" si="2"/>
        <v>99912.352235723534</v>
      </c>
    </row>
    <row r="154" spans="1:25" ht="18" hidden="1" customHeight="1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 t="shared" si="2"/>
        <v>142685.08287292818</v>
      </c>
    </row>
    <row r="155" spans="1:25" s="154" customFormat="1" ht="18" hidden="1" customHeight="1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 t="shared" si="2"/>
        <v>146086.5561694291</v>
      </c>
    </row>
    <row r="156" spans="1:25" s="156" customFormat="1" ht="18" hidden="1" customHeight="1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 t="shared" si="2"/>
        <v>92974.63605191774</v>
      </c>
    </row>
    <row r="157" spans="1:25" s="158" customFormat="1" ht="18" hidden="1" customHeight="1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 t="shared" si="2"/>
        <v>87934.352517985608</v>
      </c>
    </row>
    <row r="158" spans="1:25" s="158" customFormat="1" ht="18" hidden="1" customHeight="1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 t="shared" si="2"/>
        <v>183519.54656681206</v>
      </c>
    </row>
    <row r="159" spans="1:25" s="156" customFormat="1" ht="18" hidden="1" customHeight="1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 t="shared" si="2"/>
        <v>#DIV/0!</v>
      </c>
    </row>
    <row r="160" spans="1:25" s="156" customFormat="1" ht="18" hidden="1" customHeight="1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 t="shared" si="2"/>
        <v>#DIV/0!</v>
      </c>
      <c r="Y160" s="163"/>
    </row>
    <row r="161" spans="1:25" s="158" customFormat="1" ht="18" hidden="1" customHeight="1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>B161/T161*100</f>
        <v>#DIV/0!</v>
      </c>
      <c r="Y161" s="174"/>
    </row>
    <row r="162" spans="1:25" s="166" customFormat="1" ht="18" hidden="1" customHeight="1">
      <c r="A162" s="273" t="s">
        <v>173</v>
      </c>
      <c r="B162" s="164">
        <f>SUM(B150:B161)</f>
        <v>1579836.0176477062</v>
      </c>
      <c r="C162" s="164">
        <f t="shared" ref="C162:S162" si="7">SUM(C150:C161)</f>
        <v>447328.93999999994</v>
      </c>
      <c r="D162" s="164">
        <f t="shared" si="7"/>
        <v>306618.76</v>
      </c>
      <c r="E162" s="164">
        <f t="shared" si="7"/>
        <v>13759.650000000001</v>
      </c>
      <c r="F162" s="164">
        <f t="shared" si="7"/>
        <v>140711.18</v>
      </c>
      <c r="G162" s="164">
        <f t="shared" si="7"/>
        <v>51613.789999999994</v>
      </c>
      <c r="H162" s="164">
        <f t="shared" si="7"/>
        <v>89095.19</v>
      </c>
      <c r="I162" s="164">
        <f t="shared" si="7"/>
        <v>1132507.2631197104</v>
      </c>
      <c r="J162" s="164">
        <f t="shared" si="7"/>
        <v>148285.22433369514</v>
      </c>
      <c r="K162" s="164">
        <f t="shared" si="7"/>
        <v>69984.04352630589</v>
      </c>
      <c r="L162" s="164">
        <f t="shared" si="7"/>
        <v>984221.03878601524</v>
      </c>
      <c r="M162" s="164">
        <f t="shared" si="7"/>
        <v>625215.13161499659</v>
      </c>
      <c r="N162" s="164">
        <f t="shared" si="7"/>
        <v>359006.90717101883</v>
      </c>
      <c r="O162" s="164">
        <f t="shared" si="7"/>
        <v>454903.98433369515</v>
      </c>
      <c r="P162" s="164">
        <f t="shared" si="7"/>
        <v>83744.693526305899</v>
      </c>
      <c r="Q162" s="164">
        <f t="shared" si="7"/>
        <v>1124931.2187860152</v>
      </c>
      <c r="R162" s="164">
        <f t="shared" si="7"/>
        <v>676829.37479747715</v>
      </c>
      <c r="S162" s="292">
        <f t="shared" si="7"/>
        <v>448103.3696887024</v>
      </c>
      <c r="T162" s="152">
        <v>110.16800000000001</v>
      </c>
      <c r="U162" s="165">
        <f>B162/T162*100</f>
        <v>1434024.415118461</v>
      </c>
      <c r="Y162" s="167"/>
    </row>
    <row r="163" spans="1:25" s="149" customFormat="1" ht="18" hidden="1" customHeight="1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Y163" s="150"/>
    </row>
    <row r="164" spans="1:25" s="156" customFormat="1" ht="18" hidden="1" customHeight="1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Y164" s="163"/>
    </row>
    <row r="165" spans="1:25" s="158" customFormat="1" ht="18" hidden="1" customHeight="1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Y165" s="174"/>
    </row>
    <row r="166" spans="1:25" s="158" customFormat="1" ht="18" hidden="1" customHeight="1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Y166" s="174"/>
    </row>
    <row r="167" spans="1:25" s="156" customFormat="1" ht="18" hidden="1" customHeight="1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Y167" s="163"/>
    </row>
    <row r="168" spans="1:25" s="354" customFormat="1" ht="18" hidden="1" customHeight="1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Y168" s="355"/>
    </row>
    <row r="169" spans="1:25" s="158" customFormat="1" ht="18" hidden="1" customHeight="1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Y169" s="174"/>
    </row>
    <row r="170" spans="1:25" s="158" customFormat="1" ht="18" hidden="1" customHeight="1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Y170" s="174"/>
    </row>
    <row r="171" spans="1:25" s="158" customFormat="1" ht="18" hidden="1" customHeight="1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Y171" s="174"/>
    </row>
    <row r="172" spans="1:25" s="156" customFormat="1" ht="18" hidden="1" customHeight="1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Y172" s="163"/>
    </row>
    <row r="173" spans="1:25" s="156" customFormat="1" ht="18" hidden="1" customHeight="1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Y173" s="163"/>
    </row>
    <row r="174" spans="1:25" s="354" customFormat="1" ht="18" hidden="1" customHeight="1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Y174" s="355"/>
    </row>
    <row r="175" spans="1:25" s="156" customFormat="1" ht="18" hidden="1" customHeight="1" thickTop="1">
      <c r="A175" s="295" t="s">
        <v>200</v>
      </c>
      <c r="B175" s="180">
        <f>SUM(B163:B174)</f>
        <v>1648757.1454288536</v>
      </c>
      <c r="C175" s="180">
        <f t="shared" ref="C175:S175" si="8">SUM(C163:C174)</f>
        <v>474105.65311692003</v>
      </c>
      <c r="D175" s="180">
        <f t="shared" si="8"/>
        <v>272513.09569891996</v>
      </c>
      <c r="E175" s="180">
        <f t="shared" si="8"/>
        <v>16539.27</v>
      </c>
      <c r="F175" s="180">
        <f t="shared" si="8"/>
        <v>201592.55741800001</v>
      </c>
      <c r="G175" s="180">
        <f t="shared" si="8"/>
        <v>89838.36</v>
      </c>
      <c r="H175" s="180">
        <f t="shared" si="8"/>
        <v>111754.19741800001</v>
      </c>
      <c r="I175" s="180">
        <f t="shared" si="8"/>
        <v>1174651.4923119335</v>
      </c>
      <c r="J175" s="180">
        <f t="shared" si="8"/>
        <v>109445.5697807932</v>
      </c>
      <c r="K175" s="180">
        <f t="shared" si="8"/>
        <v>40446.395887407925</v>
      </c>
      <c r="L175" s="180">
        <f t="shared" si="8"/>
        <v>1065205.92253114</v>
      </c>
      <c r="M175" s="180">
        <f t="shared" si="8"/>
        <v>669633.68816707656</v>
      </c>
      <c r="N175" s="180">
        <f t="shared" si="8"/>
        <v>395572.23436406365</v>
      </c>
      <c r="O175" s="180">
        <f t="shared" si="8"/>
        <v>381958.66547971324</v>
      </c>
      <c r="P175" s="180">
        <f t="shared" si="8"/>
        <v>56985.665887407929</v>
      </c>
      <c r="Q175" s="180">
        <f t="shared" si="8"/>
        <v>1266798.4799491405</v>
      </c>
      <c r="R175" s="180">
        <f t="shared" si="8"/>
        <v>759472.04816707643</v>
      </c>
      <c r="S175" s="296">
        <f t="shared" si="8"/>
        <v>507326.43178206362</v>
      </c>
      <c r="T175" s="172">
        <v>109.85471669665</v>
      </c>
      <c r="U175" s="165">
        <f>B175/T175*100</f>
        <v>1500852.3939683805</v>
      </c>
      <c r="Y175" s="163"/>
    </row>
    <row r="176" spans="1:25" s="156" customFormat="1" ht="18" hidden="1" customHeight="1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Y176" s="163"/>
    </row>
    <row r="177" spans="1:25" s="354" customFormat="1" ht="18" hidden="1" customHeight="1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Y177" s="355"/>
    </row>
    <row r="178" spans="1:25" s="156" customFormat="1" ht="18" hidden="1" customHeight="1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Y178" s="163"/>
    </row>
    <row r="179" spans="1:25" s="149" customFormat="1" ht="18" hidden="1" customHeight="1">
      <c r="A179" s="431" t="s">
        <v>272</v>
      </c>
      <c r="B179" s="432">
        <f>SUM(B176:B178)</f>
        <v>340638.39802315237</v>
      </c>
      <c r="C179" s="432">
        <f t="shared" ref="C179:S179" si="9">SUM(C176:C178)</f>
        <v>99456.2</v>
      </c>
      <c r="D179" s="432">
        <f t="shared" si="9"/>
        <v>54508.490000000005</v>
      </c>
      <c r="E179" s="432">
        <f t="shared" si="9"/>
        <v>4405.25</v>
      </c>
      <c r="F179" s="432">
        <f t="shared" si="9"/>
        <v>44947.71</v>
      </c>
      <c r="G179" s="432">
        <f t="shared" si="9"/>
        <v>21700.9</v>
      </c>
      <c r="H179" s="432">
        <f t="shared" si="9"/>
        <v>23247.81</v>
      </c>
      <c r="I179" s="432">
        <f t="shared" si="9"/>
        <v>241181.19802315236</v>
      </c>
      <c r="J179" s="432">
        <f t="shared" si="9"/>
        <v>57065.270907604157</v>
      </c>
      <c r="K179" s="432">
        <f t="shared" si="9"/>
        <v>8034.9</v>
      </c>
      <c r="L179" s="432">
        <f t="shared" si="9"/>
        <v>184115.9271155482</v>
      </c>
      <c r="M179" s="432">
        <f t="shared" si="9"/>
        <v>112602.1304445453</v>
      </c>
      <c r="N179" s="432">
        <f t="shared" si="9"/>
        <v>71513.7966710029</v>
      </c>
      <c r="O179" s="432">
        <f t="shared" si="9"/>
        <v>111573.76090760416</v>
      </c>
      <c r="P179" s="432">
        <f t="shared" si="9"/>
        <v>12440.15</v>
      </c>
      <c r="Q179" s="432">
        <f t="shared" si="9"/>
        <v>229064.63711554819</v>
      </c>
      <c r="R179" s="432">
        <f t="shared" si="9"/>
        <v>134303.03044454529</v>
      </c>
      <c r="S179" s="519">
        <f t="shared" si="9"/>
        <v>94761.606671002897</v>
      </c>
      <c r="T179" s="148"/>
      <c r="U179" s="147"/>
      <c r="Y179" s="150"/>
    </row>
    <row r="180" spans="1:25" s="156" customFormat="1" ht="18" hidden="1" customHeight="1">
      <c r="A180" s="286">
        <v>2017.4</v>
      </c>
      <c r="B180" s="159">
        <v>158022</v>
      </c>
      <c r="C180" s="159">
        <v>31810</v>
      </c>
      <c r="D180" s="159">
        <v>23551</v>
      </c>
      <c r="E180" s="159">
        <v>243</v>
      </c>
      <c r="F180" s="159">
        <v>8259</v>
      </c>
      <c r="G180" s="159">
        <v>1201</v>
      </c>
      <c r="H180" s="159">
        <v>7058</v>
      </c>
      <c r="I180" s="159">
        <v>126212</v>
      </c>
      <c r="J180" s="159">
        <v>16683</v>
      </c>
      <c r="K180" s="159">
        <v>8385</v>
      </c>
      <c r="L180" s="159">
        <v>109529</v>
      </c>
      <c r="M180" s="159">
        <v>52806</v>
      </c>
      <c r="N180" s="159">
        <v>56722</v>
      </c>
      <c r="O180" s="159">
        <v>40234.078930835494</v>
      </c>
      <c r="P180" s="159">
        <v>8628.33</v>
      </c>
      <c r="Q180" s="159">
        <v>117787.63444291307</v>
      </c>
      <c r="R180" s="159">
        <v>54007.814848323018</v>
      </c>
      <c r="S180" s="289">
        <v>63779.819594590052</v>
      </c>
      <c r="T180" s="171"/>
      <c r="U180" s="169"/>
      <c r="Y180" s="163"/>
    </row>
    <row r="181" spans="1:25" s="354" customFormat="1" ht="18" hidden="1" customHeight="1">
      <c r="A181" s="282">
        <v>2017.5</v>
      </c>
      <c r="B181" s="350">
        <v>138305</v>
      </c>
      <c r="C181" s="350">
        <v>34179</v>
      </c>
      <c r="D181" s="350">
        <v>22469</v>
      </c>
      <c r="E181" s="350">
        <v>484</v>
      </c>
      <c r="F181" s="350">
        <v>11709</v>
      </c>
      <c r="G181" s="350">
        <v>1880</v>
      </c>
      <c r="H181" s="350">
        <v>9829</v>
      </c>
      <c r="I181" s="350">
        <v>104127</v>
      </c>
      <c r="J181" s="350">
        <v>17384</v>
      </c>
      <c r="K181" s="350">
        <v>8117</v>
      </c>
      <c r="L181" s="350">
        <v>86743</v>
      </c>
      <c r="M181" s="350">
        <v>59645</v>
      </c>
      <c r="N181" s="350">
        <v>27098</v>
      </c>
      <c r="O181" s="350">
        <v>39854</v>
      </c>
      <c r="P181" s="350">
        <v>8601</v>
      </c>
      <c r="Q181" s="350">
        <v>98452</v>
      </c>
      <c r="R181" s="350">
        <v>61525</v>
      </c>
      <c r="S181" s="351">
        <v>36927</v>
      </c>
      <c r="T181" s="361"/>
      <c r="U181" s="165"/>
      <c r="Y181" s="355"/>
    </row>
    <row r="182" spans="1:25" s="434" customFormat="1" ht="19.5" hidden="1" customHeight="1">
      <c r="A182" s="282">
        <v>2017.6</v>
      </c>
      <c r="B182" s="393">
        <v>144907</v>
      </c>
      <c r="C182" s="393">
        <v>53924</v>
      </c>
      <c r="D182" s="393">
        <v>36613</v>
      </c>
      <c r="E182" s="393">
        <v>765</v>
      </c>
      <c r="F182" s="393">
        <v>17311</v>
      </c>
      <c r="G182" s="393">
        <v>6740</v>
      </c>
      <c r="H182" s="393">
        <v>10571</v>
      </c>
      <c r="I182" s="393">
        <v>90984</v>
      </c>
      <c r="J182" s="393">
        <v>3814</v>
      </c>
      <c r="K182" s="393">
        <v>1935</v>
      </c>
      <c r="L182" s="393">
        <v>87170</v>
      </c>
      <c r="M182" s="393">
        <v>54651</v>
      </c>
      <c r="N182" s="393">
        <v>32520</v>
      </c>
      <c r="O182" s="393">
        <v>40426</v>
      </c>
      <c r="P182" s="393">
        <v>2700</v>
      </c>
      <c r="Q182" s="393">
        <v>104481</v>
      </c>
      <c r="R182" s="393">
        <v>61390</v>
      </c>
      <c r="S182" s="433">
        <v>43091</v>
      </c>
      <c r="T182" s="361"/>
      <c r="U182" s="165"/>
      <c r="Y182" s="435"/>
    </row>
    <row r="183" spans="1:25" s="436" customFormat="1" ht="19.5" hidden="1" customHeight="1">
      <c r="A183" s="431" t="s">
        <v>273</v>
      </c>
      <c r="B183" s="432">
        <f>SUM(B180:B182)</f>
        <v>441234</v>
      </c>
      <c r="C183" s="432">
        <f t="shared" ref="C183:S183" si="10">SUM(C180:C182)</f>
        <v>119913</v>
      </c>
      <c r="D183" s="432">
        <f t="shared" si="10"/>
        <v>82633</v>
      </c>
      <c r="E183" s="432">
        <f t="shared" si="10"/>
        <v>1492</v>
      </c>
      <c r="F183" s="432">
        <f t="shared" si="10"/>
        <v>37279</v>
      </c>
      <c r="G183" s="432">
        <f t="shared" si="10"/>
        <v>9821</v>
      </c>
      <c r="H183" s="432">
        <f t="shared" si="10"/>
        <v>27458</v>
      </c>
      <c r="I183" s="432">
        <f t="shared" si="10"/>
        <v>321323</v>
      </c>
      <c r="J183" s="432">
        <f t="shared" si="10"/>
        <v>37881</v>
      </c>
      <c r="K183" s="432">
        <f t="shared" si="10"/>
        <v>18437</v>
      </c>
      <c r="L183" s="432">
        <f t="shared" si="10"/>
        <v>283442</v>
      </c>
      <c r="M183" s="432">
        <f t="shared" si="10"/>
        <v>167102</v>
      </c>
      <c r="N183" s="432">
        <f t="shared" si="10"/>
        <v>116340</v>
      </c>
      <c r="O183" s="432">
        <f t="shared" si="10"/>
        <v>120514.0789308355</v>
      </c>
      <c r="P183" s="432">
        <f t="shared" si="10"/>
        <v>19929.330000000002</v>
      </c>
      <c r="Q183" s="432">
        <f t="shared" si="10"/>
        <v>320720.63444291305</v>
      </c>
      <c r="R183" s="432">
        <f t="shared" si="10"/>
        <v>176922.814848323</v>
      </c>
      <c r="S183" s="519">
        <f t="shared" si="10"/>
        <v>143797.81959459005</v>
      </c>
      <c r="T183" s="148"/>
      <c r="U183" s="147"/>
      <c r="Y183" s="437"/>
    </row>
    <row r="184" spans="1:25" s="156" customFormat="1" ht="18" hidden="1" customHeight="1">
      <c r="A184" s="286">
        <v>2017.7</v>
      </c>
      <c r="B184" s="159">
        <v>97985</v>
      </c>
      <c r="C184" s="159">
        <v>26446</v>
      </c>
      <c r="D184" s="159">
        <v>16471</v>
      </c>
      <c r="E184" s="159">
        <v>725</v>
      </c>
      <c r="F184" s="159">
        <v>9975</v>
      </c>
      <c r="G184" s="159">
        <v>1931</v>
      </c>
      <c r="H184" s="159">
        <v>8044</v>
      </c>
      <c r="I184" s="159">
        <v>71539</v>
      </c>
      <c r="J184" s="159">
        <v>3497</v>
      </c>
      <c r="K184" s="159">
        <v>1718</v>
      </c>
      <c r="L184" s="159">
        <v>68042</v>
      </c>
      <c r="M184" s="159">
        <v>43831</v>
      </c>
      <c r="N184" s="159">
        <v>24211</v>
      </c>
      <c r="O184" s="159">
        <v>19968</v>
      </c>
      <c r="P184" s="159">
        <v>2443</v>
      </c>
      <c r="Q184" s="159">
        <v>78017</v>
      </c>
      <c r="R184" s="159">
        <v>45762</v>
      </c>
      <c r="S184" s="289">
        <v>32255</v>
      </c>
      <c r="T184" s="171"/>
      <c r="U184" s="169"/>
      <c r="Y184" s="163"/>
    </row>
    <row r="185" spans="1:25" s="158" customFormat="1" ht="18" hidden="1" customHeight="1">
      <c r="A185" s="286">
        <v>2017.8</v>
      </c>
      <c r="B185" s="159">
        <v>144577</v>
      </c>
      <c r="C185" s="159">
        <v>40024</v>
      </c>
      <c r="D185" s="159">
        <v>25864</v>
      </c>
      <c r="E185" s="159">
        <v>1548</v>
      </c>
      <c r="F185" s="159">
        <v>14161</v>
      </c>
      <c r="G185" s="159">
        <v>8497</v>
      </c>
      <c r="H185" s="159">
        <v>5664</v>
      </c>
      <c r="I185" s="159">
        <v>104553</v>
      </c>
      <c r="J185" s="159">
        <v>9082</v>
      </c>
      <c r="K185" s="159">
        <v>7393</v>
      </c>
      <c r="L185" s="159">
        <v>95470</v>
      </c>
      <c r="M185" s="159">
        <v>64265</v>
      </c>
      <c r="N185" s="159">
        <v>31206</v>
      </c>
      <c r="O185" s="159">
        <v>34945.71395390822</v>
      </c>
      <c r="P185" s="159">
        <v>8941.2998115830596</v>
      </c>
      <c r="Q185" s="159">
        <v>109631.24924668217</v>
      </c>
      <c r="R185" s="159">
        <v>72761.670902756072</v>
      </c>
      <c r="S185" s="289">
        <v>36869.578343926107</v>
      </c>
      <c r="T185" s="178"/>
      <c r="U185" s="179"/>
      <c r="Y185" s="174"/>
    </row>
    <row r="186" spans="1:25" s="156" customFormat="1" ht="18" hidden="1" customHeight="1">
      <c r="A186" s="282">
        <v>2017.9</v>
      </c>
      <c r="B186" s="350">
        <v>130687</v>
      </c>
      <c r="C186" s="350">
        <v>30143</v>
      </c>
      <c r="D186" s="350">
        <v>16971</v>
      </c>
      <c r="E186" s="350">
        <v>1020</v>
      </c>
      <c r="F186" s="350">
        <v>13171</v>
      </c>
      <c r="G186" s="350">
        <v>6592</v>
      </c>
      <c r="H186" s="350">
        <v>6579</v>
      </c>
      <c r="I186" s="350">
        <v>100544</v>
      </c>
      <c r="J186" s="350">
        <v>5886</v>
      </c>
      <c r="K186" s="350">
        <v>2411</v>
      </c>
      <c r="L186" s="350">
        <v>94658</v>
      </c>
      <c r="M186" s="350">
        <v>57267</v>
      </c>
      <c r="N186" s="350">
        <v>37390</v>
      </c>
      <c r="O186" s="350">
        <v>22857</v>
      </c>
      <c r="P186" s="350">
        <v>3430</v>
      </c>
      <c r="Q186" s="350">
        <v>107829</v>
      </c>
      <c r="R186" s="350">
        <v>63859</v>
      </c>
      <c r="S186" s="351">
        <v>43970</v>
      </c>
      <c r="T186" s="171"/>
      <c r="U186" s="169"/>
      <c r="Y186" s="163"/>
    </row>
    <row r="187" spans="1:25" s="149" customFormat="1" ht="18" hidden="1" customHeight="1">
      <c r="A187" s="431" t="s">
        <v>285</v>
      </c>
      <c r="B187" s="392">
        <f>SUM(B184:B186)</f>
        <v>373249</v>
      </c>
      <c r="C187" s="392">
        <f t="shared" ref="C187:S187" si="11">SUM(C184:C186)</f>
        <v>96613</v>
      </c>
      <c r="D187" s="392">
        <f t="shared" si="11"/>
        <v>59306</v>
      </c>
      <c r="E187" s="392">
        <f t="shared" si="11"/>
        <v>3293</v>
      </c>
      <c r="F187" s="392">
        <f t="shared" si="11"/>
        <v>37307</v>
      </c>
      <c r="G187" s="392">
        <f t="shared" si="11"/>
        <v>17020</v>
      </c>
      <c r="H187" s="392">
        <f t="shared" si="11"/>
        <v>20287</v>
      </c>
      <c r="I187" s="392">
        <f t="shared" si="11"/>
        <v>276636</v>
      </c>
      <c r="J187" s="392">
        <f t="shared" si="11"/>
        <v>18465</v>
      </c>
      <c r="K187" s="392">
        <f t="shared" si="11"/>
        <v>11522</v>
      </c>
      <c r="L187" s="392">
        <f t="shared" si="11"/>
        <v>258170</v>
      </c>
      <c r="M187" s="392">
        <f t="shared" si="11"/>
        <v>165363</v>
      </c>
      <c r="N187" s="392">
        <f t="shared" si="11"/>
        <v>92807</v>
      </c>
      <c r="O187" s="392">
        <f t="shared" si="11"/>
        <v>77770.713953908213</v>
      </c>
      <c r="P187" s="392">
        <f t="shared" si="11"/>
        <v>14814.29981158306</v>
      </c>
      <c r="Q187" s="392">
        <f t="shared" si="11"/>
        <v>295477.24924668216</v>
      </c>
      <c r="R187" s="392">
        <f t="shared" si="11"/>
        <v>182382.67090275607</v>
      </c>
      <c r="S187" s="465">
        <f t="shared" si="11"/>
        <v>113094.57834392611</v>
      </c>
      <c r="T187" s="148"/>
      <c r="U187" s="147"/>
      <c r="Y187" s="150"/>
    </row>
    <row r="188" spans="1:25" s="156" customFormat="1" ht="18" hidden="1" customHeight="1">
      <c r="A188" s="375" t="s">
        <v>203</v>
      </c>
      <c r="B188" s="350">
        <v>93467</v>
      </c>
      <c r="C188" s="350">
        <v>17077</v>
      </c>
      <c r="D188" s="350">
        <v>8826</v>
      </c>
      <c r="E188" s="350">
        <v>781</v>
      </c>
      <c r="F188" s="350">
        <v>8251</v>
      </c>
      <c r="G188" s="350">
        <v>1738</v>
      </c>
      <c r="H188" s="350">
        <v>6513</v>
      </c>
      <c r="I188" s="350">
        <v>76390</v>
      </c>
      <c r="J188" s="350">
        <v>11618</v>
      </c>
      <c r="K188" s="350">
        <v>6724</v>
      </c>
      <c r="L188" s="350">
        <v>64772</v>
      </c>
      <c r="M188" s="350">
        <v>26561</v>
      </c>
      <c r="N188" s="350">
        <v>38211</v>
      </c>
      <c r="O188" s="350">
        <v>20444</v>
      </c>
      <c r="P188" s="350">
        <v>7505</v>
      </c>
      <c r="Q188" s="350">
        <v>73023</v>
      </c>
      <c r="R188" s="350">
        <v>28298</v>
      </c>
      <c r="S188" s="351">
        <v>44724</v>
      </c>
      <c r="T188" s="171"/>
      <c r="U188" s="169"/>
      <c r="Y188" s="163"/>
    </row>
    <row r="189" spans="1:25" s="390" customFormat="1" ht="18" hidden="1" customHeight="1">
      <c r="A189" s="385" t="s">
        <v>204</v>
      </c>
      <c r="B189" s="386">
        <v>131559</v>
      </c>
      <c r="C189" s="386">
        <v>35993</v>
      </c>
      <c r="D189" s="386">
        <v>22922</v>
      </c>
      <c r="E189" s="386">
        <v>358</v>
      </c>
      <c r="F189" s="386">
        <v>13071</v>
      </c>
      <c r="G189" s="386">
        <v>2270</v>
      </c>
      <c r="H189" s="386">
        <v>10801</v>
      </c>
      <c r="I189" s="386">
        <v>95566</v>
      </c>
      <c r="J189" s="386">
        <v>9197</v>
      </c>
      <c r="K189" s="386">
        <v>5015</v>
      </c>
      <c r="L189" s="386">
        <v>86369</v>
      </c>
      <c r="M189" s="386">
        <v>52669</v>
      </c>
      <c r="N189" s="386">
        <v>33699</v>
      </c>
      <c r="O189" s="386">
        <v>32119</v>
      </c>
      <c r="P189" s="386">
        <v>5374</v>
      </c>
      <c r="Q189" s="386">
        <v>99440</v>
      </c>
      <c r="R189" s="386">
        <v>54939</v>
      </c>
      <c r="S189" s="387">
        <v>44501</v>
      </c>
      <c r="T189" s="388"/>
      <c r="U189" s="389"/>
      <c r="Y189" s="391"/>
    </row>
    <row r="190" spans="1:25" s="390" customFormat="1" ht="18" hidden="1" customHeight="1">
      <c r="A190" s="375" t="s">
        <v>205</v>
      </c>
      <c r="B190" s="350">
        <v>225135</v>
      </c>
      <c r="C190" s="350">
        <v>102985</v>
      </c>
      <c r="D190" s="350">
        <v>47100</v>
      </c>
      <c r="E190" s="350">
        <v>946</v>
      </c>
      <c r="F190" s="350">
        <v>55885</v>
      </c>
      <c r="G190" s="350">
        <v>34500</v>
      </c>
      <c r="H190" s="350">
        <v>21385</v>
      </c>
      <c r="I190" s="350">
        <v>122150</v>
      </c>
      <c r="J190" s="350">
        <v>11596</v>
      </c>
      <c r="K190" s="350">
        <v>8066</v>
      </c>
      <c r="L190" s="350">
        <v>110554</v>
      </c>
      <c r="M190" s="350">
        <v>73397</v>
      </c>
      <c r="N190" s="350">
        <v>37156</v>
      </c>
      <c r="O190" s="350">
        <v>58696</v>
      </c>
      <c r="P190" s="350">
        <v>9012</v>
      </c>
      <c r="Q190" s="350">
        <v>166439</v>
      </c>
      <c r="R190" s="350">
        <v>107897</v>
      </c>
      <c r="S190" s="351">
        <v>58541</v>
      </c>
      <c r="T190" s="388"/>
      <c r="U190" s="389"/>
      <c r="Y190" s="391"/>
    </row>
    <row r="191" spans="1:25" s="390" customFormat="1" ht="18" hidden="1" customHeight="1">
      <c r="A191" s="431" t="s">
        <v>293</v>
      </c>
      <c r="B191" s="392">
        <f>SUM(B188:B190)</f>
        <v>450161</v>
      </c>
      <c r="C191" s="392">
        <f t="shared" ref="C191:S191" si="12">SUM(C188:C190)</f>
        <v>156055</v>
      </c>
      <c r="D191" s="392">
        <f t="shared" si="12"/>
        <v>78848</v>
      </c>
      <c r="E191" s="392">
        <f t="shared" si="12"/>
        <v>2085</v>
      </c>
      <c r="F191" s="392">
        <f t="shared" si="12"/>
        <v>77207</v>
      </c>
      <c r="G191" s="392">
        <f t="shared" si="12"/>
        <v>38508</v>
      </c>
      <c r="H191" s="392">
        <f t="shared" si="12"/>
        <v>38699</v>
      </c>
      <c r="I191" s="392">
        <f t="shared" si="12"/>
        <v>294106</v>
      </c>
      <c r="J191" s="392">
        <f t="shared" si="12"/>
        <v>32411</v>
      </c>
      <c r="K191" s="392">
        <f t="shared" si="12"/>
        <v>19805</v>
      </c>
      <c r="L191" s="392">
        <f t="shared" si="12"/>
        <v>261695</v>
      </c>
      <c r="M191" s="392">
        <f t="shared" si="12"/>
        <v>152627</v>
      </c>
      <c r="N191" s="392">
        <f t="shared" si="12"/>
        <v>109066</v>
      </c>
      <c r="O191" s="392">
        <f t="shared" si="12"/>
        <v>111259</v>
      </c>
      <c r="P191" s="392">
        <f t="shared" si="12"/>
        <v>21891</v>
      </c>
      <c r="Q191" s="392">
        <f t="shared" si="12"/>
        <v>338902</v>
      </c>
      <c r="R191" s="392">
        <f t="shared" si="12"/>
        <v>191134</v>
      </c>
      <c r="S191" s="465">
        <f t="shared" si="12"/>
        <v>147766</v>
      </c>
      <c r="T191" s="388"/>
      <c r="U191" s="389"/>
      <c r="Y191" s="391"/>
    </row>
    <row r="192" spans="1:25" s="156" customFormat="1" ht="18" hidden="1" customHeight="1">
      <c r="A192" s="295" t="s">
        <v>206</v>
      </c>
      <c r="B192" s="180">
        <f t="shared" ref="B192:S192" si="13">SUM(B176:B190)</f>
        <v>2760403.7960463045</v>
      </c>
      <c r="C192" s="180">
        <f t="shared" si="13"/>
        <v>788019.4</v>
      </c>
      <c r="D192" s="180">
        <f t="shared" si="13"/>
        <v>471742.98</v>
      </c>
      <c r="E192" s="180">
        <f t="shared" si="13"/>
        <v>20465.5</v>
      </c>
      <c r="F192" s="180">
        <f t="shared" si="13"/>
        <v>316274.42</v>
      </c>
      <c r="G192" s="180">
        <f t="shared" si="13"/>
        <v>135591.79999999999</v>
      </c>
      <c r="H192" s="180">
        <f t="shared" si="13"/>
        <v>180684.62</v>
      </c>
      <c r="I192" s="180">
        <f t="shared" si="13"/>
        <v>1972386.3960463046</v>
      </c>
      <c r="J192" s="180">
        <f t="shared" si="13"/>
        <v>259233.54181520833</v>
      </c>
      <c r="K192" s="180">
        <f t="shared" si="13"/>
        <v>95792.8</v>
      </c>
      <c r="L192" s="180">
        <f t="shared" si="13"/>
        <v>1713150.8542310963</v>
      </c>
      <c r="M192" s="180">
        <f t="shared" si="13"/>
        <v>1042761.2608890906</v>
      </c>
      <c r="N192" s="180">
        <f t="shared" si="13"/>
        <v>670387.59334200574</v>
      </c>
      <c r="O192" s="180">
        <f t="shared" si="13"/>
        <v>730976.10758469568</v>
      </c>
      <c r="P192" s="180">
        <f t="shared" si="13"/>
        <v>116258.5596231661</v>
      </c>
      <c r="Q192" s="180">
        <f t="shared" si="13"/>
        <v>2029427.041610287</v>
      </c>
      <c r="R192" s="180">
        <f t="shared" si="13"/>
        <v>1178351.0323912487</v>
      </c>
      <c r="S192" s="296">
        <f t="shared" si="13"/>
        <v>851074.00921903807</v>
      </c>
      <c r="T192" s="172"/>
      <c r="U192" s="165"/>
      <c r="Y192" s="163"/>
    </row>
    <row r="193" spans="1:25" s="156" customFormat="1" ht="18" hidden="1" customHeight="1">
      <c r="A193" s="297" t="s">
        <v>207</v>
      </c>
      <c r="B193" s="159">
        <v>125445</v>
      </c>
      <c r="C193" s="159">
        <v>19455</v>
      </c>
      <c r="D193" s="159">
        <v>11863</v>
      </c>
      <c r="E193" s="159">
        <v>1400</v>
      </c>
      <c r="F193" s="159">
        <v>7592</v>
      </c>
      <c r="G193" s="159">
        <v>1850</v>
      </c>
      <c r="H193" s="159">
        <v>5741</v>
      </c>
      <c r="I193" s="159">
        <v>105990</v>
      </c>
      <c r="J193" s="159">
        <v>50155</v>
      </c>
      <c r="K193" s="159">
        <v>3991</v>
      </c>
      <c r="L193" s="159">
        <v>55835</v>
      </c>
      <c r="M193" s="159">
        <v>30761</v>
      </c>
      <c r="N193" s="159">
        <v>25074</v>
      </c>
      <c r="O193" s="159">
        <v>62018</v>
      </c>
      <c r="P193" s="159">
        <v>5391</v>
      </c>
      <c r="Q193" s="159">
        <v>63427</v>
      </c>
      <c r="R193" s="159">
        <v>32612</v>
      </c>
      <c r="S193" s="289">
        <v>30815</v>
      </c>
      <c r="T193" s="178"/>
      <c r="U193" s="169"/>
      <c r="Y193" s="163"/>
    </row>
    <row r="194" spans="1:25" s="156" customFormat="1" ht="18" hidden="1" customHeight="1">
      <c r="A194" s="297" t="s">
        <v>208</v>
      </c>
      <c r="B194" s="159">
        <v>95013</v>
      </c>
      <c r="C194" s="159">
        <v>30865</v>
      </c>
      <c r="D194" s="159">
        <v>24359</v>
      </c>
      <c r="E194" s="159">
        <v>89</v>
      </c>
      <c r="F194" s="159">
        <v>6506</v>
      </c>
      <c r="G194" s="159">
        <v>874</v>
      </c>
      <c r="H194" s="159">
        <v>5632</v>
      </c>
      <c r="I194" s="159">
        <v>64149</v>
      </c>
      <c r="J194" s="159">
        <v>9151</v>
      </c>
      <c r="K194" s="159">
        <v>4882</v>
      </c>
      <c r="L194" s="159">
        <v>54998</v>
      </c>
      <c r="M194" s="159">
        <v>23192</v>
      </c>
      <c r="N194" s="159">
        <v>31806</v>
      </c>
      <c r="O194" s="159">
        <v>33510</v>
      </c>
      <c r="P194" s="159">
        <v>4971</v>
      </c>
      <c r="Q194" s="159">
        <v>61503</v>
      </c>
      <c r="R194" s="159">
        <v>24065</v>
      </c>
      <c r="S194" s="289">
        <v>37438</v>
      </c>
      <c r="T194" s="178"/>
      <c r="U194" s="169"/>
      <c r="Y194" s="163"/>
    </row>
    <row r="195" spans="1:25" s="354" customFormat="1" ht="18" hidden="1" customHeight="1">
      <c r="A195" s="353" t="s">
        <v>209</v>
      </c>
      <c r="B195" s="350">
        <v>117597.29229790138</v>
      </c>
      <c r="C195" s="350">
        <v>23176.34</v>
      </c>
      <c r="D195" s="350">
        <v>14099.3</v>
      </c>
      <c r="E195" s="350">
        <v>146.86000000000001</v>
      </c>
      <c r="F195" s="350">
        <v>9077.0400000000009</v>
      </c>
      <c r="G195" s="350">
        <v>1582</v>
      </c>
      <c r="H195" s="350">
        <v>7495.04</v>
      </c>
      <c r="I195" s="350">
        <v>94420.952297901385</v>
      </c>
      <c r="J195" s="350">
        <v>9265.2182277916218</v>
      </c>
      <c r="K195" s="350">
        <v>4908.4399999999996</v>
      </c>
      <c r="L195" s="350">
        <v>85155.734070109756</v>
      </c>
      <c r="M195" s="350">
        <v>53682.453758850461</v>
      </c>
      <c r="N195" s="350">
        <v>31473.280311259292</v>
      </c>
      <c r="O195" s="350">
        <v>23364.518227791617</v>
      </c>
      <c r="P195" s="350">
        <v>5055.3</v>
      </c>
      <c r="Q195" s="350">
        <v>94232.774070109765</v>
      </c>
      <c r="R195" s="350">
        <v>55264.453758850461</v>
      </c>
      <c r="S195" s="351">
        <v>38968.320311259289</v>
      </c>
      <c r="T195" s="413"/>
      <c r="U195" s="165"/>
      <c r="Y195" s="355"/>
    </row>
    <row r="196" spans="1:25" s="149" customFormat="1" ht="18" hidden="1" customHeight="1">
      <c r="A196" s="431" t="s">
        <v>274</v>
      </c>
      <c r="B196" s="392">
        <f>SUM(B193:B195)</f>
        <v>338055.29229790135</v>
      </c>
      <c r="C196" s="392">
        <f t="shared" ref="C196:S196" si="14">SUM(C193:C195)</f>
        <v>73496.34</v>
      </c>
      <c r="D196" s="392">
        <f t="shared" si="14"/>
        <v>50321.3</v>
      </c>
      <c r="E196" s="392">
        <f t="shared" si="14"/>
        <v>1635.8600000000001</v>
      </c>
      <c r="F196" s="392">
        <f t="shared" si="14"/>
        <v>23175.040000000001</v>
      </c>
      <c r="G196" s="392">
        <f t="shared" si="14"/>
        <v>4306</v>
      </c>
      <c r="H196" s="392">
        <f t="shared" si="14"/>
        <v>18868.04</v>
      </c>
      <c r="I196" s="392">
        <f t="shared" si="14"/>
        <v>264559.95229790139</v>
      </c>
      <c r="J196" s="392">
        <f t="shared" si="14"/>
        <v>68571.218227791629</v>
      </c>
      <c r="K196" s="392">
        <f t="shared" si="14"/>
        <v>13781.439999999999</v>
      </c>
      <c r="L196" s="392">
        <f t="shared" si="14"/>
        <v>195988.73407010976</v>
      </c>
      <c r="M196" s="392">
        <f t="shared" si="14"/>
        <v>107635.45375885046</v>
      </c>
      <c r="N196" s="392">
        <f t="shared" si="14"/>
        <v>88353.280311259296</v>
      </c>
      <c r="O196" s="392">
        <f t="shared" si="14"/>
        <v>118892.51822779162</v>
      </c>
      <c r="P196" s="392">
        <f t="shared" si="14"/>
        <v>15417.3</v>
      </c>
      <c r="Q196" s="392">
        <f t="shared" si="14"/>
        <v>219162.77407010976</v>
      </c>
      <c r="R196" s="392">
        <f t="shared" si="14"/>
        <v>111941.45375885046</v>
      </c>
      <c r="S196" s="465">
        <f t="shared" si="14"/>
        <v>107221.32031125929</v>
      </c>
      <c r="T196" s="172"/>
      <c r="U196" s="147"/>
      <c r="Y196" s="150"/>
    </row>
    <row r="197" spans="1:25" s="156" customFormat="1" ht="18" hidden="1" customHeight="1">
      <c r="A197" s="297" t="s">
        <v>210</v>
      </c>
      <c r="B197" s="159">
        <v>108491</v>
      </c>
      <c r="C197" s="159">
        <v>26178</v>
      </c>
      <c r="D197" s="159">
        <v>15244</v>
      </c>
      <c r="E197" s="159">
        <v>269</v>
      </c>
      <c r="F197" s="159">
        <v>10934</v>
      </c>
      <c r="G197" s="159">
        <v>4435</v>
      </c>
      <c r="H197" s="159">
        <v>6500</v>
      </c>
      <c r="I197" s="159">
        <v>82313</v>
      </c>
      <c r="J197" s="159">
        <v>2132</v>
      </c>
      <c r="K197" s="159">
        <v>514</v>
      </c>
      <c r="L197" s="159">
        <v>80181</v>
      </c>
      <c r="M197" s="159">
        <v>39898</v>
      </c>
      <c r="N197" s="159">
        <v>40283</v>
      </c>
      <c r="O197" s="159">
        <v>17376</v>
      </c>
      <c r="P197" s="159">
        <v>783</v>
      </c>
      <c r="Q197" s="159">
        <v>91115</v>
      </c>
      <c r="R197" s="159">
        <v>44333</v>
      </c>
      <c r="S197" s="289">
        <v>46782</v>
      </c>
      <c r="T197" s="178"/>
      <c r="U197" s="169"/>
      <c r="Y197" s="163"/>
    </row>
    <row r="198" spans="1:25" s="354" customFormat="1" ht="18" hidden="1" customHeight="1">
      <c r="A198" s="353" t="s">
        <v>211</v>
      </c>
      <c r="B198" s="350">
        <v>142152</v>
      </c>
      <c r="C198" s="350">
        <v>37806</v>
      </c>
      <c r="D198" s="350">
        <v>24201</v>
      </c>
      <c r="E198" s="350">
        <v>881</v>
      </c>
      <c r="F198" s="350">
        <v>13605</v>
      </c>
      <c r="G198" s="350">
        <v>4765</v>
      </c>
      <c r="H198" s="350">
        <v>8839</v>
      </c>
      <c r="I198" s="350">
        <v>104346</v>
      </c>
      <c r="J198" s="350">
        <v>20983</v>
      </c>
      <c r="K198" s="350">
        <v>11052</v>
      </c>
      <c r="L198" s="350">
        <v>83362</v>
      </c>
      <c r="M198" s="350">
        <v>44948</v>
      </c>
      <c r="N198" s="350">
        <v>38415</v>
      </c>
      <c r="O198" s="350">
        <v>45185</v>
      </c>
      <c r="P198" s="350">
        <v>11932</v>
      </c>
      <c r="Q198" s="350">
        <v>96967</v>
      </c>
      <c r="R198" s="350">
        <v>49713</v>
      </c>
      <c r="S198" s="351">
        <v>47254</v>
      </c>
      <c r="T198" s="413"/>
      <c r="U198" s="165"/>
      <c r="Y198" s="355"/>
    </row>
    <row r="199" spans="1:25" s="354" customFormat="1" ht="18" hidden="1" customHeight="1">
      <c r="A199" s="353" t="s">
        <v>212</v>
      </c>
      <c r="B199" s="350">
        <f>C199+I199</f>
        <v>125520.68449638804</v>
      </c>
      <c r="C199" s="350">
        <v>34956.81</v>
      </c>
      <c r="D199" s="350">
        <v>18545.63</v>
      </c>
      <c r="E199" s="350">
        <v>840.75</v>
      </c>
      <c r="F199" s="350">
        <v>16411.18</v>
      </c>
      <c r="G199" s="350">
        <v>8850.34</v>
      </c>
      <c r="H199" s="350">
        <v>7560.84</v>
      </c>
      <c r="I199" s="350">
        <v>90563.874496388045</v>
      </c>
      <c r="J199" s="350">
        <v>13832.854750144281</v>
      </c>
      <c r="K199" s="350">
        <v>5544.88</v>
      </c>
      <c r="L199" s="350">
        <v>76731.019746243765</v>
      </c>
      <c r="M199" s="350">
        <v>40301.278693442997</v>
      </c>
      <c r="N199" s="350">
        <v>36429.741052800768</v>
      </c>
      <c r="O199" s="350">
        <f>D199+J199</f>
        <v>32378.484750144282</v>
      </c>
      <c r="P199" s="350">
        <f>E199+K199</f>
        <v>6385.63</v>
      </c>
      <c r="Q199" s="350">
        <f>F199+L199</f>
        <v>93142.199746243772</v>
      </c>
      <c r="R199" s="350">
        <f>G199+M199</f>
        <v>49151.618693443001</v>
      </c>
      <c r="S199" s="351">
        <f>H199+N199</f>
        <v>43990.581052800771</v>
      </c>
      <c r="T199" s="438">
        <f t="shared" ref="T199:U199" si="15">I199+O199</f>
        <v>122942.35924653233</v>
      </c>
      <c r="U199" s="350">
        <f t="shared" si="15"/>
        <v>20218.484750144282</v>
      </c>
      <c r="Y199" s="355"/>
    </row>
    <row r="200" spans="1:25" s="149" customFormat="1" ht="18" hidden="1" customHeight="1">
      <c r="A200" s="431" t="s">
        <v>275</v>
      </c>
      <c r="B200" s="439">
        <f>SUM(B197:B199)</f>
        <v>376163.68449638807</v>
      </c>
      <c r="C200" s="439">
        <f t="shared" ref="C200:S200" si="16">SUM(C197:C199)</f>
        <v>98940.81</v>
      </c>
      <c r="D200" s="439">
        <f t="shared" si="16"/>
        <v>57990.630000000005</v>
      </c>
      <c r="E200" s="439">
        <f t="shared" si="16"/>
        <v>1990.75</v>
      </c>
      <c r="F200" s="439">
        <f t="shared" si="16"/>
        <v>40950.18</v>
      </c>
      <c r="G200" s="439">
        <f t="shared" si="16"/>
        <v>18050.34</v>
      </c>
      <c r="H200" s="439">
        <f t="shared" si="16"/>
        <v>22899.84</v>
      </c>
      <c r="I200" s="439">
        <f t="shared" si="16"/>
        <v>277222.87449638802</v>
      </c>
      <c r="J200" s="439">
        <f t="shared" si="16"/>
        <v>36947.854750144281</v>
      </c>
      <c r="K200" s="439">
        <f t="shared" si="16"/>
        <v>17110.88</v>
      </c>
      <c r="L200" s="439">
        <f t="shared" si="16"/>
        <v>240274.01974624378</v>
      </c>
      <c r="M200" s="439">
        <f t="shared" si="16"/>
        <v>125147.27869344299</v>
      </c>
      <c r="N200" s="439">
        <f t="shared" si="16"/>
        <v>115127.74105280076</v>
      </c>
      <c r="O200" s="439">
        <f t="shared" si="16"/>
        <v>94939.484750144285</v>
      </c>
      <c r="P200" s="439">
        <f t="shared" si="16"/>
        <v>19100.63</v>
      </c>
      <c r="Q200" s="439">
        <f t="shared" si="16"/>
        <v>281224.19974624377</v>
      </c>
      <c r="R200" s="439">
        <f t="shared" si="16"/>
        <v>143197.61869344302</v>
      </c>
      <c r="S200" s="520">
        <f t="shared" si="16"/>
        <v>138026.58105280076</v>
      </c>
      <c r="T200" s="423"/>
      <c r="U200" s="392"/>
      <c r="Y200" s="150"/>
    </row>
    <row r="201" spans="1:25" s="149" customFormat="1" ht="18" hidden="1" customHeight="1">
      <c r="A201" s="425" t="s">
        <v>213</v>
      </c>
      <c r="B201" s="161">
        <f>C201+I201</f>
        <v>125385.9240058673</v>
      </c>
      <c r="C201" s="161">
        <v>27410.32</v>
      </c>
      <c r="D201" s="426">
        <v>15258.62</v>
      </c>
      <c r="E201" s="426">
        <v>110.38</v>
      </c>
      <c r="F201" s="161">
        <v>12151.7</v>
      </c>
      <c r="G201" s="426">
        <v>4358.1000000000004</v>
      </c>
      <c r="H201" s="426">
        <v>7793.6</v>
      </c>
      <c r="I201" s="161">
        <v>97975.604005867295</v>
      </c>
      <c r="J201" s="426">
        <v>33823.235223295844</v>
      </c>
      <c r="K201" s="426">
        <v>1482.41</v>
      </c>
      <c r="L201" s="426">
        <v>64152.368782571451</v>
      </c>
      <c r="M201" s="426">
        <v>29999.658918388057</v>
      </c>
      <c r="N201" s="426">
        <v>34152.709864183395</v>
      </c>
      <c r="O201" s="426">
        <v>49081.855223295846</v>
      </c>
      <c r="P201" s="426">
        <v>1592.79</v>
      </c>
      <c r="Q201" s="426">
        <v>76304.068782571456</v>
      </c>
      <c r="R201" s="426">
        <v>34357.758918388055</v>
      </c>
      <c r="S201" s="427">
        <v>41946.309864183393</v>
      </c>
      <c r="T201" s="352"/>
      <c r="U201" s="159"/>
      <c r="Y201" s="150"/>
    </row>
    <row r="202" spans="1:25" s="149" customFormat="1" ht="18" hidden="1" customHeight="1">
      <c r="A202" s="297" t="s">
        <v>214</v>
      </c>
      <c r="B202" s="159">
        <f>C202+I202</f>
        <v>105677.64262005127</v>
      </c>
      <c r="C202" s="159">
        <v>28666.22</v>
      </c>
      <c r="D202" s="378">
        <v>14862.85</v>
      </c>
      <c r="E202" s="378">
        <v>254.03</v>
      </c>
      <c r="F202" s="378">
        <v>13803.37</v>
      </c>
      <c r="G202" s="378">
        <v>8415.4699999999993</v>
      </c>
      <c r="H202" s="378">
        <v>5387.9</v>
      </c>
      <c r="I202" s="378">
        <v>77011.422620051264</v>
      </c>
      <c r="J202" s="378">
        <v>17137.330317770487</v>
      </c>
      <c r="K202" s="378">
        <v>2855.88</v>
      </c>
      <c r="L202" s="378">
        <v>59874.092302280776</v>
      </c>
      <c r="M202" s="378">
        <v>37227.064577347388</v>
      </c>
      <c r="N202" s="378">
        <v>22647.027724933392</v>
      </c>
      <c r="O202" s="378">
        <v>32000.18031777049</v>
      </c>
      <c r="P202" s="378">
        <v>3109.91</v>
      </c>
      <c r="Q202" s="378">
        <v>73677.462302280779</v>
      </c>
      <c r="R202" s="378">
        <v>45642.534577347382</v>
      </c>
      <c r="S202" s="379">
        <v>28034.92772493339</v>
      </c>
      <c r="T202" s="352"/>
      <c r="U202" s="159"/>
      <c r="Y202" s="150"/>
    </row>
    <row r="203" spans="1:25" s="149" customFormat="1" ht="18" hidden="1" customHeight="1">
      <c r="A203" s="440" t="s">
        <v>215</v>
      </c>
      <c r="B203" s="441">
        <v>127234</v>
      </c>
      <c r="C203" s="441">
        <v>32259</v>
      </c>
      <c r="D203" s="442">
        <v>21097</v>
      </c>
      <c r="E203" s="442">
        <v>205</v>
      </c>
      <c r="F203" s="442">
        <v>11162</v>
      </c>
      <c r="G203" s="442">
        <v>6121</v>
      </c>
      <c r="H203" s="442">
        <v>5041</v>
      </c>
      <c r="I203" s="442">
        <v>94975</v>
      </c>
      <c r="J203" s="442">
        <v>20503</v>
      </c>
      <c r="K203" s="442">
        <v>17178</v>
      </c>
      <c r="L203" s="442">
        <v>74472</v>
      </c>
      <c r="M203" s="442">
        <v>44015</v>
      </c>
      <c r="N203" s="442">
        <v>30458</v>
      </c>
      <c r="O203" s="442">
        <v>41600</v>
      </c>
      <c r="P203" s="442">
        <v>17383</v>
      </c>
      <c r="Q203" s="442">
        <v>85635</v>
      </c>
      <c r="R203" s="442">
        <v>50136</v>
      </c>
      <c r="S203" s="443">
        <v>35499</v>
      </c>
      <c r="T203" s="352"/>
      <c r="U203" s="159"/>
      <c r="Y203" s="150"/>
    </row>
    <row r="204" spans="1:25" s="410" customFormat="1" ht="18" hidden="1" customHeight="1">
      <c r="A204" s="458" t="s">
        <v>284</v>
      </c>
      <c r="B204" s="459">
        <f>SUM(B201:B203)</f>
        <v>358297.56662591855</v>
      </c>
      <c r="C204" s="459">
        <f t="shared" ref="C204:U204" si="17">SUM(C201:C203)</f>
        <v>88335.540000000008</v>
      </c>
      <c r="D204" s="459">
        <f t="shared" si="17"/>
        <v>51218.47</v>
      </c>
      <c r="E204" s="459">
        <f t="shared" si="17"/>
        <v>569.41</v>
      </c>
      <c r="F204" s="459">
        <f t="shared" si="17"/>
        <v>37117.07</v>
      </c>
      <c r="G204" s="459">
        <f t="shared" si="17"/>
        <v>18894.57</v>
      </c>
      <c r="H204" s="459">
        <f t="shared" si="17"/>
        <v>18222.5</v>
      </c>
      <c r="I204" s="459">
        <f t="shared" si="17"/>
        <v>269962.02662591857</v>
      </c>
      <c r="J204" s="459">
        <f t="shared" si="17"/>
        <v>71463.565541066331</v>
      </c>
      <c r="K204" s="459">
        <f t="shared" si="17"/>
        <v>21516.29</v>
      </c>
      <c r="L204" s="459">
        <f t="shared" si="17"/>
        <v>198498.46108485223</v>
      </c>
      <c r="M204" s="459">
        <f t="shared" si="17"/>
        <v>111241.72349573544</v>
      </c>
      <c r="N204" s="459">
        <f t="shared" si="17"/>
        <v>87257.73758911679</v>
      </c>
      <c r="O204" s="459">
        <f t="shared" si="17"/>
        <v>122682.03554106633</v>
      </c>
      <c r="P204" s="459">
        <f t="shared" si="17"/>
        <v>22085.7</v>
      </c>
      <c r="Q204" s="459">
        <f t="shared" si="17"/>
        <v>235616.53108485223</v>
      </c>
      <c r="R204" s="459">
        <f t="shared" si="17"/>
        <v>130136.29349573544</v>
      </c>
      <c r="S204" s="521">
        <f t="shared" si="17"/>
        <v>105480.23758911679</v>
      </c>
      <c r="T204" s="517">
        <f t="shared" si="17"/>
        <v>0</v>
      </c>
      <c r="U204" s="459">
        <f t="shared" si="17"/>
        <v>0</v>
      </c>
      <c r="Y204" s="408"/>
    </row>
    <row r="205" spans="1:25" s="149" customFormat="1" ht="18" hidden="1" customHeight="1">
      <c r="A205" s="380" t="s">
        <v>216</v>
      </c>
      <c r="B205" s="350">
        <v>117065.46324823919</v>
      </c>
      <c r="C205" s="350">
        <v>27166.65</v>
      </c>
      <c r="D205" s="381">
        <v>14290.5</v>
      </c>
      <c r="E205" s="381">
        <v>419.49</v>
      </c>
      <c r="F205" s="381">
        <v>12876.15</v>
      </c>
      <c r="G205" s="381">
        <v>5379.16</v>
      </c>
      <c r="H205" s="381">
        <v>7496.99</v>
      </c>
      <c r="I205" s="381">
        <v>89898.813248239196</v>
      </c>
      <c r="J205" s="381">
        <v>8561.8147796550074</v>
      </c>
      <c r="K205" s="381">
        <v>6033.57</v>
      </c>
      <c r="L205" s="381">
        <v>81336.998468584192</v>
      </c>
      <c r="M205" s="381">
        <v>42794.937716292414</v>
      </c>
      <c r="N205" s="381">
        <v>38542.060752291793</v>
      </c>
      <c r="O205" s="381">
        <v>22852.314779655007</v>
      </c>
      <c r="P205" s="381">
        <v>6453.06</v>
      </c>
      <c r="Q205" s="381">
        <v>94213.148468584201</v>
      </c>
      <c r="R205" s="381">
        <v>48174.09771629241</v>
      </c>
      <c r="S205" s="382">
        <v>46039.050752291791</v>
      </c>
      <c r="T205" s="352"/>
      <c r="U205" s="159"/>
      <c r="Y205" s="150"/>
    </row>
    <row r="206" spans="1:25" s="156" customFormat="1" ht="18" hidden="1" customHeight="1">
      <c r="A206" s="383" t="s">
        <v>217</v>
      </c>
      <c r="B206" s="377">
        <v>131458</v>
      </c>
      <c r="C206" s="377">
        <v>39573</v>
      </c>
      <c r="D206" s="384">
        <v>22494</v>
      </c>
      <c r="E206" s="384">
        <v>1478</v>
      </c>
      <c r="F206" s="384">
        <v>17079</v>
      </c>
      <c r="G206" s="384">
        <v>7809</v>
      </c>
      <c r="H206" s="384">
        <v>9269</v>
      </c>
      <c r="I206" s="384">
        <v>91885</v>
      </c>
      <c r="J206" s="384">
        <v>6801</v>
      </c>
      <c r="K206" s="384">
        <v>3030</v>
      </c>
      <c r="L206" s="384">
        <v>85085</v>
      </c>
      <c r="M206" s="384">
        <v>36720</v>
      </c>
      <c r="N206" s="384">
        <v>48364</v>
      </c>
      <c r="O206" s="384">
        <v>29295</v>
      </c>
      <c r="P206" s="384">
        <v>4508</v>
      </c>
      <c r="Q206" s="384">
        <v>102163</v>
      </c>
      <c r="R206" s="384">
        <v>44530</v>
      </c>
      <c r="S206" s="379">
        <v>57633</v>
      </c>
      <c r="T206" s="376"/>
      <c r="U206" s="377"/>
      <c r="Y206" s="163"/>
    </row>
    <row r="207" spans="1:25" s="354" customFormat="1" ht="18" hidden="1" customHeight="1">
      <c r="A207" s="380" t="s">
        <v>218</v>
      </c>
      <c r="B207" s="399">
        <v>224237</v>
      </c>
      <c r="C207" s="399">
        <v>95935</v>
      </c>
      <c r="D207" s="400">
        <v>53030</v>
      </c>
      <c r="E207" s="400">
        <v>1015</v>
      </c>
      <c r="F207" s="400">
        <v>42904</v>
      </c>
      <c r="G207" s="400">
        <v>26483</v>
      </c>
      <c r="H207" s="400">
        <v>16421</v>
      </c>
      <c r="I207" s="400">
        <v>128303</v>
      </c>
      <c r="J207" s="400">
        <v>22227</v>
      </c>
      <c r="K207" s="400">
        <v>15087</v>
      </c>
      <c r="L207" s="400">
        <v>106076</v>
      </c>
      <c r="M207" s="400">
        <v>60495</v>
      </c>
      <c r="N207" s="400">
        <v>45581</v>
      </c>
      <c r="O207" s="400">
        <v>75257</v>
      </c>
      <c r="P207" s="400">
        <v>16102</v>
      </c>
      <c r="Q207" s="400">
        <v>148980</v>
      </c>
      <c r="R207" s="400">
        <v>86978</v>
      </c>
      <c r="S207" s="401">
        <v>62002</v>
      </c>
      <c r="T207" s="398"/>
      <c r="U207" s="399"/>
      <c r="Y207" s="355"/>
    </row>
    <row r="208" spans="1:25" s="354" customFormat="1" ht="18" hidden="1" customHeight="1">
      <c r="A208" s="458" t="s">
        <v>292</v>
      </c>
      <c r="B208" s="470">
        <f>SUM(B205:B207)</f>
        <v>472760.46324823919</v>
      </c>
      <c r="C208" s="470">
        <f t="shared" ref="C208:U208" si="18">SUM(C205:C207)</f>
        <v>162674.65</v>
      </c>
      <c r="D208" s="470">
        <f t="shared" si="18"/>
        <v>89814.5</v>
      </c>
      <c r="E208" s="470">
        <f t="shared" si="18"/>
        <v>2912.49</v>
      </c>
      <c r="F208" s="470">
        <f t="shared" si="18"/>
        <v>72859.149999999994</v>
      </c>
      <c r="G208" s="470">
        <f t="shared" si="18"/>
        <v>39671.160000000003</v>
      </c>
      <c r="H208" s="470">
        <f t="shared" si="18"/>
        <v>33186.99</v>
      </c>
      <c r="I208" s="470">
        <f t="shared" si="18"/>
        <v>310086.81324823922</v>
      </c>
      <c r="J208" s="470">
        <f t="shared" si="18"/>
        <v>37589.814779655004</v>
      </c>
      <c r="K208" s="470">
        <f t="shared" si="18"/>
        <v>24150.57</v>
      </c>
      <c r="L208" s="470">
        <f t="shared" si="18"/>
        <v>272497.99846858421</v>
      </c>
      <c r="M208" s="470">
        <f t="shared" si="18"/>
        <v>140009.93771629242</v>
      </c>
      <c r="N208" s="470">
        <f t="shared" si="18"/>
        <v>132487.06075229179</v>
      </c>
      <c r="O208" s="470">
        <f t="shared" si="18"/>
        <v>127404.314779655</v>
      </c>
      <c r="P208" s="470">
        <f t="shared" si="18"/>
        <v>27063.06</v>
      </c>
      <c r="Q208" s="470">
        <f t="shared" si="18"/>
        <v>345356.14846858417</v>
      </c>
      <c r="R208" s="470">
        <f t="shared" si="18"/>
        <v>179682.09771629242</v>
      </c>
      <c r="S208" s="522">
        <f t="shared" si="18"/>
        <v>165674.05075229181</v>
      </c>
      <c r="T208" s="518">
        <f t="shared" si="18"/>
        <v>0</v>
      </c>
      <c r="U208" s="470">
        <f t="shared" si="18"/>
        <v>0</v>
      </c>
      <c r="Y208" s="355"/>
    </row>
    <row r="209" spans="1:25" s="354" customFormat="1" ht="18" hidden="1" customHeight="1">
      <c r="A209" s="295" t="s">
        <v>220</v>
      </c>
      <c r="B209" s="402">
        <f>SUM(B193:B207)</f>
        <v>2617793.5500886552</v>
      </c>
      <c r="C209" s="402">
        <f t="shared" ref="C209:S209" si="19">SUM(C193:C207)</f>
        <v>684220.03</v>
      </c>
      <c r="D209" s="402">
        <f t="shared" si="19"/>
        <v>408875.30000000005</v>
      </c>
      <c r="E209" s="402">
        <f t="shared" si="19"/>
        <v>11304.53</v>
      </c>
      <c r="F209" s="402">
        <f t="shared" si="19"/>
        <v>275343.73</v>
      </c>
      <c r="G209" s="402">
        <f t="shared" si="19"/>
        <v>122172.98000000001</v>
      </c>
      <c r="H209" s="402">
        <f t="shared" si="19"/>
        <v>153167.75</v>
      </c>
      <c r="I209" s="402">
        <f t="shared" si="19"/>
        <v>1933576.5200886552</v>
      </c>
      <c r="J209" s="402">
        <f t="shared" si="19"/>
        <v>391555.0918176595</v>
      </c>
      <c r="K209" s="402">
        <f t="shared" si="19"/>
        <v>128967.79000000001</v>
      </c>
      <c r="L209" s="402">
        <f t="shared" si="19"/>
        <v>1542020.4282709956</v>
      </c>
      <c r="M209" s="402">
        <f t="shared" si="19"/>
        <v>828058.84961235023</v>
      </c>
      <c r="N209" s="402">
        <f t="shared" si="19"/>
        <v>713964.57865864551</v>
      </c>
      <c r="O209" s="402">
        <f t="shared" si="19"/>
        <v>800432.39181765949</v>
      </c>
      <c r="P209" s="402">
        <f t="shared" si="19"/>
        <v>140270.32</v>
      </c>
      <c r="Q209" s="402">
        <f t="shared" si="19"/>
        <v>1817363.1582709958</v>
      </c>
      <c r="R209" s="402">
        <f t="shared" si="19"/>
        <v>950232.82961235009</v>
      </c>
      <c r="S209" s="407">
        <f t="shared" si="19"/>
        <v>867130.32865864551</v>
      </c>
      <c r="T209" s="398"/>
      <c r="U209" s="399"/>
      <c r="Y209" s="355"/>
    </row>
    <row r="210" spans="1:25" s="156" customFormat="1" ht="18" hidden="1" customHeight="1">
      <c r="A210" s="403" t="s">
        <v>219</v>
      </c>
      <c r="B210" s="404">
        <v>94616</v>
      </c>
      <c r="C210" s="404">
        <v>33478</v>
      </c>
      <c r="D210" s="405">
        <v>20951</v>
      </c>
      <c r="E210" s="405">
        <v>535</v>
      </c>
      <c r="F210" s="405">
        <v>12527</v>
      </c>
      <c r="G210" s="405">
        <v>6430</v>
      </c>
      <c r="H210" s="405">
        <v>6097</v>
      </c>
      <c r="I210" s="405">
        <v>61139</v>
      </c>
      <c r="J210" s="405">
        <v>12957</v>
      </c>
      <c r="K210" s="405">
        <v>5152</v>
      </c>
      <c r="L210" s="405">
        <v>48182</v>
      </c>
      <c r="M210" s="405">
        <v>27508</v>
      </c>
      <c r="N210" s="405">
        <v>20674</v>
      </c>
      <c r="O210" s="405">
        <v>33908</v>
      </c>
      <c r="P210" s="405">
        <v>5686</v>
      </c>
      <c r="Q210" s="405">
        <v>60709</v>
      </c>
      <c r="R210" s="405">
        <v>33938</v>
      </c>
      <c r="S210" s="406">
        <v>26771</v>
      </c>
      <c r="T210" s="376"/>
      <c r="U210" s="377"/>
      <c r="Y210" s="163"/>
    </row>
    <row r="211" spans="1:25" s="156" customFormat="1" ht="18" hidden="1" customHeight="1">
      <c r="A211" s="383" t="s">
        <v>221</v>
      </c>
      <c r="B211" s="159">
        <v>85927.019510711427</v>
      </c>
      <c r="C211" s="378">
        <v>28257.33</v>
      </c>
      <c r="D211" s="378">
        <v>19142.16</v>
      </c>
      <c r="E211" s="378">
        <v>1876.55</v>
      </c>
      <c r="F211" s="378">
        <v>9115.17</v>
      </c>
      <c r="G211" s="378">
        <v>1627.69</v>
      </c>
      <c r="H211" s="378">
        <v>7487.48</v>
      </c>
      <c r="I211" s="378">
        <v>57669.68951071144</v>
      </c>
      <c r="J211" s="378">
        <v>8242.087003426599</v>
      </c>
      <c r="K211" s="378">
        <v>3242.4</v>
      </c>
      <c r="L211" s="378">
        <v>49427.602507284842</v>
      </c>
      <c r="M211" s="378">
        <v>24998.723768429321</v>
      </c>
      <c r="N211" s="378">
        <v>24428.878738855514</v>
      </c>
      <c r="O211" s="378">
        <v>27384.247003426597</v>
      </c>
      <c r="P211" s="378">
        <v>5118.95</v>
      </c>
      <c r="Q211" s="378">
        <v>58542.772507284841</v>
      </c>
      <c r="R211" s="378">
        <v>26626.413768429324</v>
      </c>
      <c r="S211" s="379">
        <v>31916.358738855513</v>
      </c>
      <c r="T211" s="376"/>
      <c r="U211" s="377"/>
      <c r="Y211" s="163"/>
    </row>
    <row r="212" spans="1:25" s="354" customFormat="1" ht="18" hidden="1" customHeight="1" thickTop="1">
      <c r="A212" s="380" t="s">
        <v>222</v>
      </c>
      <c r="B212" s="399">
        <v>159783</v>
      </c>
      <c r="C212" s="400">
        <v>34428</v>
      </c>
      <c r="D212" s="400">
        <v>23516</v>
      </c>
      <c r="E212" s="400">
        <v>1919</v>
      </c>
      <c r="F212" s="400">
        <v>10912</v>
      </c>
      <c r="G212" s="400">
        <v>3304</v>
      </c>
      <c r="H212" s="400">
        <v>7608</v>
      </c>
      <c r="I212" s="400">
        <v>125355</v>
      </c>
      <c r="J212" s="400">
        <v>38869</v>
      </c>
      <c r="K212" s="400">
        <v>8907</v>
      </c>
      <c r="L212" s="400">
        <v>86486</v>
      </c>
      <c r="M212" s="400">
        <v>55539</v>
      </c>
      <c r="N212" s="400">
        <v>30947</v>
      </c>
      <c r="O212" s="400">
        <v>62385</v>
      </c>
      <c r="P212" s="400">
        <v>10825</v>
      </c>
      <c r="Q212" s="400">
        <v>97398</v>
      </c>
      <c r="R212" s="400">
        <v>58844</v>
      </c>
      <c r="S212" s="401">
        <v>38554</v>
      </c>
      <c r="T212" s="398"/>
      <c r="U212" s="399"/>
      <c r="Y212" s="355"/>
    </row>
    <row r="213" spans="1:25" s="354" customFormat="1" ht="18" hidden="1" customHeight="1">
      <c r="A213" s="424" t="s">
        <v>276</v>
      </c>
      <c r="B213" s="444">
        <f>SUM(B210:B212)</f>
        <v>340326.01951071143</v>
      </c>
      <c r="C213" s="444">
        <f t="shared" ref="C213:S213" si="20">SUM(C210:C212)</f>
        <v>96163.33</v>
      </c>
      <c r="D213" s="444">
        <f t="shared" si="20"/>
        <v>63609.16</v>
      </c>
      <c r="E213" s="444">
        <f t="shared" si="20"/>
        <v>4330.55</v>
      </c>
      <c r="F213" s="444">
        <f t="shared" si="20"/>
        <v>32554.17</v>
      </c>
      <c r="G213" s="444">
        <f t="shared" si="20"/>
        <v>11361.69</v>
      </c>
      <c r="H213" s="444">
        <f t="shared" si="20"/>
        <v>21192.48</v>
      </c>
      <c r="I213" s="444">
        <f t="shared" si="20"/>
        <v>244163.68951071144</v>
      </c>
      <c r="J213" s="444">
        <f t="shared" si="20"/>
        <v>60068.087003426597</v>
      </c>
      <c r="K213" s="444">
        <f t="shared" si="20"/>
        <v>17301.400000000001</v>
      </c>
      <c r="L213" s="444">
        <f t="shared" si="20"/>
        <v>184095.60250728484</v>
      </c>
      <c r="M213" s="444">
        <f t="shared" si="20"/>
        <v>108045.72376842932</v>
      </c>
      <c r="N213" s="444">
        <f t="shared" si="20"/>
        <v>76049.878738855507</v>
      </c>
      <c r="O213" s="444">
        <f t="shared" si="20"/>
        <v>123677.2470034266</v>
      </c>
      <c r="P213" s="444">
        <f t="shared" si="20"/>
        <v>21629.95</v>
      </c>
      <c r="Q213" s="444">
        <f t="shared" si="20"/>
        <v>216649.77250728483</v>
      </c>
      <c r="R213" s="444">
        <f t="shared" si="20"/>
        <v>119408.41376842932</v>
      </c>
      <c r="S213" s="523">
        <f t="shared" si="20"/>
        <v>97241.358738855517</v>
      </c>
      <c r="T213" s="398"/>
      <c r="U213" s="399"/>
      <c r="V213" s="471">
        <f>(B213-B196)/B196*100</f>
        <v>0.67170290320704762</v>
      </c>
      <c r="W213" s="471">
        <f>(C213-C196)/C196*100</f>
        <v>30.840977931690212</v>
      </c>
      <c r="Y213" s="355"/>
    </row>
    <row r="214" spans="1:25" s="450" customFormat="1" ht="18" hidden="1" customHeight="1">
      <c r="A214" s="445" t="s">
        <v>223</v>
      </c>
      <c r="B214" s="446">
        <v>140188</v>
      </c>
      <c r="C214" s="447">
        <v>28746</v>
      </c>
      <c r="D214" s="447">
        <v>19652</v>
      </c>
      <c r="E214" s="447">
        <v>345</v>
      </c>
      <c r="F214" s="447">
        <v>9094</v>
      </c>
      <c r="G214" s="447">
        <v>2403</v>
      </c>
      <c r="H214" s="447">
        <v>6691</v>
      </c>
      <c r="I214" s="447">
        <v>111442</v>
      </c>
      <c r="J214" s="447">
        <v>10456</v>
      </c>
      <c r="K214" s="447">
        <v>6071</v>
      </c>
      <c r="L214" s="447">
        <v>100985</v>
      </c>
      <c r="M214" s="447">
        <v>61146</v>
      </c>
      <c r="N214" s="447">
        <v>39839</v>
      </c>
      <c r="O214" s="447">
        <v>30108</v>
      </c>
      <c r="P214" s="447">
        <v>6416</v>
      </c>
      <c r="Q214" s="447">
        <v>110080</v>
      </c>
      <c r="R214" s="447">
        <v>63549</v>
      </c>
      <c r="S214" s="448">
        <v>46531</v>
      </c>
      <c r="T214" s="449"/>
      <c r="U214" s="446"/>
      <c r="V214" s="472"/>
      <c r="Y214" s="451"/>
    </row>
    <row r="215" spans="1:25" s="390" customFormat="1" ht="18" hidden="1" customHeight="1">
      <c r="A215" s="452" t="s">
        <v>224</v>
      </c>
      <c r="B215" s="453">
        <v>111384</v>
      </c>
      <c r="C215" s="454">
        <v>25130</v>
      </c>
      <c r="D215" s="454">
        <v>16376</v>
      </c>
      <c r="E215" s="454">
        <v>398</v>
      </c>
      <c r="F215" s="454">
        <v>8753</v>
      </c>
      <c r="G215" s="454">
        <v>2211</v>
      </c>
      <c r="H215" s="454">
        <v>6542</v>
      </c>
      <c r="I215" s="454">
        <v>86254</v>
      </c>
      <c r="J215" s="454">
        <v>11872</v>
      </c>
      <c r="K215" s="454">
        <v>3100</v>
      </c>
      <c r="L215" s="454">
        <v>74382</v>
      </c>
      <c r="M215" s="454">
        <v>42691</v>
      </c>
      <c r="N215" s="454">
        <v>31691</v>
      </c>
      <c r="O215" s="454">
        <v>28248</v>
      </c>
      <c r="P215" s="454">
        <v>3498</v>
      </c>
      <c r="Q215" s="454">
        <v>83136</v>
      </c>
      <c r="R215" s="454">
        <v>44902</v>
      </c>
      <c r="S215" s="455">
        <v>38233</v>
      </c>
      <c r="T215" s="456"/>
      <c r="U215" s="453"/>
      <c r="V215" s="473"/>
      <c r="Y215" s="391"/>
    </row>
    <row r="216" spans="1:25" s="390" customFormat="1" ht="18" hidden="1" customHeight="1">
      <c r="A216" s="452" t="s">
        <v>225</v>
      </c>
      <c r="B216" s="453">
        <v>128926.25406726528</v>
      </c>
      <c r="C216" s="454">
        <v>34546</v>
      </c>
      <c r="D216" s="454">
        <v>23066.1</v>
      </c>
      <c r="E216" s="454">
        <v>537.94000000000005</v>
      </c>
      <c r="F216" s="454">
        <v>11479.9</v>
      </c>
      <c r="G216" s="454">
        <v>2237.1999999999998</v>
      </c>
      <c r="H216" s="454">
        <v>9242.7000000000007</v>
      </c>
      <c r="I216" s="454">
        <v>94380.254067265283</v>
      </c>
      <c r="J216" s="454">
        <v>12010.710843488983</v>
      </c>
      <c r="K216" s="454">
        <v>8318.85</v>
      </c>
      <c r="L216" s="454">
        <v>82369.543223776302</v>
      </c>
      <c r="M216" s="454">
        <v>41087.409653282397</v>
      </c>
      <c r="N216" s="454">
        <v>41282.133570493897</v>
      </c>
      <c r="O216" s="454">
        <v>35076.810843488987</v>
      </c>
      <c r="P216" s="454">
        <v>8856.7900000000009</v>
      </c>
      <c r="Q216" s="454">
        <v>93849.443223776296</v>
      </c>
      <c r="R216" s="454">
        <v>43324.609653282401</v>
      </c>
      <c r="S216" s="455">
        <v>50524.833570493895</v>
      </c>
      <c r="T216" s="456"/>
      <c r="U216" s="453"/>
      <c r="V216" s="473"/>
      <c r="Y216" s="391"/>
    </row>
    <row r="217" spans="1:25" s="410" customFormat="1" ht="18" hidden="1" customHeight="1">
      <c r="A217" s="424" t="s">
        <v>277</v>
      </c>
      <c r="B217" s="417">
        <f>SUM(B214:B216)</f>
        <v>380498.25406726531</v>
      </c>
      <c r="C217" s="417">
        <f t="shared" ref="C217:S217" si="21">SUM(C214:C216)</f>
        <v>88422</v>
      </c>
      <c r="D217" s="417">
        <f t="shared" si="21"/>
        <v>59094.1</v>
      </c>
      <c r="E217" s="417">
        <f t="shared" si="21"/>
        <v>1280.94</v>
      </c>
      <c r="F217" s="417">
        <f t="shared" si="21"/>
        <v>29326.9</v>
      </c>
      <c r="G217" s="417">
        <f t="shared" si="21"/>
        <v>6851.2</v>
      </c>
      <c r="H217" s="417">
        <f t="shared" si="21"/>
        <v>22475.7</v>
      </c>
      <c r="I217" s="417">
        <f t="shared" si="21"/>
        <v>292076.25406726531</v>
      </c>
      <c r="J217" s="417">
        <f t="shared" si="21"/>
        <v>34338.710843488981</v>
      </c>
      <c r="K217" s="417">
        <f t="shared" si="21"/>
        <v>17489.849999999999</v>
      </c>
      <c r="L217" s="417">
        <f t="shared" si="21"/>
        <v>257736.5432237763</v>
      </c>
      <c r="M217" s="417">
        <f t="shared" si="21"/>
        <v>144924.4096532824</v>
      </c>
      <c r="N217" s="417">
        <f t="shared" si="21"/>
        <v>112812.1335704939</v>
      </c>
      <c r="O217" s="417">
        <f t="shared" si="21"/>
        <v>93432.810843488987</v>
      </c>
      <c r="P217" s="417">
        <f t="shared" si="21"/>
        <v>18770.79</v>
      </c>
      <c r="Q217" s="417">
        <f t="shared" si="21"/>
        <v>287065.4432237763</v>
      </c>
      <c r="R217" s="417">
        <f t="shared" si="21"/>
        <v>151775.60965328239</v>
      </c>
      <c r="S217" s="524">
        <f t="shared" si="21"/>
        <v>135288.83357049391</v>
      </c>
      <c r="T217" s="411"/>
      <c r="U217" s="409"/>
      <c r="V217" s="471">
        <f>(B217-B200)/B200*100</f>
        <v>1.1523094199485013</v>
      </c>
      <c r="W217" s="471">
        <f>(C217-C200)/C200*100</f>
        <v>-10.631416904713028</v>
      </c>
      <c r="Y217" s="408"/>
    </row>
    <row r="218" spans="1:25" s="158" customFormat="1" ht="18" hidden="1" customHeight="1">
      <c r="A218" s="429" t="s">
        <v>226</v>
      </c>
      <c r="B218" s="399">
        <v>103291.68269506968</v>
      </c>
      <c r="C218" s="400">
        <v>26836.94</v>
      </c>
      <c r="D218" s="400">
        <v>12674.39</v>
      </c>
      <c r="E218" s="400">
        <v>598.71</v>
      </c>
      <c r="F218" s="400">
        <v>14162.55</v>
      </c>
      <c r="G218" s="400">
        <v>6054.9</v>
      </c>
      <c r="H218" s="400">
        <v>8107.65</v>
      </c>
      <c r="I218" s="400">
        <v>76454.742695069697</v>
      </c>
      <c r="J218" s="400">
        <v>8362.2768959554778</v>
      </c>
      <c r="K218" s="400">
        <v>2531.02</v>
      </c>
      <c r="L218" s="400">
        <v>68092.465799114216</v>
      </c>
      <c r="M218" s="400">
        <v>30521.842459997089</v>
      </c>
      <c r="N218" s="400">
        <v>37570.623339117126</v>
      </c>
      <c r="O218" s="400">
        <v>21036.666895955481</v>
      </c>
      <c r="P218" s="400">
        <v>3129.73</v>
      </c>
      <c r="Q218" s="400">
        <v>82255.015799114219</v>
      </c>
      <c r="R218" s="400">
        <v>36576.742459997091</v>
      </c>
      <c r="S218" s="401">
        <v>45678.273339117135</v>
      </c>
      <c r="T218" s="411"/>
      <c r="U218" s="409"/>
      <c r="V218" s="474"/>
      <c r="Y218" s="174"/>
    </row>
    <row r="219" spans="1:25" s="158" customFormat="1" ht="18" hidden="1" customHeight="1">
      <c r="A219" s="430" t="s">
        <v>227</v>
      </c>
      <c r="B219" s="377">
        <v>89985.290612361903</v>
      </c>
      <c r="C219" s="384">
        <v>28810.92</v>
      </c>
      <c r="D219" s="384">
        <v>11055.31</v>
      </c>
      <c r="E219" s="384">
        <v>899.95398558943998</v>
      </c>
      <c r="F219" s="384">
        <v>17755.61</v>
      </c>
      <c r="G219" s="384">
        <v>11130.5</v>
      </c>
      <c r="H219" s="384">
        <v>6625.11</v>
      </c>
      <c r="I219" s="384">
        <v>61174.370612361898</v>
      </c>
      <c r="J219" s="384">
        <v>15066.894072410207</v>
      </c>
      <c r="K219" s="384">
        <v>9224.6139855894398</v>
      </c>
      <c r="L219" s="384">
        <v>46107.476539951691</v>
      </c>
      <c r="M219" s="384">
        <v>22096.155732286497</v>
      </c>
      <c r="N219" s="384">
        <v>24011.32080766519</v>
      </c>
      <c r="O219" s="384">
        <v>26122.204072410204</v>
      </c>
      <c r="P219" s="384">
        <v>10124.56797117888</v>
      </c>
      <c r="Q219" s="384">
        <v>63863.086539951692</v>
      </c>
      <c r="R219" s="384">
        <v>33226.655732286497</v>
      </c>
      <c r="S219" s="428">
        <v>30636.430807665191</v>
      </c>
      <c r="T219" s="411"/>
      <c r="U219" s="409"/>
      <c r="V219" s="474"/>
      <c r="Y219" s="174"/>
    </row>
    <row r="220" spans="1:25" s="156" customFormat="1" ht="18" hidden="1" customHeight="1">
      <c r="A220" s="430" t="s">
        <v>228</v>
      </c>
      <c r="B220" s="377">
        <v>152749</v>
      </c>
      <c r="C220" s="384">
        <v>37936</v>
      </c>
      <c r="D220" s="384">
        <v>23735</v>
      </c>
      <c r="E220" s="384">
        <v>292</v>
      </c>
      <c r="F220" s="384">
        <v>14201</v>
      </c>
      <c r="G220" s="384">
        <v>4152</v>
      </c>
      <c r="H220" s="384">
        <v>10049</v>
      </c>
      <c r="I220" s="384">
        <v>114813</v>
      </c>
      <c r="J220" s="384">
        <v>37839</v>
      </c>
      <c r="K220" s="384">
        <v>1364</v>
      </c>
      <c r="L220" s="384">
        <v>76973</v>
      </c>
      <c r="M220" s="384">
        <v>44258</v>
      </c>
      <c r="N220" s="384">
        <v>32715</v>
      </c>
      <c r="O220" s="384">
        <v>61575</v>
      </c>
      <c r="P220" s="384">
        <v>1656</v>
      </c>
      <c r="Q220" s="384">
        <v>91174</v>
      </c>
      <c r="R220" s="384">
        <v>48410</v>
      </c>
      <c r="S220" s="428">
        <v>42764</v>
      </c>
      <c r="T220" s="376"/>
      <c r="U220" s="377"/>
      <c r="V220" s="475"/>
      <c r="Y220" s="163"/>
    </row>
    <row r="221" spans="1:25" s="410" customFormat="1" ht="18" hidden="1" customHeight="1">
      <c r="A221" s="424" t="s">
        <v>283</v>
      </c>
      <c r="B221" s="417">
        <f>SUM(B218:B220)</f>
        <v>346025.97330743156</v>
      </c>
      <c r="C221" s="417">
        <f t="shared" ref="C221:S221" si="22">SUM(C218:C220)</f>
        <v>93583.86</v>
      </c>
      <c r="D221" s="417">
        <f t="shared" si="22"/>
        <v>47464.7</v>
      </c>
      <c r="E221" s="417">
        <f t="shared" si="22"/>
        <v>1790.66398558944</v>
      </c>
      <c r="F221" s="417">
        <f t="shared" si="22"/>
        <v>46119.16</v>
      </c>
      <c r="G221" s="417">
        <f t="shared" si="22"/>
        <v>21337.4</v>
      </c>
      <c r="H221" s="417">
        <f t="shared" si="22"/>
        <v>24781.759999999998</v>
      </c>
      <c r="I221" s="417">
        <f t="shared" si="22"/>
        <v>252442.1133074316</v>
      </c>
      <c r="J221" s="417">
        <f t="shared" si="22"/>
        <v>61268.170968365681</v>
      </c>
      <c r="K221" s="417">
        <f t="shared" si="22"/>
        <v>13119.63398558944</v>
      </c>
      <c r="L221" s="417">
        <f t="shared" si="22"/>
        <v>191172.94233906589</v>
      </c>
      <c r="M221" s="417">
        <f t="shared" si="22"/>
        <v>96875.998192283587</v>
      </c>
      <c r="N221" s="417">
        <f t="shared" si="22"/>
        <v>94296.94414678232</v>
      </c>
      <c r="O221" s="417">
        <f t="shared" si="22"/>
        <v>108733.87096836569</v>
      </c>
      <c r="P221" s="417">
        <f t="shared" si="22"/>
        <v>14910.297971178879</v>
      </c>
      <c r="Q221" s="417">
        <f t="shared" si="22"/>
        <v>237292.10233906592</v>
      </c>
      <c r="R221" s="417">
        <f t="shared" si="22"/>
        <v>118213.39819228358</v>
      </c>
      <c r="S221" s="524">
        <f t="shared" si="22"/>
        <v>119078.70414678233</v>
      </c>
      <c r="T221" s="457"/>
      <c r="U221" s="417"/>
      <c r="V221" s="471">
        <f>(B221-B204)/B204*100</f>
        <v>-3.4249725539719287</v>
      </c>
      <c r="W221" s="471">
        <f>(C221-C204)/C204*100</f>
        <v>5.9413459180755464</v>
      </c>
      <c r="Y221" s="408"/>
    </row>
    <row r="222" spans="1:25" s="468" customFormat="1" ht="18" hidden="1" customHeight="1">
      <c r="A222" s="429" t="s">
        <v>289</v>
      </c>
      <c r="B222" s="399">
        <v>159252.84726493817</v>
      </c>
      <c r="C222" s="399">
        <v>27698.9</v>
      </c>
      <c r="D222" s="399">
        <v>16801.77</v>
      </c>
      <c r="E222" s="399">
        <v>8560.4</v>
      </c>
      <c r="F222" s="399">
        <v>10897.13</v>
      </c>
      <c r="G222" s="399">
        <v>688.9</v>
      </c>
      <c r="H222" s="399">
        <v>10208.23</v>
      </c>
      <c r="I222" s="399">
        <v>131553.94726493818</v>
      </c>
      <c r="J222" s="399">
        <v>14616.888800767627</v>
      </c>
      <c r="K222" s="399">
        <v>430.15</v>
      </c>
      <c r="L222" s="399">
        <v>116937.05846417056</v>
      </c>
      <c r="M222" s="399">
        <v>76985.136406871665</v>
      </c>
      <c r="N222" s="399">
        <v>39951.922057298907</v>
      </c>
      <c r="O222" s="399">
        <v>31418.658800767629</v>
      </c>
      <c r="P222" s="399">
        <v>8990.5499999999993</v>
      </c>
      <c r="Q222" s="399">
        <v>127834.18846417057</v>
      </c>
      <c r="R222" s="399">
        <v>77674.036406871659</v>
      </c>
      <c r="S222" s="525">
        <v>50160.152057298903</v>
      </c>
      <c r="T222" s="467"/>
      <c r="U222" s="466"/>
      <c r="V222" s="476"/>
      <c r="Y222" s="469"/>
    </row>
    <row r="223" spans="1:25" s="468" customFormat="1" ht="18" hidden="1" customHeight="1">
      <c r="A223" s="429" t="s">
        <v>287</v>
      </c>
      <c r="B223" s="399">
        <v>152972</v>
      </c>
      <c r="C223" s="399">
        <v>41406</v>
      </c>
      <c r="D223" s="399">
        <v>21184</v>
      </c>
      <c r="E223" s="399">
        <v>719</v>
      </c>
      <c r="F223" s="399">
        <v>20222</v>
      </c>
      <c r="G223" s="399">
        <v>9514</v>
      </c>
      <c r="H223" s="399">
        <v>10708</v>
      </c>
      <c r="I223" s="399">
        <v>111566</v>
      </c>
      <c r="J223" s="399">
        <v>19773</v>
      </c>
      <c r="K223" s="399">
        <v>13722</v>
      </c>
      <c r="L223" s="399">
        <v>91793</v>
      </c>
      <c r="M223" s="399">
        <v>48563</v>
      </c>
      <c r="N223" s="399">
        <v>43229.784235800595</v>
      </c>
      <c r="O223" s="399">
        <v>40957</v>
      </c>
      <c r="P223" s="399">
        <v>14441</v>
      </c>
      <c r="Q223" s="399">
        <v>112015</v>
      </c>
      <c r="R223" s="399">
        <v>58077</v>
      </c>
      <c r="S223" s="525">
        <v>53938</v>
      </c>
      <c r="T223" s="467"/>
      <c r="U223" s="466"/>
      <c r="V223" s="476"/>
      <c r="Y223" s="469"/>
    </row>
    <row r="224" spans="1:25" s="468" customFormat="1" ht="18" hidden="1" customHeight="1">
      <c r="A224" s="429" t="s">
        <v>290</v>
      </c>
      <c r="B224" s="399">
        <v>281276.93506546778</v>
      </c>
      <c r="C224" s="399">
        <v>133417.93</v>
      </c>
      <c r="D224" s="399">
        <v>72482.52</v>
      </c>
      <c r="E224" s="399">
        <v>1948.29</v>
      </c>
      <c r="F224" s="399">
        <v>60935.41</v>
      </c>
      <c r="G224" s="399">
        <v>38120.589999999997</v>
      </c>
      <c r="H224" s="399">
        <v>22814.82</v>
      </c>
      <c r="I224" s="399">
        <v>147859.00506546779</v>
      </c>
      <c r="J224" s="399">
        <v>24108.657206381969</v>
      </c>
      <c r="K224" s="399">
        <v>13997.79</v>
      </c>
      <c r="L224" s="399">
        <v>123750.34785908581</v>
      </c>
      <c r="M224" s="399">
        <v>91021.763453225431</v>
      </c>
      <c r="N224" s="399">
        <v>32728.584405860369</v>
      </c>
      <c r="O224" s="399">
        <v>96591.177206381966</v>
      </c>
      <c r="P224" s="399">
        <v>15946.08</v>
      </c>
      <c r="Q224" s="399">
        <v>184685.7578590858</v>
      </c>
      <c r="R224" s="399">
        <v>129142.35345322544</v>
      </c>
      <c r="S224" s="525">
        <v>55543.404405860369</v>
      </c>
      <c r="T224" s="467"/>
      <c r="U224" s="466"/>
      <c r="V224" s="476"/>
      <c r="Y224" s="469"/>
    </row>
    <row r="225" spans="1:25" s="468" customFormat="1" ht="18" hidden="1" customHeight="1">
      <c r="A225" s="424" t="s">
        <v>291</v>
      </c>
      <c r="B225" s="417">
        <f>SUM(B222:B224)</f>
        <v>593501.7823304059</v>
      </c>
      <c r="C225" s="417">
        <f t="shared" ref="C225:S225" si="23">SUM(C222:C224)</f>
        <v>202522.83</v>
      </c>
      <c r="D225" s="417">
        <f t="shared" si="23"/>
        <v>110468.29000000001</v>
      </c>
      <c r="E225" s="417">
        <f t="shared" si="23"/>
        <v>11227.689999999999</v>
      </c>
      <c r="F225" s="417">
        <f t="shared" si="23"/>
        <v>92054.540000000008</v>
      </c>
      <c r="G225" s="417">
        <f t="shared" si="23"/>
        <v>48323.49</v>
      </c>
      <c r="H225" s="417">
        <f t="shared" si="23"/>
        <v>43731.05</v>
      </c>
      <c r="I225" s="417">
        <f t="shared" si="23"/>
        <v>390978.95233040594</v>
      </c>
      <c r="J225" s="417">
        <f t="shared" si="23"/>
        <v>58498.546007149598</v>
      </c>
      <c r="K225" s="417">
        <f t="shared" si="23"/>
        <v>28149.940000000002</v>
      </c>
      <c r="L225" s="417">
        <f t="shared" si="23"/>
        <v>332480.40632325638</v>
      </c>
      <c r="M225" s="417">
        <f t="shared" si="23"/>
        <v>216569.8998600971</v>
      </c>
      <c r="N225" s="417">
        <f t="shared" si="23"/>
        <v>115910.29069895987</v>
      </c>
      <c r="O225" s="417">
        <f t="shared" si="23"/>
        <v>168966.8360071496</v>
      </c>
      <c r="P225" s="417">
        <f t="shared" si="23"/>
        <v>39377.629999999997</v>
      </c>
      <c r="Q225" s="417">
        <f t="shared" si="23"/>
        <v>424534.94632325636</v>
      </c>
      <c r="R225" s="417">
        <f t="shared" si="23"/>
        <v>264893.38986009709</v>
      </c>
      <c r="S225" s="524">
        <f t="shared" si="23"/>
        <v>159641.55646315927</v>
      </c>
      <c r="T225" s="467"/>
      <c r="U225" s="466"/>
      <c r="V225" s="471">
        <f>(B225-B208)/B208*100</f>
        <v>25.53963972633797</v>
      </c>
      <c r="W225" s="471">
        <f>(C225-C208)/C208*100</f>
        <v>24.495629773907609</v>
      </c>
      <c r="Y225" s="469"/>
    </row>
    <row r="226" spans="1:25" s="158" customFormat="1" ht="18" hidden="1" customHeight="1">
      <c r="A226" s="430" t="s">
        <v>294</v>
      </c>
      <c r="B226" s="409">
        <v>107903.04807281136</v>
      </c>
      <c r="C226" s="409">
        <v>32931.82</v>
      </c>
      <c r="D226" s="409">
        <v>18939.189999999999</v>
      </c>
      <c r="E226" s="409">
        <v>2827.32</v>
      </c>
      <c r="F226" s="409">
        <v>13992.63</v>
      </c>
      <c r="G226" s="409">
        <v>8249.2999999999993</v>
      </c>
      <c r="H226" s="409">
        <v>5743.33</v>
      </c>
      <c r="I226" s="409">
        <v>74971.228072811369</v>
      </c>
      <c r="J226" s="409">
        <v>12559.917424903806</v>
      </c>
      <c r="K226" s="409">
        <v>10056.9</v>
      </c>
      <c r="L226" s="409">
        <v>62411.310647907558</v>
      </c>
      <c r="M226" s="409">
        <v>32862.398711431451</v>
      </c>
      <c r="N226" s="409">
        <v>29548.911936476099</v>
      </c>
      <c r="O226" s="409">
        <v>31499.107424903807</v>
      </c>
      <c r="P226" s="409">
        <v>12884.22</v>
      </c>
      <c r="Q226" s="409">
        <v>76403.940647907555</v>
      </c>
      <c r="R226" s="409">
        <v>41111.698711431454</v>
      </c>
      <c r="S226" s="526">
        <v>35292.241936476101</v>
      </c>
      <c r="T226" s="411"/>
      <c r="U226" s="409"/>
      <c r="V226" s="475"/>
      <c r="W226" s="475"/>
      <c r="Y226" s="174"/>
    </row>
    <row r="227" spans="1:25" s="158" customFormat="1" ht="18" hidden="1" customHeight="1">
      <c r="A227" s="430" t="s">
        <v>296</v>
      </c>
      <c r="B227" s="409">
        <v>116648.09672740579</v>
      </c>
      <c r="C227" s="409">
        <v>35024</v>
      </c>
      <c r="D227" s="409">
        <v>16035.32</v>
      </c>
      <c r="E227" s="409">
        <v>1929.5</v>
      </c>
      <c r="F227" s="409">
        <v>18988.68</v>
      </c>
      <c r="G227" s="409">
        <v>1830.35</v>
      </c>
      <c r="H227" s="409">
        <v>17158.330000000002</v>
      </c>
      <c r="I227" s="409">
        <v>81624.096727405791</v>
      </c>
      <c r="J227" s="409">
        <v>7381.723076634773</v>
      </c>
      <c r="K227" s="409">
        <v>3861.17</v>
      </c>
      <c r="L227" s="409">
        <v>74242.373650771013</v>
      </c>
      <c r="M227" s="409">
        <v>43663.376181086387</v>
      </c>
      <c r="N227" s="409">
        <v>30578.997469684629</v>
      </c>
      <c r="O227" s="409">
        <v>23417.043076634771</v>
      </c>
      <c r="P227" s="409">
        <v>5790.67</v>
      </c>
      <c r="Q227" s="409">
        <v>93231.053650771006</v>
      </c>
      <c r="R227" s="409">
        <v>45493.726181086386</v>
      </c>
      <c r="S227" s="526">
        <v>47737.327469684627</v>
      </c>
      <c r="T227" s="411"/>
      <c r="U227" s="409"/>
      <c r="V227" s="475"/>
      <c r="W227" s="475"/>
      <c r="Y227" s="174"/>
    </row>
    <row r="228" spans="1:25" s="158" customFormat="1" ht="18" hidden="1" customHeight="1">
      <c r="A228" s="430" t="s">
        <v>297</v>
      </c>
      <c r="B228" s="409">
        <v>138773.44004732545</v>
      </c>
      <c r="C228" s="409">
        <v>33126.800000000003</v>
      </c>
      <c r="D228" s="409">
        <v>23527.13</v>
      </c>
      <c r="E228" s="409">
        <v>1444.87</v>
      </c>
      <c r="F228" s="409">
        <v>9599.67</v>
      </c>
      <c r="G228" s="409">
        <v>1367.32</v>
      </c>
      <c r="H228" s="409">
        <v>8232.35</v>
      </c>
      <c r="I228" s="409">
        <v>105646.64004732546</v>
      </c>
      <c r="J228" s="409">
        <v>9802.1882261875744</v>
      </c>
      <c r="K228" s="409">
        <v>1820.5</v>
      </c>
      <c r="L228" s="409">
        <v>95844.451821137889</v>
      </c>
      <c r="M228" s="409">
        <v>54587.295192505037</v>
      </c>
      <c r="N228" s="409">
        <v>41257.156628632853</v>
      </c>
      <c r="O228" s="409">
        <v>33329.318226187577</v>
      </c>
      <c r="P228" s="409">
        <v>3265.37</v>
      </c>
      <c r="Q228" s="409">
        <v>105444.12182113789</v>
      </c>
      <c r="R228" s="409">
        <v>55954.615192505036</v>
      </c>
      <c r="S228" s="526">
        <v>49489.506628632851</v>
      </c>
      <c r="T228" s="411"/>
      <c r="U228" s="409"/>
      <c r="V228" s="475"/>
      <c r="W228" s="475"/>
      <c r="Y228" s="174"/>
    </row>
    <row r="229" spans="1:25" s="468" customFormat="1" ht="18" customHeight="1" thickTop="1">
      <c r="A229" s="424" t="s">
        <v>298</v>
      </c>
      <c r="B229" s="417">
        <f>SUM(B226:B228)</f>
        <v>363324.58484754257</v>
      </c>
      <c r="C229" s="417">
        <f t="shared" ref="C229:S229" si="24">SUM(C226:C228)</f>
        <v>101082.62000000001</v>
      </c>
      <c r="D229" s="417">
        <f t="shared" si="24"/>
        <v>58501.64</v>
      </c>
      <c r="E229" s="417">
        <f t="shared" si="24"/>
        <v>6201.69</v>
      </c>
      <c r="F229" s="417">
        <f t="shared" si="24"/>
        <v>42580.979999999996</v>
      </c>
      <c r="G229" s="417">
        <f t="shared" si="24"/>
        <v>11446.97</v>
      </c>
      <c r="H229" s="417">
        <f t="shared" si="24"/>
        <v>31134.010000000002</v>
      </c>
      <c r="I229" s="417">
        <f t="shared" si="24"/>
        <v>262241.96484754264</v>
      </c>
      <c r="J229" s="417">
        <f t="shared" si="24"/>
        <v>29743.828727726155</v>
      </c>
      <c r="K229" s="417">
        <f t="shared" si="24"/>
        <v>15738.57</v>
      </c>
      <c r="L229" s="417">
        <f t="shared" si="24"/>
        <v>232498.13611981645</v>
      </c>
      <c r="M229" s="417">
        <f t="shared" si="24"/>
        <v>131113.07008502286</v>
      </c>
      <c r="N229" s="417">
        <f t="shared" si="24"/>
        <v>101385.06603479359</v>
      </c>
      <c r="O229" s="417">
        <f t="shared" si="24"/>
        <v>88245.468727726155</v>
      </c>
      <c r="P229" s="417">
        <f t="shared" si="24"/>
        <v>21940.26</v>
      </c>
      <c r="Q229" s="417">
        <f t="shared" si="24"/>
        <v>275079.11611981643</v>
      </c>
      <c r="R229" s="417">
        <f t="shared" si="24"/>
        <v>142560.04008502286</v>
      </c>
      <c r="S229" s="524">
        <f t="shared" si="24"/>
        <v>132519.07603479357</v>
      </c>
      <c r="T229" s="467"/>
      <c r="U229" s="466"/>
      <c r="V229" s="471"/>
      <c r="W229" s="471"/>
      <c r="Y229" s="469"/>
    </row>
    <row r="230" spans="1:25" s="158" customFormat="1" ht="18" customHeight="1">
      <c r="A230" s="430" t="s">
        <v>299</v>
      </c>
      <c r="B230" s="159">
        <v>96269.756505826706</v>
      </c>
      <c r="C230" s="480">
        <v>24012.86</v>
      </c>
      <c r="D230" s="480">
        <v>15447.48</v>
      </c>
      <c r="E230" s="480">
        <v>1357.69</v>
      </c>
      <c r="F230" s="480">
        <v>8565.3799999999992</v>
      </c>
      <c r="G230" s="480">
        <v>2156.36</v>
      </c>
      <c r="H230" s="480">
        <v>6409.02</v>
      </c>
      <c r="I230" s="480">
        <v>72256.896505826706</v>
      </c>
      <c r="J230" s="480">
        <v>4197.1797522618936</v>
      </c>
      <c r="K230" s="480">
        <v>1348.06</v>
      </c>
      <c r="L230" s="378">
        <v>68059.716753564819</v>
      </c>
      <c r="M230" s="378">
        <v>49639.308046110382</v>
      </c>
      <c r="N230" s="384">
        <v>18420.408707454433</v>
      </c>
      <c r="O230" s="384">
        <v>19644.659752261894</v>
      </c>
      <c r="P230" s="384">
        <v>2705.75</v>
      </c>
      <c r="Q230" s="384">
        <v>76625.096753564823</v>
      </c>
      <c r="R230" s="384">
        <v>51795.668046110382</v>
      </c>
      <c r="S230" s="428">
        <v>24829.428707454434</v>
      </c>
      <c r="T230" s="411"/>
      <c r="U230" s="409"/>
      <c r="V230" s="475"/>
      <c r="W230" s="475"/>
      <c r="Y230" s="174"/>
    </row>
    <row r="231" spans="1:25" s="158" customFormat="1" ht="18" customHeight="1">
      <c r="A231" s="430" t="s">
        <v>300</v>
      </c>
      <c r="B231" s="487">
        <v>153019.22476222855</v>
      </c>
      <c r="C231" s="488">
        <v>28120.44</v>
      </c>
      <c r="D231" s="488">
        <v>18857.5</v>
      </c>
      <c r="E231" s="488">
        <v>3271.77</v>
      </c>
      <c r="F231" s="488">
        <v>9262.94</v>
      </c>
      <c r="G231" s="488">
        <v>2130.4299999999998</v>
      </c>
      <c r="H231" s="488">
        <v>7132.51</v>
      </c>
      <c r="I231" s="488">
        <v>124898.78476222856</v>
      </c>
      <c r="J231" s="488">
        <v>8766.7843607673203</v>
      </c>
      <c r="K231" s="488">
        <v>6299.64</v>
      </c>
      <c r="L231" s="489">
        <v>116132.00040146124</v>
      </c>
      <c r="M231" s="489">
        <v>88818.199825997348</v>
      </c>
      <c r="N231" s="489">
        <v>27313.80057546388</v>
      </c>
      <c r="O231" s="489">
        <v>27624.284360767324</v>
      </c>
      <c r="P231" s="489">
        <v>9571.41</v>
      </c>
      <c r="Q231" s="489">
        <v>125394.94040146124</v>
      </c>
      <c r="R231" s="489">
        <v>90948.629825997356</v>
      </c>
      <c r="S231" s="490">
        <v>34446.310575463882</v>
      </c>
      <c r="T231" s="411"/>
      <c r="U231" s="409"/>
      <c r="V231" s="475"/>
      <c r="W231" s="475"/>
      <c r="Y231" s="174"/>
    </row>
    <row r="232" spans="1:25" s="156" customFormat="1" ht="18" customHeight="1">
      <c r="A232" s="430" t="s">
        <v>301</v>
      </c>
      <c r="B232" s="487">
        <v>214570.34888169545</v>
      </c>
      <c r="C232" s="488">
        <v>57032.15</v>
      </c>
      <c r="D232" s="488">
        <v>35430.339999999997</v>
      </c>
      <c r="E232" s="488">
        <v>1301.96</v>
      </c>
      <c r="F232" s="488">
        <v>21601.81</v>
      </c>
      <c r="G232" s="488">
        <v>3131.04</v>
      </c>
      <c r="H232" s="488">
        <v>18470.77</v>
      </c>
      <c r="I232" s="488">
        <v>157538.19888169543</v>
      </c>
      <c r="J232" s="488">
        <v>10989.82408578954</v>
      </c>
      <c r="K232" s="488">
        <v>9127.68</v>
      </c>
      <c r="L232" s="489">
        <v>146548.3747959059</v>
      </c>
      <c r="M232" s="489">
        <v>88023.824362438216</v>
      </c>
      <c r="N232" s="489">
        <v>58524.550433467703</v>
      </c>
      <c r="O232" s="489">
        <v>46420.16408578954</v>
      </c>
      <c r="P232" s="489">
        <v>10429.64</v>
      </c>
      <c r="Q232" s="489">
        <v>168150.18479590592</v>
      </c>
      <c r="R232" s="489">
        <v>91154.864362438209</v>
      </c>
      <c r="S232" s="490">
        <v>76995.320433467699</v>
      </c>
      <c r="T232" s="376"/>
      <c r="U232" s="377"/>
      <c r="V232" s="475"/>
      <c r="W232" s="475"/>
      <c r="Y232" s="163"/>
    </row>
    <row r="233" spans="1:25" s="158" customFormat="1" ht="18" customHeight="1">
      <c r="A233" s="424" t="s">
        <v>302</v>
      </c>
      <c r="B233" s="417">
        <f>SUM(B230:B232)</f>
        <v>463859.33014975069</v>
      </c>
      <c r="C233" s="417">
        <f t="shared" ref="C233:U233" si="25">SUM(C230:C232)</f>
        <v>109165.45000000001</v>
      </c>
      <c r="D233" s="417">
        <f t="shared" si="25"/>
        <v>69735.319999999992</v>
      </c>
      <c r="E233" s="417">
        <f t="shared" si="25"/>
        <v>5931.42</v>
      </c>
      <c r="F233" s="417">
        <f t="shared" si="25"/>
        <v>39430.130000000005</v>
      </c>
      <c r="G233" s="417">
        <f t="shared" si="25"/>
        <v>7417.83</v>
      </c>
      <c r="H233" s="417">
        <f t="shared" si="25"/>
        <v>32012.300000000003</v>
      </c>
      <c r="I233" s="417">
        <f t="shared" si="25"/>
        <v>354693.88014975074</v>
      </c>
      <c r="J233" s="417">
        <f t="shared" si="25"/>
        <v>23953.788198818755</v>
      </c>
      <c r="K233" s="417">
        <f t="shared" si="25"/>
        <v>16775.38</v>
      </c>
      <c r="L233" s="417">
        <f t="shared" si="25"/>
        <v>330740.09195093194</v>
      </c>
      <c r="M233" s="417">
        <f t="shared" si="25"/>
        <v>226481.33223454596</v>
      </c>
      <c r="N233" s="417">
        <f t="shared" si="25"/>
        <v>104258.759716386</v>
      </c>
      <c r="O233" s="417">
        <f t="shared" si="25"/>
        <v>93689.108198818751</v>
      </c>
      <c r="P233" s="417">
        <f t="shared" si="25"/>
        <v>22706.799999999999</v>
      </c>
      <c r="Q233" s="417">
        <f t="shared" si="25"/>
        <v>370170.22195093194</v>
      </c>
      <c r="R233" s="417">
        <f t="shared" si="25"/>
        <v>233899.16223454595</v>
      </c>
      <c r="S233" s="524">
        <f t="shared" si="25"/>
        <v>136271.05971638602</v>
      </c>
      <c r="T233" s="457">
        <f t="shared" si="25"/>
        <v>0</v>
      </c>
      <c r="U233" s="417">
        <f t="shared" si="25"/>
        <v>0</v>
      </c>
      <c r="V233" s="475"/>
      <c r="W233" s="475"/>
      <c r="Y233" s="174"/>
    </row>
    <row r="234" spans="1:25" s="158" customFormat="1" ht="18" customHeight="1">
      <c r="A234" s="430" t="s">
        <v>303</v>
      </c>
      <c r="B234" s="377">
        <v>175393.0935308683</v>
      </c>
      <c r="C234" s="377">
        <v>32167.33</v>
      </c>
      <c r="D234" s="377">
        <v>23155.86</v>
      </c>
      <c r="E234" s="377">
        <v>544.76</v>
      </c>
      <c r="F234" s="377">
        <v>9011.4699999999993</v>
      </c>
      <c r="G234" s="377">
        <v>1628.2</v>
      </c>
      <c r="H234" s="377">
        <v>7383.27</v>
      </c>
      <c r="I234" s="377">
        <v>143225.76353086831</v>
      </c>
      <c r="J234" s="377">
        <v>26731.201675381395</v>
      </c>
      <c r="K234" s="377">
        <v>23894.47</v>
      </c>
      <c r="L234" s="377">
        <v>116494.56185548691</v>
      </c>
      <c r="M234" s="377">
        <v>82304.091957413344</v>
      </c>
      <c r="N234" s="377">
        <v>34190.469898073577</v>
      </c>
      <c r="O234" s="377">
        <v>49887.061675381403</v>
      </c>
      <c r="P234" s="377">
        <v>24439.23</v>
      </c>
      <c r="Q234" s="377">
        <v>125506.03185548692</v>
      </c>
      <c r="R234" s="377">
        <v>83932.291957413327</v>
      </c>
      <c r="S234" s="527">
        <v>41573.739898073574</v>
      </c>
      <c r="T234" s="411"/>
      <c r="U234" s="409"/>
      <c r="V234" s="475"/>
      <c r="W234" s="475"/>
      <c r="Y234" s="174"/>
    </row>
    <row r="235" spans="1:25" s="158" customFormat="1" ht="18" customHeight="1">
      <c r="A235" s="430" t="s">
        <v>304</v>
      </c>
      <c r="B235" s="377">
        <v>136720.5484097545</v>
      </c>
      <c r="C235" s="377">
        <v>25059.73</v>
      </c>
      <c r="D235" s="377">
        <v>11618.12</v>
      </c>
      <c r="E235" s="377">
        <v>1017.42</v>
      </c>
      <c r="F235" s="377">
        <v>13441.61</v>
      </c>
      <c r="G235" s="377">
        <v>5719.03</v>
      </c>
      <c r="H235" s="377">
        <v>7722.58</v>
      </c>
      <c r="I235" s="377">
        <v>111660.8184097545</v>
      </c>
      <c r="J235" s="377">
        <v>6240.302173854202</v>
      </c>
      <c r="K235" s="377">
        <v>5020</v>
      </c>
      <c r="L235" s="377">
        <v>105420.5162359003</v>
      </c>
      <c r="M235" s="377">
        <v>79161.505315891089</v>
      </c>
      <c r="N235" s="377">
        <v>26259.010920009205</v>
      </c>
      <c r="O235" s="377">
        <v>17858.4221738542</v>
      </c>
      <c r="P235" s="377">
        <v>6037.42</v>
      </c>
      <c r="Q235" s="377">
        <v>118862.1262359003</v>
      </c>
      <c r="R235" s="377">
        <v>84880.535315891088</v>
      </c>
      <c r="S235" s="527">
        <v>33981.590920009206</v>
      </c>
      <c r="T235" s="411"/>
      <c r="U235" s="409"/>
      <c r="V235" s="475"/>
      <c r="W235" s="475"/>
      <c r="Y235" s="174"/>
    </row>
    <row r="236" spans="1:25" s="158" customFormat="1" ht="18" customHeight="1">
      <c r="A236" s="430" t="s">
        <v>305</v>
      </c>
      <c r="B236" s="377">
        <v>168809.39298813083</v>
      </c>
      <c r="C236" s="377">
        <v>37401.64</v>
      </c>
      <c r="D236" s="377">
        <v>18068.919999999998</v>
      </c>
      <c r="E236" s="377">
        <v>1358.59</v>
      </c>
      <c r="F236" s="377">
        <v>19332.72</v>
      </c>
      <c r="G236" s="377">
        <v>9590.5</v>
      </c>
      <c r="H236" s="377">
        <v>9742.2199999999993</v>
      </c>
      <c r="I236" s="377">
        <v>131407.75298813084</v>
      </c>
      <c r="J236" s="377">
        <v>16686.540776930364</v>
      </c>
      <c r="K236" s="377">
        <v>10162.61</v>
      </c>
      <c r="L236" s="377">
        <v>114721.21221120049</v>
      </c>
      <c r="M236" s="377">
        <v>69155.216533085317</v>
      </c>
      <c r="N236" s="377">
        <v>45565.99567811517</v>
      </c>
      <c r="O236" s="377">
        <v>34755.460776930362</v>
      </c>
      <c r="P236" s="377">
        <v>11521.2</v>
      </c>
      <c r="Q236" s="377">
        <v>134053.93221120047</v>
      </c>
      <c r="R236" s="377">
        <v>78745.716533085317</v>
      </c>
      <c r="S236" s="527">
        <v>55308.215678115172</v>
      </c>
      <c r="T236" s="411"/>
      <c r="U236" s="409"/>
      <c r="V236" s="475"/>
      <c r="W236" s="475"/>
      <c r="Y236" s="174"/>
    </row>
    <row r="237" spans="1:25" s="410" customFormat="1" ht="18" customHeight="1">
      <c r="A237" s="424" t="s">
        <v>306</v>
      </c>
      <c r="B237" s="417">
        <f>SUM(B234:B236)</f>
        <v>480923.03492875362</v>
      </c>
      <c r="C237" s="417">
        <f t="shared" ref="C237:S237" si="26">SUM(C234:C236)</f>
        <v>94628.7</v>
      </c>
      <c r="D237" s="417">
        <f t="shared" si="26"/>
        <v>52842.9</v>
      </c>
      <c r="E237" s="417">
        <f t="shared" si="26"/>
        <v>2920.7699999999995</v>
      </c>
      <c r="F237" s="417">
        <f t="shared" si="26"/>
        <v>41785.800000000003</v>
      </c>
      <c r="G237" s="417">
        <f t="shared" si="26"/>
        <v>16937.73</v>
      </c>
      <c r="H237" s="417">
        <f t="shared" si="26"/>
        <v>24848.07</v>
      </c>
      <c r="I237" s="417">
        <f t="shared" si="26"/>
        <v>386294.33492875367</v>
      </c>
      <c r="J237" s="417">
        <f t="shared" si="26"/>
        <v>49658.04462616596</v>
      </c>
      <c r="K237" s="417">
        <f t="shared" si="26"/>
        <v>39077.08</v>
      </c>
      <c r="L237" s="417">
        <f t="shared" si="26"/>
        <v>336636.29030258773</v>
      </c>
      <c r="M237" s="417">
        <f t="shared" si="26"/>
        <v>230620.81380638975</v>
      </c>
      <c r="N237" s="417">
        <f t="shared" si="26"/>
        <v>106015.47649619795</v>
      </c>
      <c r="O237" s="417">
        <f t="shared" si="26"/>
        <v>102500.94462616596</v>
      </c>
      <c r="P237" s="417">
        <f t="shared" si="26"/>
        <v>41997.850000000006</v>
      </c>
      <c r="Q237" s="417">
        <f t="shared" si="26"/>
        <v>378422.09030258772</v>
      </c>
      <c r="R237" s="417">
        <f t="shared" si="26"/>
        <v>247558.54380638973</v>
      </c>
      <c r="S237" s="524">
        <f t="shared" si="26"/>
        <v>130863.54649619796</v>
      </c>
      <c r="T237" s="457"/>
      <c r="U237" s="417"/>
      <c r="V237" s="494"/>
      <c r="W237" s="494"/>
      <c r="Y237" s="408"/>
    </row>
    <row r="238" spans="1:25" s="158" customFormat="1" ht="18" customHeight="1">
      <c r="A238" s="496" t="s">
        <v>307</v>
      </c>
      <c r="B238" s="409">
        <v>146783.60856964035</v>
      </c>
      <c r="C238" s="409">
        <v>32849.08</v>
      </c>
      <c r="D238" s="409">
        <v>19496.400000000001</v>
      </c>
      <c r="E238" s="409">
        <v>4872.54</v>
      </c>
      <c r="F238" s="409">
        <v>13352.68</v>
      </c>
      <c r="G238" s="409">
        <v>6078.68</v>
      </c>
      <c r="H238" s="409">
        <v>7274</v>
      </c>
      <c r="I238" s="409">
        <v>113934.52856964034</v>
      </c>
      <c r="J238" s="409">
        <v>10665.734168657676</v>
      </c>
      <c r="K238" s="409">
        <v>1782.31</v>
      </c>
      <c r="L238" s="409">
        <v>103268.79440098268</v>
      </c>
      <c r="M238" s="409">
        <v>65246.827275307391</v>
      </c>
      <c r="N238" s="409">
        <v>38021.967125675284</v>
      </c>
      <c r="O238" s="409">
        <v>30162.134168657678</v>
      </c>
      <c r="P238" s="409">
        <v>6654.85</v>
      </c>
      <c r="Q238" s="409">
        <v>116621.47440098267</v>
      </c>
      <c r="R238" s="409">
        <v>71325.507275307391</v>
      </c>
      <c r="S238" s="526">
        <v>45295.967125675284</v>
      </c>
      <c r="T238" s="411"/>
      <c r="U238" s="409"/>
      <c r="V238" s="475"/>
      <c r="W238" s="475"/>
      <c r="Y238" s="174"/>
    </row>
    <row r="239" spans="1:25" s="158" customFormat="1" ht="18" customHeight="1">
      <c r="A239" s="496" t="s">
        <v>308</v>
      </c>
      <c r="B239" s="409">
        <v>191002.47578631446</v>
      </c>
      <c r="C239" s="409">
        <v>61314.64</v>
      </c>
      <c r="D239" s="409">
        <v>28117.15</v>
      </c>
      <c r="E239" s="409">
        <v>9137.0499999999993</v>
      </c>
      <c r="F239" s="409">
        <v>33197.49</v>
      </c>
      <c r="G239" s="409">
        <v>19310.73</v>
      </c>
      <c r="H239" s="409">
        <v>13886.76</v>
      </c>
      <c r="I239" s="409">
        <v>129687.83578631443</v>
      </c>
      <c r="J239" s="409">
        <v>22867.917872471196</v>
      </c>
      <c r="K239" s="409">
        <v>6577.91</v>
      </c>
      <c r="L239" s="409">
        <v>106819.91791384324</v>
      </c>
      <c r="M239" s="409">
        <v>67121.951623115077</v>
      </c>
      <c r="N239" s="409">
        <v>39697.966290728167</v>
      </c>
      <c r="O239" s="409">
        <v>50985.067872471198</v>
      </c>
      <c r="P239" s="409">
        <v>15714.96</v>
      </c>
      <c r="Q239" s="409">
        <v>140017.40791384326</v>
      </c>
      <c r="R239" s="409">
        <v>86432.681623115073</v>
      </c>
      <c r="S239" s="526">
        <v>53584.726290728169</v>
      </c>
      <c r="T239" s="411"/>
      <c r="U239" s="409"/>
      <c r="V239" s="475"/>
      <c r="W239" s="475"/>
      <c r="Y239" s="174"/>
    </row>
    <row r="240" spans="1:25" s="158" customFormat="1" ht="18" customHeight="1">
      <c r="A240" s="496" t="s">
        <v>309</v>
      </c>
      <c r="B240" s="409">
        <v>294856.85925903195</v>
      </c>
      <c r="C240" s="409">
        <v>121912.92</v>
      </c>
      <c r="D240" s="409">
        <v>63951.78</v>
      </c>
      <c r="E240" s="409">
        <v>1330.4570157974167</v>
      </c>
      <c r="F240" s="409">
        <v>57961.14</v>
      </c>
      <c r="G240" s="409">
        <v>37048.35</v>
      </c>
      <c r="H240" s="409">
        <v>20912.79</v>
      </c>
      <c r="I240" s="409">
        <v>172943.93925903193</v>
      </c>
      <c r="J240" s="409">
        <v>17057.511679258714</v>
      </c>
      <c r="K240" s="409">
        <v>6979.6470157974163</v>
      </c>
      <c r="L240" s="409">
        <v>155886.42757977324</v>
      </c>
      <c r="M240" s="409">
        <v>109314.34287869184</v>
      </c>
      <c r="N240" s="409">
        <v>46572.084701081403</v>
      </c>
      <c r="O240" s="409">
        <v>81009.29167925872</v>
      </c>
      <c r="P240" s="409">
        <v>8310.1040315948339</v>
      </c>
      <c r="Q240" s="409">
        <v>213847.56757977323</v>
      </c>
      <c r="R240" s="409">
        <v>146362.69287869183</v>
      </c>
      <c r="S240" s="526">
        <v>67484.874701081397</v>
      </c>
      <c r="T240" s="411"/>
      <c r="U240" s="409"/>
      <c r="V240" s="475"/>
      <c r="W240" s="475"/>
      <c r="Y240" s="174"/>
    </row>
    <row r="241" spans="1:25" s="410" customFormat="1" ht="18" customHeight="1">
      <c r="A241" s="424" t="s">
        <v>310</v>
      </c>
      <c r="B241" s="417">
        <f>SUM(B238:B240)</f>
        <v>632642.94361498673</v>
      </c>
      <c r="C241" s="417">
        <f t="shared" ref="C241:S241" si="27">SUM(C238:C240)</f>
        <v>216076.64</v>
      </c>
      <c r="D241" s="417">
        <f t="shared" si="27"/>
        <v>111565.33</v>
      </c>
      <c r="E241" s="417">
        <f t="shared" si="27"/>
        <v>15340.047015797416</v>
      </c>
      <c r="F241" s="417">
        <f t="shared" si="27"/>
        <v>104511.31</v>
      </c>
      <c r="G241" s="417">
        <f t="shared" si="27"/>
        <v>62437.759999999995</v>
      </c>
      <c r="H241" s="417">
        <f t="shared" si="27"/>
        <v>42073.55</v>
      </c>
      <c r="I241" s="417">
        <f t="shared" si="27"/>
        <v>416566.30361498671</v>
      </c>
      <c r="J241" s="417">
        <f t="shared" si="27"/>
        <v>50591.163720387587</v>
      </c>
      <c r="K241" s="417">
        <f t="shared" si="27"/>
        <v>15339.867015797416</v>
      </c>
      <c r="L241" s="417">
        <f t="shared" si="27"/>
        <v>365975.13989459915</v>
      </c>
      <c r="M241" s="417">
        <f t="shared" si="27"/>
        <v>241683.12177711428</v>
      </c>
      <c r="N241" s="417">
        <f t="shared" si="27"/>
        <v>124292.01811748485</v>
      </c>
      <c r="O241" s="417">
        <f t="shared" si="27"/>
        <v>162156.4937203876</v>
      </c>
      <c r="P241" s="417">
        <f t="shared" si="27"/>
        <v>30679.914031594832</v>
      </c>
      <c r="Q241" s="417">
        <f t="shared" si="27"/>
        <v>470486.44989459915</v>
      </c>
      <c r="R241" s="417">
        <f t="shared" si="27"/>
        <v>304120.88177711429</v>
      </c>
      <c r="S241" s="524">
        <f t="shared" si="27"/>
        <v>166365.56811748486</v>
      </c>
      <c r="T241" s="457"/>
      <c r="U241" s="417"/>
      <c r="V241" s="494"/>
      <c r="W241" s="494"/>
      <c r="Y241" s="408"/>
    </row>
    <row r="242" spans="1:25" s="158" customFormat="1" ht="18" customHeight="1">
      <c r="A242" s="430" t="s">
        <v>315</v>
      </c>
      <c r="B242" s="377">
        <v>148028.12741674576</v>
      </c>
      <c r="C242" s="377">
        <v>45704.9</v>
      </c>
      <c r="D242" s="377">
        <v>34636.5</v>
      </c>
      <c r="E242" s="377">
        <v>885.42</v>
      </c>
      <c r="F242" s="377">
        <v>11068.4</v>
      </c>
      <c r="G242" s="377">
        <v>923.51</v>
      </c>
      <c r="H242" s="377">
        <v>10144.89</v>
      </c>
      <c r="I242" s="377">
        <v>102323.22741674574</v>
      </c>
      <c r="J242" s="377">
        <v>10685.449674484706</v>
      </c>
      <c r="K242" s="377">
        <v>6942.8</v>
      </c>
      <c r="L242" s="377">
        <v>91637.777742261052</v>
      </c>
      <c r="M242" s="377">
        <v>60240.894307233182</v>
      </c>
      <c r="N242" s="377">
        <v>31396.883435027863</v>
      </c>
      <c r="O242" s="377">
        <v>45321.949674484713</v>
      </c>
      <c r="P242" s="377">
        <v>7828.22</v>
      </c>
      <c r="Q242" s="377">
        <v>102706.17774226105</v>
      </c>
      <c r="R242" s="377">
        <v>61164.404307233177</v>
      </c>
      <c r="S242" s="527">
        <v>41541.773435027862</v>
      </c>
      <c r="T242" s="411"/>
      <c r="U242" s="409"/>
      <c r="V242" s="475"/>
      <c r="W242" s="475"/>
      <c r="Y242" s="174"/>
    </row>
    <row r="243" spans="1:25" s="158" customFormat="1" ht="18" customHeight="1">
      <c r="A243" s="430" t="s">
        <v>316</v>
      </c>
      <c r="B243" s="377">
        <v>134679.85283867101</v>
      </c>
      <c r="C243" s="377">
        <v>44027.97</v>
      </c>
      <c r="D243" s="377">
        <v>26904.41</v>
      </c>
      <c r="E243" s="377">
        <v>448.31</v>
      </c>
      <c r="F243" s="377">
        <v>17123.560000000001</v>
      </c>
      <c r="G243" s="377">
        <v>1327.91</v>
      </c>
      <c r="H243" s="377">
        <v>15795.65</v>
      </c>
      <c r="I243" s="377">
        <v>90651.882838670703</v>
      </c>
      <c r="J243" s="377">
        <v>8453.608741381242</v>
      </c>
      <c r="K243" s="377">
        <v>4431.3999999999996</v>
      </c>
      <c r="L243" s="377">
        <v>82198.274097289468</v>
      </c>
      <c r="M243" s="377">
        <v>42786.422942030178</v>
      </c>
      <c r="N243" s="377">
        <v>39411.851155259283</v>
      </c>
      <c r="O243" s="377">
        <v>35358.018741381245</v>
      </c>
      <c r="P243" s="377">
        <v>4879.71</v>
      </c>
      <c r="Q243" s="377">
        <v>99321.834097289466</v>
      </c>
      <c r="R243" s="377">
        <v>44114.332942030182</v>
      </c>
      <c r="S243" s="527">
        <v>55207.501155259284</v>
      </c>
      <c r="T243" s="411"/>
      <c r="U243" s="409"/>
      <c r="V243" s="475"/>
      <c r="W243" s="475"/>
      <c r="Y243" s="174"/>
    </row>
    <row r="244" spans="1:25" s="158" customFormat="1" ht="18" customHeight="1">
      <c r="A244" s="430" t="s">
        <v>314</v>
      </c>
      <c r="B244" s="377">
        <v>196000.37794788845</v>
      </c>
      <c r="C244" s="377">
        <v>45055.68</v>
      </c>
      <c r="D244" s="377">
        <v>32381.77</v>
      </c>
      <c r="E244" s="377">
        <v>1130.10475815464</v>
      </c>
      <c r="F244" s="377">
        <v>12673.91</v>
      </c>
      <c r="G244" s="377">
        <v>2580.4699999999998</v>
      </c>
      <c r="H244" s="377">
        <v>10093.44</v>
      </c>
      <c r="I244" s="377">
        <v>150944.69794788843</v>
      </c>
      <c r="J244" s="377">
        <v>18062.756246097044</v>
      </c>
      <c r="K244" s="377">
        <v>12154.04475815464</v>
      </c>
      <c r="L244" s="377">
        <v>132881.94170179139</v>
      </c>
      <c r="M244" s="377">
        <v>63413.676628344292</v>
      </c>
      <c r="N244" s="377">
        <v>69468.265073447095</v>
      </c>
      <c r="O244" s="377">
        <v>50444.526246097041</v>
      </c>
      <c r="P244" s="377">
        <v>13284.14951630928</v>
      </c>
      <c r="Q244" s="377">
        <v>145555.8517017914</v>
      </c>
      <c r="R244" s="377">
        <v>65994.146628344286</v>
      </c>
      <c r="S244" s="527">
        <v>79561.705073447098</v>
      </c>
      <c r="T244" s="411"/>
      <c r="U244" s="409"/>
      <c r="V244" s="475"/>
      <c r="W244" s="475"/>
      <c r="Y244" s="174"/>
    </row>
    <row r="245" spans="1:25" s="410" customFormat="1" ht="18" customHeight="1">
      <c r="A245" s="424" t="s">
        <v>317</v>
      </c>
      <c r="B245" s="417">
        <f>SUM(B242:B244)</f>
        <v>478708.35820330522</v>
      </c>
      <c r="C245" s="417">
        <f t="shared" ref="C245:U245" si="28">SUM(C242:C244)</f>
        <v>134788.54999999999</v>
      </c>
      <c r="D245" s="417">
        <f t="shared" si="28"/>
        <v>93922.680000000008</v>
      </c>
      <c r="E245" s="417">
        <f t="shared" si="28"/>
        <v>2463.83475815464</v>
      </c>
      <c r="F245" s="417">
        <f t="shared" si="28"/>
        <v>40865.869999999995</v>
      </c>
      <c r="G245" s="417">
        <f t="shared" si="28"/>
        <v>4831.8899999999994</v>
      </c>
      <c r="H245" s="417">
        <f t="shared" si="28"/>
        <v>36033.980000000003</v>
      </c>
      <c r="I245" s="417">
        <f t="shared" si="28"/>
        <v>343919.80820330488</v>
      </c>
      <c r="J245" s="417">
        <f t="shared" si="28"/>
        <v>37201.814661962992</v>
      </c>
      <c r="K245" s="417">
        <f t="shared" si="28"/>
        <v>23528.24475815464</v>
      </c>
      <c r="L245" s="417">
        <f t="shared" si="28"/>
        <v>306717.99354134192</v>
      </c>
      <c r="M245" s="417">
        <f t="shared" si="28"/>
        <v>166440.99387760766</v>
      </c>
      <c r="N245" s="417">
        <f t="shared" si="28"/>
        <v>140276.99966373423</v>
      </c>
      <c r="O245" s="417">
        <f t="shared" si="28"/>
        <v>131124.49466196302</v>
      </c>
      <c r="P245" s="417">
        <f t="shared" si="28"/>
        <v>25992.079516309281</v>
      </c>
      <c r="Q245" s="417">
        <f t="shared" si="28"/>
        <v>347583.86354134191</v>
      </c>
      <c r="R245" s="417">
        <f t="shared" si="28"/>
        <v>171272.88387760764</v>
      </c>
      <c r="S245" s="524">
        <f t="shared" si="28"/>
        <v>176310.97966373427</v>
      </c>
      <c r="T245" s="457">
        <f t="shared" si="28"/>
        <v>0</v>
      </c>
      <c r="U245" s="417">
        <f t="shared" si="28"/>
        <v>0</v>
      </c>
      <c r="V245" s="494"/>
      <c r="W245" s="494"/>
      <c r="Y245" s="408"/>
    </row>
    <row r="246" spans="1:25" s="158" customFormat="1" ht="18" customHeight="1">
      <c r="A246" s="430" t="s">
        <v>318</v>
      </c>
      <c r="B246" s="377">
        <v>188476.63056902017</v>
      </c>
      <c r="C246" s="377">
        <v>41661.360000000001</v>
      </c>
      <c r="D246" s="377">
        <v>30435.81</v>
      </c>
      <c r="E246" s="377">
        <v>768.27</v>
      </c>
      <c r="F246" s="377">
        <v>11225.55</v>
      </c>
      <c r="G246" s="377">
        <v>2133.12</v>
      </c>
      <c r="H246" s="377">
        <v>9092.43</v>
      </c>
      <c r="I246" s="377">
        <v>146815.27056902018</v>
      </c>
      <c r="J246" s="377">
        <v>12378.165718701981</v>
      </c>
      <c r="K246" s="377">
        <v>3704.11</v>
      </c>
      <c r="L246" s="377">
        <v>134437.1048503182</v>
      </c>
      <c r="M246" s="377">
        <v>75959.94459491114</v>
      </c>
      <c r="N246" s="377">
        <v>58477.160255407071</v>
      </c>
      <c r="O246" s="377">
        <v>42813.975718701986</v>
      </c>
      <c r="P246" s="377">
        <v>4472.38</v>
      </c>
      <c r="Q246" s="377">
        <v>145662.65485031821</v>
      </c>
      <c r="R246" s="377">
        <v>78093.064594911135</v>
      </c>
      <c r="S246" s="527">
        <v>67569.590255407064</v>
      </c>
      <c r="T246" s="411"/>
      <c r="U246" s="409"/>
      <c r="V246" s="475"/>
      <c r="W246" s="475"/>
      <c r="Y246" s="174"/>
    </row>
    <row r="247" spans="1:25" s="158" customFormat="1" ht="18" customHeight="1">
      <c r="A247" s="430" t="s">
        <v>322</v>
      </c>
      <c r="B247" s="377">
        <v>164954.58904236046</v>
      </c>
      <c r="C247" s="377">
        <v>45330.68</v>
      </c>
      <c r="D247" s="377">
        <v>31395.07</v>
      </c>
      <c r="E247" s="377">
        <v>1216.1806970230787</v>
      </c>
      <c r="F247" s="377">
        <v>13935.61</v>
      </c>
      <c r="G247" s="377">
        <v>2811.05</v>
      </c>
      <c r="H247" s="377">
        <v>11124.56</v>
      </c>
      <c r="I247" s="377">
        <v>119623.90904236046</v>
      </c>
      <c r="J247" s="377">
        <v>11620.377780324678</v>
      </c>
      <c r="K247" s="377">
        <v>3974.0206970230788</v>
      </c>
      <c r="L247" s="377">
        <v>108003.53126203577</v>
      </c>
      <c r="M247" s="377">
        <v>51249.988178494532</v>
      </c>
      <c r="N247" s="377">
        <v>56753.543083541255</v>
      </c>
      <c r="O247" s="377">
        <v>43015.447780324677</v>
      </c>
      <c r="P247" s="377">
        <v>5190.2013940461575</v>
      </c>
      <c r="Q247" s="377">
        <v>121939.14126203577</v>
      </c>
      <c r="R247" s="377">
        <v>54061.038178494535</v>
      </c>
      <c r="S247" s="527">
        <v>67878.103083541238</v>
      </c>
      <c r="T247" s="411"/>
      <c r="U247" s="409"/>
      <c r="V247" s="475"/>
      <c r="W247" s="475"/>
      <c r="Y247" s="174"/>
    </row>
    <row r="248" spans="1:25" s="158" customFormat="1" ht="18" customHeight="1">
      <c r="A248" s="430" t="s">
        <v>320</v>
      </c>
      <c r="B248" s="377">
        <v>197289.92779131504</v>
      </c>
      <c r="C248" s="377">
        <v>45780.11</v>
      </c>
      <c r="D248" s="377">
        <v>29794.68</v>
      </c>
      <c r="E248" s="377">
        <v>653.59796332342023</v>
      </c>
      <c r="F248" s="377">
        <v>15985.43</v>
      </c>
      <c r="G248" s="377">
        <v>1470.9</v>
      </c>
      <c r="H248" s="377">
        <v>14514.53</v>
      </c>
      <c r="I248" s="377">
        <v>151509.81779131506</v>
      </c>
      <c r="J248" s="377">
        <v>10572.56687334874</v>
      </c>
      <c r="K248" s="377">
        <v>6563.0479633234208</v>
      </c>
      <c r="L248" s="377">
        <v>140937.25091796633</v>
      </c>
      <c r="M248" s="377">
        <v>84216.269212573185</v>
      </c>
      <c r="N248" s="377">
        <v>56720.981705393133</v>
      </c>
      <c r="O248" s="377">
        <v>40367.24687334874</v>
      </c>
      <c r="P248" s="377">
        <v>7216.645926646841</v>
      </c>
      <c r="Q248" s="377">
        <v>156922.68091796633</v>
      </c>
      <c r="R248" s="377">
        <v>85687.169212573193</v>
      </c>
      <c r="S248" s="527">
        <v>71235.511705393132</v>
      </c>
      <c r="T248" s="411"/>
      <c r="U248" s="409"/>
      <c r="V248" s="475"/>
      <c r="W248" s="475"/>
      <c r="Y248" s="174"/>
    </row>
    <row r="249" spans="1:25" s="410" customFormat="1" ht="18" customHeight="1">
      <c r="A249" s="424" t="s">
        <v>321</v>
      </c>
      <c r="B249" s="417">
        <f>SUM(B246:B248)</f>
        <v>550721.14740269561</v>
      </c>
      <c r="C249" s="417">
        <f t="shared" ref="C249:S249" si="29">SUM(C246:C248)</f>
        <v>132772.15000000002</v>
      </c>
      <c r="D249" s="417">
        <f t="shared" si="29"/>
        <v>91625.56</v>
      </c>
      <c r="E249" s="417">
        <f t="shared" si="29"/>
        <v>2638.0486603464988</v>
      </c>
      <c r="F249" s="417">
        <f t="shared" si="29"/>
        <v>41146.589999999997</v>
      </c>
      <c r="G249" s="417">
        <f t="shared" si="29"/>
        <v>6415.07</v>
      </c>
      <c r="H249" s="417">
        <f t="shared" si="29"/>
        <v>34731.519999999997</v>
      </c>
      <c r="I249" s="417">
        <f t="shared" si="29"/>
        <v>417948.99740269571</v>
      </c>
      <c r="J249" s="417">
        <f t="shared" si="29"/>
        <v>34571.110372375399</v>
      </c>
      <c r="K249" s="417">
        <f t="shared" si="29"/>
        <v>14241.178660346501</v>
      </c>
      <c r="L249" s="417">
        <f t="shared" si="29"/>
        <v>383377.8870303203</v>
      </c>
      <c r="M249" s="417">
        <f t="shared" si="29"/>
        <v>211426.20198597887</v>
      </c>
      <c r="N249" s="417">
        <f t="shared" si="29"/>
        <v>171951.68504434146</v>
      </c>
      <c r="O249" s="417">
        <f t="shared" si="29"/>
        <v>126196.6703723754</v>
      </c>
      <c r="P249" s="417">
        <f t="shared" si="29"/>
        <v>16879.227320692997</v>
      </c>
      <c r="Q249" s="417">
        <f t="shared" si="29"/>
        <v>424524.47703032033</v>
      </c>
      <c r="R249" s="417">
        <f t="shared" si="29"/>
        <v>217841.27198597888</v>
      </c>
      <c r="S249" s="524">
        <f t="shared" si="29"/>
        <v>206683.20504434145</v>
      </c>
      <c r="T249" s="457"/>
      <c r="U249" s="417"/>
      <c r="V249" s="494"/>
      <c r="W249" s="494"/>
      <c r="Y249" s="408"/>
    </row>
    <row r="250" spans="1:25" s="158" customFormat="1" ht="18" customHeight="1">
      <c r="A250" s="430" t="s">
        <v>323</v>
      </c>
      <c r="B250" s="377">
        <v>152226.1564718413</v>
      </c>
      <c r="C250" s="377">
        <v>33956.76</v>
      </c>
      <c r="D250" s="377">
        <v>23718.01</v>
      </c>
      <c r="E250" s="377">
        <v>6952.26</v>
      </c>
      <c r="F250" s="377">
        <v>10238.75</v>
      </c>
      <c r="G250" s="377">
        <v>2367.1999999999998</v>
      </c>
      <c r="H250" s="377">
        <v>7871.55</v>
      </c>
      <c r="I250" s="377">
        <v>118269.39647184132</v>
      </c>
      <c r="J250" s="377">
        <v>22404.789913965771</v>
      </c>
      <c r="K250" s="377">
        <v>5797.16</v>
      </c>
      <c r="L250" s="377">
        <v>95864.606557875537</v>
      </c>
      <c r="M250" s="377">
        <v>63079.139006183163</v>
      </c>
      <c r="N250" s="377">
        <v>32785.467551692367</v>
      </c>
      <c r="O250" s="377">
        <v>46122.79991396577</v>
      </c>
      <c r="P250" s="377">
        <v>12749.42</v>
      </c>
      <c r="Q250" s="377">
        <v>106103.35655787554</v>
      </c>
      <c r="R250" s="377">
        <v>65446.339006183167</v>
      </c>
      <c r="S250" s="527">
        <v>40657.01755169237</v>
      </c>
      <c r="T250" s="411"/>
      <c r="U250" s="409"/>
      <c r="V250" s="475"/>
      <c r="W250" s="475"/>
      <c r="Y250" s="174"/>
    </row>
    <row r="251" spans="1:25" s="158" customFormat="1" ht="18" customHeight="1">
      <c r="A251" s="430" t="s">
        <v>324</v>
      </c>
      <c r="B251" s="377">
        <v>161008.69232427303</v>
      </c>
      <c r="C251" s="377">
        <v>28092.14</v>
      </c>
      <c r="D251" s="377">
        <v>14334.68</v>
      </c>
      <c r="E251" s="377">
        <v>747.8</v>
      </c>
      <c r="F251" s="377">
        <v>13757.46</v>
      </c>
      <c r="G251" s="377">
        <v>5144.03</v>
      </c>
      <c r="H251" s="377">
        <v>8613.43</v>
      </c>
      <c r="I251" s="377">
        <v>132916.55232427304</v>
      </c>
      <c r="J251" s="377">
        <v>8193.0537144717637</v>
      </c>
      <c r="K251" s="377">
        <v>5203.33</v>
      </c>
      <c r="L251" s="377">
        <v>124723.49860980125</v>
      </c>
      <c r="M251" s="377">
        <v>58000.228548050203</v>
      </c>
      <c r="N251" s="377">
        <v>66723.270061751042</v>
      </c>
      <c r="O251" s="377">
        <v>22527.73371447176</v>
      </c>
      <c r="P251" s="377">
        <v>5951.13</v>
      </c>
      <c r="Q251" s="377">
        <v>138480.95860980125</v>
      </c>
      <c r="R251" s="377">
        <v>63144.258548050209</v>
      </c>
      <c r="S251" s="527">
        <v>75336.700061751049</v>
      </c>
      <c r="T251" s="411"/>
      <c r="U251" s="409"/>
      <c r="V251" s="475"/>
      <c r="W251" s="475"/>
      <c r="Y251" s="174"/>
    </row>
    <row r="252" spans="1:25" s="158" customFormat="1" ht="18" customHeight="1">
      <c r="A252" s="430" t="s">
        <v>325</v>
      </c>
      <c r="B252" s="377">
        <v>138326.89080448711</v>
      </c>
      <c r="C252" s="377">
        <v>30217.119999999999</v>
      </c>
      <c r="D252" s="377">
        <v>16084.18</v>
      </c>
      <c r="E252" s="377">
        <v>591.78</v>
      </c>
      <c r="F252" s="377">
        <v>14132.94</v>
      </c>
      <c r="G252" s="377">
        <v>2531.0500000000002</v>
      </c>
      <c r="H252" s="377">
        <v>11601.89</v>
      </c>
      <c r="I252" s="377">
        <v>108109.7708044871</v>
      </c>
      <c r="J252" s="377">
        <v>8402.84257288546</v>
      </c>
      <c r="K252" s="377">
        <v>5548.18</v>
      </c>
      <c r="L252" s="377">
        <v>99706.928231601647</v>
      </c>
      <c r="M252" s="377">
        <v>59302.503367854486</v>
      </c>
      <c r="N252" s="377">
        <v>40404.424863747146</v>
      </c>
      <c r="O252" s="377">
        <v>24487.022572885457</v>
      </c>
      <c r="P252" s="377">
        <v>6139.96</v>
      </c>
      <c r="Q252" s="377">
        <v>113839.86823160163</v>
      </c>
      <c r="R252" s="377">
        <v>61833.553367854489</v>
      </c>
      <c r="S252" s="527">
        <v>52006.314863747146</v>
      </c>
      <c r="T252" s="411"/>
      <c r="U252" s="409"/>
      <c r="V252" s="475"/>
      <c r="W252" s="475"/>
      <c r="Y252" s="174"/>
    </row>
    <row r="253" spans="1:25" s="410" customFormat="1" ht="18" customHeight="1">
      <c r="A253" s="424" t="s">
        <v>327</v>
      </c>
      <c r="B253" s="417">
        <f>SUM(B250:B252)</f>
        <v>451561.73960060143</v>
      </c>
      <c r="C253" s="417">
        <f t="shared" ref="C253:S253" si="30">SUM(C250:C252)</f>
        <v>92266.02</v>
      </c>
      <c r="D253" s="417">
        <f t="shared" si="30"/>
        <v>54136.87</v>
      </c>
      <c r="E253" s="417">
        <f t="shared" si="30"/>
        <v>8291.84</v>
      </c>
      <c r="F253" s="417">
        <f t="shared" si="30"/>
        <v>38129.15</v>
      </c>
      <c r="G253" s="417">
        <f t="shared" si="30"/>
        <v>10042.279999999999</v>
      </c>
      <c r="H253" s="417">
        <f t="shared" si="30"/>
        <v>28086.87</v>
      </c>
      <c r="I253" s="417">
        <f t="shared" si="30"/>
        <v>359295.71960060147</v>
      </c>
      <c r="J253" s="417">
        <f t="shared" si="30"/>
        <v>39000.686201322998</v>
      </c>
      <c r="K253" s="417">
        <f t="shared" si="30"/>
        <v>16548.669999999998</v>
      </c>
      <c r="L253" s="417">
        <f t="shared" si="30"/>
        <v>320295.03339927841</v>
      </c>
      <c r="M253" s="417">
        <f t="shared" si="30"/>
        <v>180381.87092208787</v>
      </c>
      <c r="N253" s="417">
        <f t="shared" si="30"/>
        <v>139913.16247719055</v>
      </c>
      <c r="O253" s="417">
        <f t="shared" si="30"/>
        <v>93137.556201322979</v>
      </c>
      <c r="P253" s="417">
        <f t="shared" si="30"/>
        <v>24840.51</v>
      </c>
      <c r="Q253" s="417">
        <f t="shared" si="30"/>
        <v>358424.18339927844</v>
      </c>
      <c r="R253" s="417">
        <f t="shared" si="30"/>
        <v>190424.15092208787</v>
      </c>
      <c r="S253" s="524">
        <f t="shared" si="30"/>
        <v>168000.03247719054</v>
      </c>
      <c r="T253" s="457"/>
      <c r="U253" s="417"/>
      <c r="V253" s="494"/>
      <c r="W253" s="494"/>
      <c r="Y253" s="408"/>
    </row>
    <row r="254" spans="1:25" s="158" customFormat="1" ht="18" customHeight="1">
      <c r="A254" s="430" t="s">
        <v>331</v>
      </c>
      <c r="B254" s="377">
        <v>159272.6894982669</v>
      </c>
      <c r="C254" s="377">
        <v>36896.879999999997</v>
      </c>
      <c r="D254" s="377">
        <v>24701.1</v>
      </c>
      <c r="E254" s="377">
        <v>654.57000000000005</v>
      </c>
      <c r="F254" s="377">
        <v>12195.78</v>
      </c>
      <c r="G254" s="377">
        <v>1906.79</v>
      </c>
      <c r="H254" s="377">
        <v>10288.99</v>
      </c>
      <c r="I254" s="377">
        <v>122375.80949826691</v>
      </c>
      <c r="J254" s="377">
        <v>10860.391036631092</v>
      </c>
      <c r="K254" s="377">
        <v>5559.59</v>
      </c>
      <c r="L254" s="377">
        <v>111515.41846163583</v>
      </c>
      <c r="M254" s="377">
        <v>74963.068441072144</v>
      </c>
      <c r="N254" s="377">
        <v>36552.350020563688</v>
      </c>
      <c r="O254" s="377">
        <v>35561.491036631094</v>
      </c>
      <c r="P254" s="377">
        <v>6214.16</v>
      </c>
      <c r="Q254" s="377">
        <v>123711.19846163582</v>
      </c>
      <c r="R254" s="377">
        <v>76869.858441072138</v>
      </c>
      <c r="S254" s="527">
        <v>46841.340020563686</v>
      </c>
      <c r="T254" s="411"/>
      <c r="U254" s="409"/>
      <c r="V254" s="475"/>
      <c r="W254" s="475"/>
      <c r="Y254" s="174"/>
    </row>
    <row r="255" spans="1:25" s="158" customFormat="1" ht="18" customHeight="1">
      <c r="A255" s="430" t="s">
        <v>329</v>
      </c>
      <c r="B255" s="377">
        <v>178747.92022788993</v>
      </c>
      <c r="C255" s="377">
        <v>42978.5</v>
      </c>
      <c r="D255" s="377">
        <v>26886.240000000002</v>
      </c>
      <c r="E255" s="377">
        <v>861.8</v>
      </c>
      <c r="F255" s="377">
        <v>16092.26</v>
      </c>
      <c r="G255" s="377">
        <v>4009.07</v>
      </c>
      <c r="H255" s="377">
        <v>12083.19</v>
      </c>
      <c r="I255" s="377">
        <v>135769.42022788993</v>
      </c>
      <c r="J255" s="377">
        <v>29005.979646617448</v>
      </c>
      <c r="K255" s="377">
        <v>10325.19</v>
      </c>
      <c r="L255" s="377">
        <v>106763.4405812725</v>
      </c>
      <c r="M255" s="377">
        <v>58221.251095789106</v>
      </c>
      <c r="N255" s="377">
        <v>48542.189485483395</v>
      </c>
      <c r="O255" s="377">
        <v>55892.21964661745</v>
      </c>
      <c r="P255" s="377">
        <v>11186.99</v>
      </c>
      <c r="Q255" s="377">
        <v>122855.70058127251</v>
      </c>
      <c r="R255" s="377">
        <v>62230.321095789106</v>
      </c>
      <c r="S255" s="527">
        <v>60625.37948548339</v>
      </c>
      <c r="T255" s="411"/>
      <c r="U255" s="409"/>
      <c r="V255" s="475"/>
      <c r="W255" s="475"/>
      <c r="Y255" s="174"/>
    </row>
    <row r="256" spans="1:25" s="158" customFormat="1" ht="18" customHeight="1">
      <c r="A256" s="430" t="s">
        <v>330</v>
      </c>
      <c r="B256" s="377">
        <v>300869.87037148635</v>
      </c>
      <c r="C256" s="377">
        <v>120475.36</v>
      </c>
      <c r="D256" s="377">
        <v>64998.69</v>
      </c>
      <c r="E256" s="377">
        <v>1434.37</v>
      </c>
      <c r="F256" s="377">
        <v>55476.67</v>
      </c>
      <c r="G256" s="377">
        <v>19530.18</v>
      </c>
      <c r="H256" s="377">
        <v>35946.49</v>
      </c>
      <c r="I256" s="377">
        <v>180394.51037148637</v>
      </c>
      <c r="J256" s="377">
        <v>29161.692577335125</v>
      </c>
      <c r="K256" s="377">
        <v>18462.740000000002</v>
      </c>
      <c r="L256" s="377">
        <v>151232.81779415125</v>
      </c>
      <c r="M256" s="377">
        <v>94208.017635415599</v>
      </c>
      <c r="N256" s="377">
        <v>57024.800158735641</v>
      </c>
      <c r="O256" s="377">
        <v>94160.382577335127</v>
      </c>
      <c r="P256" s="377">
        <v>19897.11</v>
      </c>
      <c r="Q256" s="377">
        <v>206709.48779415124</v>
      </c>
      <c r="R256" s="377">
        <v>113738.19763541561</v>
      </c>
      <c r="S256" s="527">
        <v>92971.290158735646</v>
      </c>
      <c r="T256" s="411"/>
      <c r="U256" s="409"/>
      <c r="V256" s="475"/>
      <c r="W256" s="475"/>
      <c r="Y256" s="174"/>
    </row>
    <row r="257" spans="1:25" s="410" customFormat="1" ht="18" customHeight="1">
      <c r="A257" s="424" t="s">
        <v>332</v>
      </c>
      <c r="B257" s="417">
        <f>SUM(B254:B256)</f>
        <v>638890.4800976431</v>
      </c>
      <c r="C257" s="417">
        <f t="shared" ref="C257:R257" si="31">SUM(C254:C256)</f>
        <v>200350.74</v>
      </c>
      <c r="D257" s="417">
        <f t="shared" si="31"/>
        <v>116586.03</v>
      </c>
      <c r="E257" s="417">
        <f t="shared" si="31"/>
        <v>2950.74</v>
      </c>
      <c r="F257" s="417">
        <f t="shared" si="31"/>
        <v>83764.709999999992</v>
      </c>
      <c r="G257" s="417">
        <f t="shared" si="31"/>
        <v>25446.04</v>
      </c>
      <c r="H257" s="417">
        <f t="shared" si="31"/>
        <v>58318.67</v>
      </c>
      <c r="I257" s="417">
        <f t="shared" si="31"/>
        <v>438539.74009764323</v>
      </c>
      <c r="J257" s="417">
        <f t="shared" si="31"/>
        <v>69028.063260583673</v>
      </c>
      <c r="K257" s="417">
        <f t="shared" si="31"/>
        <v>34347.520000000004</v>
      </c>
      <c r="L257" s="417">
        <f t="shared" si="31"/>
        <v>369511.67683705955</v>
      </c>
      <c r="M257" s="417">
        <f t="shared" si="31"/>
        <v>227392.33717227686</v>
      </c>
      <c r="N257" s="417">
        <f t="shared" si="31"/>
        <v>142119.33966478275</v>
      </c>
      <c r="O257" s="417">
        <f t="shared" si="31"/>
        <v>185614.09326058367</v>
      </c>
      <c r="P257" s="417">
        <f t="shared" si="31"/>
        <v>37298.26</v>
      </c>
      <c r="Q257" s="417">
        <f t="shared" si="31"/>
        <v>453276.38683705957</v>
      </c>
      <c r="R257" s="417">
        <f t="shared" si="31"/>
        <v>252838.37717227684</v>
      </c>
      <c r="S257" s="524">
        <f>SUM(S254:S256)</f>
        <v>200438.00966478273</v>
      </c>
      <c r="T257" s="457"/>
      <c r="U257" s="417"/>
      <c r="V257" s="494"/>
      <c r="W257" s="494"/>
      <c r="Y257" s="408"/>
    </row>
    <row r="258" spans="1:25" s="158" customFormat="1" ht="18" customHeight="1">
      <c r="A258" s="430" t="s">
        <v>338</v>
      </c>
      <c r="B258" s="377">
        <v>176735.85403992058</v>
      </c>
      <c r="C258" s="377">
        <v>53091.64</v>
      </c>
      <c r="D258" s="377">
        <v>39550.230000000003</v>
      </c>
      <c r="E258" s="377">
        <v>1183.73</v>
      </c>
      <c r="F258" s="377">
        <v>13541.41</v>
      </c>
      <c r="G258" s="377">
        <v>2136.9899999999998</v>
      </c>
      <c r="H258" s="377">
        <v>11404.42</v>
      </c>
      <c r="I258" s="377">
        <v>123644.21403992055</v>
      </c>
      <c r="J258" s="377">
        <v>9815.2159248674707</v>
      </c>
      <c r="K258" s="377">
        <v>5853.64</v>
      </c>
      <c r="L258" s="377">
        <v>113828.99811505308</v>
      </c>
      <c r="M258" s="377">
        <v>57819.015653812567</v>
      </c>
      <c r="N258" s="377">
        <v>56009.982461240506</v>
      </c>
      <c r="O258" s="377">
        <v>49365.445924867468</v>
      </c>
      <c r="P258" s="377">
        <v>7037.37</v>
      </c>
      <c r="Q258" s="377">
        <v>127370.40811505308</v>
      </c>
      <c r="R258" s="377">
        <v>59956.005653812572</v>
      </c>
      <c r="S258" s="527">
        <v>67414.402461240505</v>
      </c>
      <c r="T258" s="411"/>
      <c r="U258" s="409"/>
      <c r="V258" s="475"/>
      <c r="W258" s="475"/>
      <c r="Y258" s="174"/>
    </row>
    <row r="259" spans="1:25" s="158" customFormat="1" ht="18" customHeight="1">
      <c r="A259" s="430" t="s">
        <v>336</v>
      </c>
      <c r="B259" s="377">
        <v>141011.18088063435</v>
      </c>
      <c r="C259" s="377">
        <v>41298.25</v>
      </c>
      <c r="D259" s="377">
        <v>32017.1</v>
      </c>
      <c r="E259" s="377">
        <v>1742.07</v>
      </c>
      <c r="F259" s="377">
        <v>9281.15</v>
      </c>
      <c r="G259" s="377">
        <v>1681.02</v>
      </c>
      <c r="H259" s="377">
        <v>7600.13</v>
      </c>
      <c r="I259" s="377">
        <v>99712.930880634332</v>
      </c>
      <c r="J259" s="377">
        <v>8939.0502657600937</v>
      </c>
      <c r="K259" s="377">
        <v>3578.34</v>
      </c>
      <c r="L259" s="377">
        <v>90773.880614874244</v>
      </c>
      <c r="M259" s="377">
        <v>49027.828014077575</v>
      </c>
      <c r="N259" s="377">
        <v>41746.052600796676</v>
      </c>
      <c r="O259" s="377">
        <v>40956.150265760094</v>
      </c>
      <c r="P259" s="377">
        <v>5320.41</v>
      </c>
      <c r="Q259" s="377">
        <v>100055.03061487425</v>
      </c>
      <c r="R259" s="377">
        <v>50708.848014077572</v>
      </c>
      <c r="S259" s="527">
        <v>49346.182600796681</v>
      </c>
      <c r="T259" s="411"/>
      <c r="U259" s="409"/>
      <c r="V259" s="475"/>
      <c r="W259" s="475"/>
      <c r="Y259" s="174"/>
    </row>
    <row r="260" spans="1:25" s="158" customFormat="1" ht="18" customHeight="1">
      <c r="A260" s="430" t="s">
        <v>337</v>
      </c>
      <c r="B260" s="377">
        <v>204418.71482285735</v>
      </c>
      <c r="C260" s="377">
        <v>53250.75</v>
      </c>
      <c r="D260" s="377">
        <v>39546.67</v>
      </c>
      <c r="E260" s="377">
        <v>5102.4207706345032</v>
      </c>
      <c r="F260" s="377">
        <v>13704.08</v>
      </c>
      <c r="G260" s="377">
        <v>2130</v>
      </c>
      <c r="H260" s="377">
        <v>11574.08</v>
      </c>
      <c r="I260" s="377">
        <v>151167.96482285735</v>
      </c>
      <c r="J260" s="377">
        <v>25392.63846358893</v>
      </c>
      <c r="K260" s="377">
        <v>17638.590770634502</v>
      </c>
      <c r="L260" s="377">
        <v>125775.32635926842</v>
      </c>
      <c r="M260" s="377">
        <v>64878.256072316552</v>
      </c>
      <c r="N260" s="377">
        <v>60897.070286951865</v>
      </c>
      <c r="O260" s="377">
        <v>64939.308463588932</v>
      </c>
      <c r="P260" s="377">
        <v>22741.011541269007</v>
      </c>
      <c r="Q260" s="377">
        <v>139479.40635926844</v>
      </c>
      <c r="R260" s="377">
        <v>67008.256072316552</v>
      </c>
      <c r="S260" s="527">
        <v>72471.150286951859</v>
      </c>
      <c r="T260" s="411"/>
      <c r="U260" s="409"/>
      <c r="V260" s="475"/>
      <c r="W260" s="475"/>
      <c r="Y260" s="174"/>
    </row>
    <row r="261" spans="1:25" s="158" customFormat="1" ht="18" customHeight="1">
      <c r="A261" s="424" t="s">
        <v>339</v>
      </c>
      <c r="B261" s="417">
        <f>SUM(B258:B260)</f>
        <v>522165.74974341231</v>
      </c>
      <c r="C261" s="417">
        <f t="shared" ref="C261:S261" si="32">SUM(C258:C260)</f>
        <v>147640.64000000001</v>
      </c>
      <c r="D261" s="417">
        <f t="shared" si="32"/>
        <v>111114</v>
      </c>
      <c r="E261" s="417">
        <f t="shared" si="32"/>
        <v>8028.2207706345034</v>
      </c>
      <c r="F261" s="417">
        <f t="shared" si="32"/>
        <v>36526.639999999999</v>
      </c>
      <c r="G261" s="417">
        <f t="shared" si="32"/>
        <v>5948.01</v>
      </c>
      <c r="H261" s="417">
        <f t="shared" si="32"/>
        <v>30578.629999999997</v>
      </c>
      <c r="I261" s="417">
        <f t="shared" si="32"/>
        <v>374525.10974341223</v>
      </c>
      <c r="J261" s="417">
        <f t="shared" si="32"/>
        <v>44146.904654216494</v>
      </c>
      <c r="K261" s="417">
        <f t="shared" si="32"/>
        <v>27070.570770634502</v>
      </c>
      <c r="L261" s="417">
        <f t="shared" si="32"/>
        <v>330378.20508919575</v>
      </c>
      <c r="M261" s="417">
        <f t="shared" si="32"/>
        <v>171725.0997402067</v>
      </c>
      <c r="N261" s="417">
        <f t="shared" si="32"/>
        <v>158653.10534898905</v>
      </c>
      <c r="O261" s="417">
        <f t="shared" si="32"/>
        <v>155260.90465421649</v>
      </c>
      <c r="P261" s="417">
        <f t="shared" si="32"/>
        <v>35098.791541269005</v>
      </c>
      <c r="Q261" s="417">
        <f t="shared" si="32"/>
        <v>366904.84508919576</v>
      </c>
      <c r="R261" s="417">
        <f t="shared" si="32"/>
        <v>177673.10974020668</v>
      </c>
      <c r="S261" s="524">
        <f t="shared" si="32"/>
        <v>189231.73534898905</v>
      </c>
      <c r="T261" s="411"/>
      <c r="U261" s="409"/>
      <c r="V261" s="475"/>
      <c r="W261" s="475"/>
      <c r="Y261" s="174"/>
    </row>
    <row r="262" spans="1:25" s="158" customFormat="1" ht="18" customHeight="1">
      <c r="A262" s="430" t="s">
        <v>342</v>
      </c>
      <c r="B262" s="377">
        <v>194859.28741035308</v>
      </c>
      <c r="C262" s="377">
        <v>37897.11</v>
      </c>
      <c r="D262" s="377">
        <v>25166.58</v>
      </c>
      <c r="E262" s="377">
        <v>4843.8500000000004</v>
      </c>
      <c r="F262" s="377">
        <v>12730.53</v>
      </c>
      <c r="G262" s="377">
        <v>2209.71</v>
      </c>
      <c r="H262" s="377">
        <v>10520.82</v>
      </c>
      <c r="I262" s="377">
        <v>156962.17741035309</v>
      </c>
      <c r="J262" s="377">
        <v>12676.146982009423</v>
      </c>
      <c r="K262" s="377">
        <v>7584.56</v>
      </c>
      <c r="L262" s="377">
        <v>144286.03042834369</v>
      </c>
      <c r="M262" s="377">
        <v>85156.987445185878</v>
      </c>
      <c r="N262" s="377">
        <v>59129.0429831578</v>
      </c>
      <c r="O262" s="377">
        <v>37842.726982009422</v>
      </c>
      <c r="P262" s="377">
        <v>12428.41</v>
      </c>
      <c r="Q262" s="377">
        <v>157016.56042834368</v>
      </c>
      <c r="R262" s="377">
        <v>87366.69744518587</v>
      </c>
      <c r="S262" s="527">
        <v>69649.8629831578</v>
      </c>
      <c r="T262" s="411"/>
      <c r="U262" s="409"/>
      <c r="V262" s="475"/>
      <c r="W262" s="475"/>
      <c r="Y262" s="174"/>
    </row>
    <row r="263" spans="1:25" s="158" customFormat="1" ht="18" customHeight="1">
      <c r="A263" s="430" t="s">
        <v>343</v>
      </c>
      <c r="B263" s="377">
        <v>205593.16009076097</v>
      </c>
      <c r="C263" s="377">
        <v>38301.760000000002</v>
      </c>
      <c r="D263" s="377">
        <v>26227.040000000001</v>
      </c>
      <c r="E263" s="377">
        <v>1944.8787170773808</v>
      </c>
      <c r="F263" s="377">
        <v>12074.72</v>
      </c>
      <c r="G263" s="377">
        <v>727.15</v>
      </c>
      <c r="H263" s="377">
        <v>11347.57</v>
      </c>
      <c r="I263" s="377">
        <v>167291.40009076093</v>
      </c>
      <c r="J263" s="377">
        <v>21533.747263826048</v>
      </c>
      <c r="K263" s="377">
        <v>14318.898717077382</v>
      </c>
      <c r="L263" s="377">
        <v>145757.65282693491</v>
      </c>
      <c r="M263" s="377">
        <v>74749.61910695085</v>
      </c>
      <c r="N263" s="377">
        <v>71008.033719984043</v>
      </c>
      <c r="O263" s="377">
        <v>47760.787263826045</v>
      </c>
      <c r="P263" s="377">
        <v>16263.777434154761</v>
      </c>
      <c r="Q263" s="377">
        <v>157832.37282693491</v>
      </c>
      <c r="R263" s="377">
        <v>75476.769106950858</v>
      </c>
      <c r="S263" s="527">
        <v>82355.603719984036</v>
      </c>
      <c r="T263" s="411"/>
      <c r="U263" s="409"/>
      <c r="V263" s="475"/>
      <c r="W263" s="475"/>
      <c r="Y263" s="174"/>
    </row>
    <row r="264" spans="1:25" s="158" customFormat="1" ht="18" customHeight="1">
      <c r="A264" s="430" t="s">
        <v>345</v>
      </c>
      <c r="B264" s="377">
        <v>244668.96269848078</v>
      </c>
      <c r="C264" s="377">
        <v>48811.43</v>
      </c>
      <c r="D264" s="377">
        <v>26382.9</v>
      </c>
      <c r="E264" s="377">
        <v>1400.23</v>
      </c>
      <c r="F264" s="377">
        <v>22428.53</v>
      </c>
      <c r="G264" s="377">
        <v>7046.67</v>
      </c>
      <c r="H264" s="377">
        <v>15381.86</v>
      </c>
      <c r="I264" s="377">
        <v>195857.53269848076</v>
      </c>
      <c r="J264" s="377">
        <v>35919.6515336792</v>
      </c>
      <c r="K264" s="377">
        <v>26071.552020752049</v>
      </c>
      <c r="L264" s="377">
        <v>159937.88116480157</v>
      </c>
      <c r="M264" s="377">
        <v>75695.822211407911</v>
      </c>
      <c r="N264" s="377">
        <v>84242.058953393658</v>
      </c>
      <c r="O264" s="377">
        <v>62302.551533679201</v>
      </c>
      <c r="P264" s="377">
        <v>27471.782020752049</v>
      </c>
      <c r="Q264" s="377">
        <v>182366.41116480157</v>
      </c>
      <c r="R264" s="377">
        <v>82742.492211407924</v>
      </c>
      <c r="S264" s="527">
        <v>99623.918953393659</v>
      </c>
      <c r="T264" s="411"/>
      <c r="U264" s="409"/>
      <c r="V264" s="475"/>
      <c r="W264" s="475"/>
      <c r="Y264" s="174"/>
    </row>
    <row r="265" spans="1:25" s="158" customFormat="1" ht="18" customHeight="1">
      <c r="A265" s="424" t="s">
        <v>346</v>
      </c>
      <c r="B265" s="417">
        <f>SUM(B262:B264)</f>
        <v>645121.4101995948</v>
      </c>
      <c r="C265" s="417">
        <f t="shared" ref="C265:S265" si="33">SUM(C262:C264)</f>
        <v>125010.29999999999</v>
      </c>
      <c r="D265" s="417">
        <f t="shared" si="33"/>
        <v>77776.52</v>
      </c>
      <c r="E265" s="417">
        <f t="shared" si="33"/>
        <v>8188.9587170773812</v>
      </c>
      <c r="F265" s="417">
        <f t="shared" si="33"/>
        <v>47233.78</v>
      </c>
      <c r="G265" s="417">
        <f t="shared" si="33"/>
        <v>9983.5300000000007</v>
      </c>
      <c r="H265" s="417">
        <f t="shared" si="33"/>
        <v>37250.25</v>
      </c>
      <c r="I265" s="417">
        <f t="shared" si="33"/>
        <v>520111.11019959475</v>
      </c>
      <c r="J265" s="417">
        <f t="shared" si="33"/>
        <v>70129.545779514679</v>
      </c>
      <c r="K265" s="417">
        <f t="shared" si="33"/>
        <v>47975.010737829434</v>
      </c>
      <c r="L265" s="417">
        <f t="shared" si="33"/>
        <v>449981.56442008016</v>
      </c>
      <c r="M265" s="417">
        <f t="shared" si="33"/>
        <v>235602.42876354462</v>
      </c>
      <c r="N265" s="417">
        <f t="shared" si="33"/>
        <v>214379.13565653551</v>
      </c>
      <c r="O265" s="417">
        <f t="shared" si="33"/>
        <v>147906.06577951467</v>
      </c>
      <c r="P265" s="417">
        <f t="shared" si="33"/>
        <v>56163.969454906808</v>
      </c>
      <c r="Q265" s="417">
        <f t="shared" si="33"/>
        <v>497215.34442008019</v>
      </c>
      <c r="R265" s="417">
        <f t="shared" si="33"/>
        <v>245585.95876354465</v>
      </c>
      <c r="S265" s="524">
        <f t="shared" si="33"/>
        <v>251629.38565653551</v>
      </c>
      <c r="T265" s="411"/>
      <c r="U265" s="409"/>
      <c r="V265" s="475"/>
      <c r="W265" s="475"/>
      <c r="Y265" s="174"/>
    </row>
    <row r="266" spans="1:25" s="492" customFormat="1" ht="18" customHeight="1">
      <c r="A266" s="496" t="s">
        <v>347</v>
      </c>
      <c r="B266" s="573">
        <v>181844.31594840979</v>
      </c>
      <c r="C266" s="574">
        <v>35803.49</v>
      </c>
      <c r="D266" s="574">
        <v>22467.14</v>
      </c>
      <c r="E266" s="574">
        <v>2450.83</v>
      </c>
      <c r="F266" s="574">
        <v>13336.35</v>
      </c>
      <c r="G266" s="574">
        <v>4360.76</v>
      </c>
      <c r="H266" s="574">
        <v>8975.59</v>
      </c>
      <c r="I266" s="574">
        <v>146040.82594840977</v>
      </c>
      <c r="J266" s="574">
        <v>16210.46420043913</v>
      </c>
      <c r="K266" s="574">
        <v>5583.65</v>
      </c>
      <c r="L266" s="575">
        <v>129830.36174797063</v>
      </c>
      <c r="M266" s="575">
        <v>67392.017877428647</v>
      </c>
      <c r="N266" s="575">
        <v>62438.34387054199</v>
      </c>
      <c r="O266" s="575">
        <v>38677.604200439127</v>
      </c>
      <c r="P266" s="575">
        <v>8034.48</v>
      </c>
      <c r="Q266" s="575">
        <v>143166.71174797064</v>
      </c>
      <c r="R266" s="575">
        <v>71752.777877428642</v>
      </c>
      <c r="S266" s="576">
        <v>71413.933870541994</v>
      </c>
      <c r="T266" s="491"/>
      <c r="U266" s="567"/>
      <c r="X266" s="493"/>
    </row>
    <row r="267" spans="1:25" s="492" customFormat="1" ht="18" customHeight="1">
      <c r="A267" s="496" t="s">
        <v>348</v>
      </c>
      <c r="B267" s="573">
        <v>164220.15477067497</v>
      </c>
      <c r="C267" s="574">
        <v>36931.129999999997</v>
      </c>
      <c r="D267" s="574">
        <v>18704.21</v>
      </c>
      <c r="E267" s="574">
        <v>5519.14</v>
      </c>
      <c r="F267" s="574">
        <v>18226.919999999998</v>
      </c>
      <c r="G267" s="574">
        <v>7769.59</v>
      </c>
      <c r="H267" s="574">
        <v>10457.33</v>
      </c>
      <c r="I267" s="574">
        <v>127289.02477067497</v>
      </c>
      <c r="J267" s="574">
        <v>9053.6142997802599</v>
      </c>
      <c r="K267" s="574">
        <v>5977.32</v>
      </c>
      <c r="L267" s="575">
        <v>118235.41047089471</v>
      </c>
      <c r="M267" s="575">
        <v>59578.95941703608</v>
      </c>
      <c r="N267" s="575">
        <v>58656.451053858633</v>
      </c>
      <c r="O267" s="575">
        <v>27757.824299780259</v>
      </c>
      <c r="P267" s="575">
        <v>11496.46</v>
      </c>
      <c r="Q267" s="575">
        <v>136462.3304708947</v>
      </c>
      <c r="R267" s="575">
        <v>67348.549417036076</v>
      </c>
      <c r="S267" s="576">
        <v>69113.781053858635</v>
      </c>
      <c r="T267" s="491"/>
      <c r="U267" s="567"/>
      <c r="X267" s="493"/>
    </row>
    <row r="268" spans="1:25" s="579" customFormat="1" ht="18" customHeight="1">
      <c r="A268" s="496" t="s">
        <v>349</v>
      </c>
      <c r="B268" s="573">
        <v>214129.98308443543</v>
      </c>
      <c r="C268" s="574">
        <v>44942.77</v>
      </c>
      <c r="D268" s="574">
        <v>28128.34</v>
      </c>
      <c r="E268" s="574">
        <v>7037.63</v>
      </c>
      <c r="F268" s="574">
        <v>16814.43</v>
      </c>
      <c r="G268" s="574">
        <v>6142</v>
      </c>
      <c r="H268" s="574">
        <v>10672.43</v>
      </c>
      <c r="I268" s="574">
        <v>169187.21308443544</v>
      </c>
      <c r="J268" s="574">
        <v>19830.490829971099</v>
      </c>
      <c r="K268" s="574">
        <v>12302.23</v>
      </c>
      <c r="L268" s="575">
        <v>149356.72225446432</v>
      </c>
      <c r="M268" s="575">
        <v>79627.061604477887</v>
      </c>
      <c r="N268" s="575">
        <v>69729.660649986428</v>
      </c>
      <c r="O268" s="575">
        <v>47958.830829971099</v>
      </c>
      <c r="P268" s="575">
        <v>19339.86</v>
      </c>
      <c r="Q268" s="575">
        <v>166171.15225446431</v>
      </c>
      <c r="R268" s="575">
        <v>85769.061604477887</v>
      </c>
      <c r="S268" s="576">
        <v>80402.090649986421</v>
      </c>
      <c r="T268" s="577"/>
      <c r="U268" s="578"/>
      <c r="X268" s="580"/>
    </row>
    <row r="269" spans="1:25" s="485" customFormat="1" ht="18" customHeight="1">
      <c r="A269" s="424" t="s">
        <v>350</v>
      </c>
      <c r="B269" s="481">
        <f>SUM(B266:B268)</f>
        <v>560194.45380352018</v>
      </c>
      <c r="C269" s="481">
        <f t="shared" ref="C269:S269" si="34">SUM(C266:C268)</f>
        <v>117677.38999999998</v>
      </c>
      <c r="D269" s="481">
        <f t="shared" si="34"/>
        <v>69299.69</v>
      </c>
      <c r="E269" s="481">
        <f t="shared" si="34"/>
        <v>15007.6</v>
      </c>
      <c r="F269" s="481">
        <f t="shared" si="34"/>
        <v>48377.7</v>
      </c>
      <c r="G269" s="481">
        <f t="shared" si="34"/>
        <v>18272.349999999999</v>
      </c>
      <c r="H269" s="481">
        <f t="shared" si="34"/>
        <v>30105.35</v>
      </c>
      <c r="I269" s="481">
        <f t="shared" si="34"/>
        <v>442517.06380352017</v>
      </c>
      <c r="J269" s="481">
        <f t="shared" si="34"/>
        <v>45094.569330190483</v>
      </c>
      <c r="K269" s="481">
        <f t="shared" si="34"/>
        <v>23863.199999999997</v>
      </c>
      <c r="L269" s="481">
        <f t="shared" si="34"/>
        <v>397422.49447332963</v>
      </c>
      <c r="M269" s="481">
        <f t="shared" si="34"/>
        <v>206598.03889894261</v>
      </c>
      <c r="N269" s="481">
        <f t="shared" si="34"/>
        <v>190824.45557438704</v>
      </c>
      <c r="O269" s="481">
        <f t="shared" si="34"/>
        <v>114394.25933019049</v>
      </c>
      <c r="P269" s="481">
        <f t="shared" si="34"/>
        <v>38870.800000000003</v>
      </c>
      <c r="Q269" s="481">
        <f t="shared" si="34"/>
        <v>445800.1944733297</v>
      </c>
      <c r="R269" s="481">
        <f t="shared" si="34"/>
        <v>224870.38889894262</v>
      </c>
      <c r="S269" s="571">
        <f t="shared" si="34"/>
        <v>220929.80557438702</v>
      </c>
      <c r="T269" s="484"/>
      <c r="U269" s="572"/>
      <c r="X269" s="486"/>
    </row>
    <row r="270" spans="1:25" s="492" customFormat="1" ht="18" customHeight="1">
      <c r="A270" s="430" t="s">
        <v>351</v>
      </c>
      <c r="B270" s="487">
        <v>111827.71795413313</v>
      </c>
      <c r="C270" s="488">
        <v>31914.36</v>
      </c>
      <c r="D270" s="488">
        <v>23212.18</v>
      </c>
      <c r="E270" s="488">
        <v>1838.52</v>
      </c>
      <c r="F270" s="488">
        <v>8702.18</v>
      </c>
      <c r="G270" s="488">
        <v>411.92</v>
      </c>
      <c r="H270" s="488">
        <v>8290.26</v>
      </c>
      <c r="I270" s="488">
        <v>79913.357954133127</v>
      </c>
      <c r="J270" s="488">
        <v>11496.066093202811</v>
      </c>
      <c r="K270" s="488">
        <v>6083.9240405447417</v>
      </c>
      <c r="L270" s="489">
        <v>68417.291860930331</v>
      </c>
      <c r="M270" s="489">
        <v>42729.85581958769</v>
      </c>
      <c r="N270" s="489">
        <v>25687.436041342626</v>
      </c>
      <c r="O270" s="489">
        <v>34708.246093202812</v>
      </c>
      <c r="P270" s="489">
        <v>7922.4440405447422</v>
      </c>
      <c r="Q270" s="489">
        <v>77119.471860930324</v>
      </c>
      <c r="R270" s="489">
        <v>43141.775819587689</v>
      </c>
      <c r="S270" s="490">
        <v>33977.696041342628</v>
      </c>
      <c r="T270" s="491"/>
      <c r="U270" s="567"/>
      <c r="X270" s="493"/>
    </row>
    <row r="271" spans="1:25" s="492" customFormat="1" ht="18" customHeight="1">
      <c r="A271" s="430" t="s">
        <v>352</v>
      </c>
      <c r="B271" s="487">
        <v>172723.23498929423</v>
      </c>
      <c r="C271" s="488">
        <v>39177.1</v>
      </c>
      <c r="D271" s="488">
        <v>22206.7</v>
      </c>
      <c r="E271" s="488">
        <v>1024.02</v>
      </c>
      <c r="F271" s="488">
        <v>16970.400000000001</v>
      </c>
      <c r="G271" s="488">
        <v>2961.93</v>
      </c>
      <c r="H271" s="488">
        <v>14008.47</v>
      </c>
      <c r="I271" s="488">
        <v>133546.13498929422</v>
      </c>
      <c r="J271" s="488">
        <v>22366.963440236425</v>
      </c>
      <c r="K271" s="488">
        <v>9495.66</v>
      </c>
      <c r="L271" s="489">
        <v>111179.17154905779</v>
      </c>
      <c r="M271" s="489">
        <v>64470.839935657503</v>
      </c>
      <c r="N271" s="489">
        <v>46708.331613400296</v>
      </c>
      <c r="O271" s="489">
        <v>44573.663440236429</v>
      </c>
      <c r="P271" s="489">
        <v>10519.68</v>
      </c>
      <c r="Q271" s="489">
        <v>128149.57154905779</v>
      </c>
      <c r="R271" s="489">
        <v>67432.769935657503</v>
      </c>
      <c r="S271" s="490">
        <v>60716.801613400297</v>
      </c>
      <c r="T271" s="491"/>
      <c r="U271" s="567"/>
      <c r="X271" s="493"/>
    </row>
    <row r="272" spans="1:25" s="485" customFormat="1" ht="18" customHeight="1">
      <c r="A272" s="496" t="s">
        <v>354</v>
      </c>
      <c r="B272" s="573">
        <v>285457.40257927723</v>
      </c>
      <c r="C272" s="574">
        <v>107143.22</v>
      </c>
      <c r="D272" s="574">
        <v>59800.88</v>
      </c>
      <c r="E272" s="574">
        <v>2723.77</v>
      </c>
      <c r="F272" s="574">
        <v>47342.34</v>
      </c>
      <c r="G272" s="574">
        <v>14463.01</v>
      </c>
      <c r="H272" s="574">
        <v>32879.33</v>
      </c>
      <c r="I272" s="574">
        <v>178314.18257927723</v>
      </c>
      <c r="J272" s="574">
        <v>53035.803332543961</v>
      </c>
      <c r="K272" s="574">
        <v>36624.79</v>
      </c>
      <c r="L272" s="575">
        <v>125278.37924673327</v>
      </c>
      <c r="M272" s="575">
        <v>87006.904073665602</v>
      </c>
      <c r="N272" s="575">
        <v>38271.475173067651</v>
      </c>
      <c r="O272" s="575">
        <v>112836.68333254395</v>
      </c>
      <c r="P272" s="575">
        <v>39348.559999999998</v>
      </c>
      <c r="Q272" s="575">
        <v>172620.71924673326</v>
      </c>
      <c r="R272" s="575">
        <v>101469.91407366561</v>
      </c>
      <c r="S272" s="576">
        <v>71150.805173067653</v>
      </c>
      <c r="T272" s="484"/>
      <c r="U272" s="571"/>
      <c r="X272" s="486"/>
    </row>
    <row r="273" spans="1:24" s="485" customFormat="1" ht="18" customHeight="1">
      <c r="A273" s="424" t="s">
        <v>360</v>
      </c>
      <c r="B273" s="481">
        <f>SUM(B270:B272)</f>
        <v>570008.35552270454</v>
      </c>
      <c r="C273" s="481">
        <f t="shared" ref="C273:S273" si="35">SUM(C270:C272)</f>
        <v>178234.68</v>
      </c>
      <c r="D273" s="481">
        <f t="shared" si="35"/>
        <v>105219.76000000001</v>
      </c>
      <c r="E273" s="481">
        <f t="shared" si="35"/>
        <v>5586.3099999999995</v>
      </c>
      <c r="F273" s="481">
        <f t="shared" si="35"/>
        <v>73014.92</v>
      </c>
      <c r="G273" s="481">
        <f t="shared" si="35"/>
        <v>17836.86</v>
      </c>
      <c r="H273" s="481">
        <f t="shared" si="35"/>
        <v>55178.06</v>
      </c>
      <c r="I273" s="481">
        <f t="shared" si="35"/>
        <v>391773.67552270461</v>
      </c>
      <c r="J273" s="481">
        <f t="shared" si="35"/>
        <v>86898.83286598319</v>
      </c>
      <c r="K273" s="481">
        <f t="shared" si="35"/>
        <v>52204.374040544746</v>
      </c>
      <c r="L273" s="481">
        <f t="shared" si="35"/>
        <v>304874.84265672136</v>
      </c>
      <c r="M273" s="481">
        <f t="shared" si="35"/>
        <v>194207.59982891078</v>
      </c>
      <c r="N273" s="481">
        <f t="shared" si="35"/>
        <v>110667.24282781058</v>
      </c>
      <c r="O273" s="481">
        <f t="shared" si="35"/>
        <v>192118.5928659832</v>
      </c>
      <c r="P273" s="481">
        <f t="shared" si="35"/>
        <v>57790.684040544744</v>
      </c>
      <c r="Q273" s="481">
        <f t="shared" si="35"/>
        <v>377889.7626567214</v>
      </c>
      <c r="R273" s="481">
        <f t="shared" si="35"/>
        <v>212044.45982891083</v>
      </c>
      <c r="S273" s="571">
        <f t="shared" si="35"/>
        <v>165845.30282781058</v>
      </c>
      <c r="T273" s="484"/>
      <c r="U273" s="572"/>
      <c r="X273" s="486"/>
    </row>
    <row r="274" spans="1:24" s="181" customFormat="1" ht="18" customHeight="1">
      <c r="A274" s="362" t="s">
        <v>278</v>
      </c>
      <c r="B274" s="363">
        <f>(B273-B269)/B269*100</f>
        <v>1.7518741309471155</v>
      </c>
      <c r="C274" s="363">
        <f t="shared" ref="C274:S274" si="36">(C273-C269)/C269*100</f>
        <v>51.460429229438219</v>
      </c>
      <c r="D274" s="363">
        <f t="shared" si="36"/>
        <v>51.832944707256281</v>
      </c>
      <c r="E274" s="363">
        <f t="shared" si="36"/>
        <v>-62.776793091500316</v>
      </c>
      <c r="F274" s="363">
        <f t="shared" si="36"/>
        <v>50.926811320091701</v>
      </c>
      <c r="G274" s="363">
        <f t="shared" si="36"/>
        <v>-2.3833278149772634</v>
      </c>
      <c r="H274" s="363">
        <f t="shared" si="36"/>
        <v>83.283237032620448</v>
      </c>
      <c r="I274" s="363">
        <f t="shared" si="36"/>
        <v>-11.466990186698402</v>
      </c>
      <c r="J274" s="363">
        <f t="shared" si="36"/>
        <v>92.703543146613583</v>
      </c>
      <c r="K274" s="363">
        <f t="shared" si="36"/>
        <v>118.76518673331637</v>
      </c>
      <c r="L274" s="363">
        <f t="shared" si="36"/>
        <v>-23.286968680334471</v>
      </c>
      <c r="M274" s="363">
        <f t="shared" si="36"/>
        <v>-5.9973652877182504</v>
      </c>
      <c r="N274" s="363">
        <f t="shared" si="36"/>
        <v>-42.005733754251239</v>
      </c>
      <c r="O274" s="363">
        <f t="shared" si="36"/>
        <v>67.944260482029279</v>
      </c>
      <c r="P274" s="363">
        <f t="shared" si="36"/>
        <v>48.673770646718715</v>
      </c>
      <c r="Q274" s="363">
        <f t="shared" si="36"/>
        <v>-15.233378688144802</v>
      </c>
      <c r="R274" s="363">
        <f t="shared" si="36"/>
        <v>-5.7036985317776994</v>
      </c>
      <c r="S274" s="505">
        <f t="shared" si="36"/>
        <v>-24.933033640872644</v>
      </c>
      <c r="T274" s="502" t="e">
        <f t="shared" ref="T274:U274" si="37">(T257-T253)/T253*100</f>
        <v>#DIV/0!</v>
      </c>
      <c r="U274" s="363" t="e">
        <f t="shared" si="37"/>
        <v>#DIV/0!</v>
      </c>
    </row>
    <row r="275" spans="1:24" s="182" customFormat="1" ht="18" customHeight="1">
      <c r="A275" s="298" t="s">
        <v>340</v>
      </c>
      <c r="B275" s="418">
        <f>(B273-B257)/B257*100</f>
        <v>-10.781523081140785</v>
      </c>
      <c r="C275" s="418">
        <f t="shared" ref="C275:S275" si="38">(C273-C257)/C257*100</f>
        <v>-11.038671481822329</v>
      </c>
      <c r="D275" s="418">
        <f t="shared" si="38"/>
        <v>-9.7492555497429585</v>
      </c>
      <c r="E275" s="418">
        <f t="shared" si="38"/>
        <v>89.31895050055239</v>
      </c>
      <c r="F275" s="418">
        <f t="shared" si="38"/>
        <v>-12.833316082631926</v>
      </c>
      <c r="G275" s="418">
        <f t="shared" si="38"/>
        <v>-29.903199083236526</v>
      </c>
      <c r="H275" s="418">
        <f t="shared" si="38"/>
        <v>-5.385256556776759</v>
      </c>
      <c r="I275" s="418">
        <f t="shared" si="38"/>
        <v>-10.664042571039491</v>
      </c>
      <c r="J275" s="418">
        <f t="shared" si="38"/>
        <v>25.889136622501859</v>
      </c>
      <c r="K275" s="418">
        <f t="shared" si="38"/>
        <v>51.988772524318314</v>
      </c>
      <c r="L275" s="418">
        <f t="shared" si="38"/>
        <v>-17.492501112174743</v>
      </c>
      <c r="M275" s="418">
        <f t="shared" si="38"/>
        <v>-14.593604057213538</v>
      </c>
      <c r="N275" s="418">
        <f t="shared" si="38"/>
        <v>-22.130764828459174</v>
      </c>
      <c r="O275" s="418">
        <f t="shared" si="38"/>
        <v>3.5043134339308271</v>
      </c>
      <c r="P275" s="418">
        <f t="shared" si="38"/>
        <v>54.942037619301118</v>
      </c>
      <c r="Q275" s="418">
        <f t="shared" si="38"/>
        <v>-16.631491595311712</v>
      </c>
      <c r="R275" s="418">
        <f t="shared" si="38"/>
        <v>-16.134385056414995</v>
      </c>
      <c r="S275" s="506">
        <f t="shared" si="38"/>
        <v>-17.258556346087158</v>
      </c>
      <c r="T275" s="503" t="e">
        <f t="shared" ref="T275:U275" si="39">(T257-T241)/T241*100</f>
        <v>#DIV/0!</v>
      </c>
      <c r="U275" s="418" t="e">
        <f t="shared" si="39"/>
        <v>#DIV/0!</v>
      </c>
    </row>
    <row r="276" spans="1:24" s="181" customFormat="1" ht="18" customHeight="1" thickBot="1">
      <c r="A276" s="299" t="s">
        <v>341</v>
      </c>
      <c r="B276" s="422">
        <f>(B273-B241)/B241*100</f>
        <v>-9.9004641914413405</v>
      </c>
      <c r="C276" s="422">
        <f t="shared" ref="C276:S276" si="40">(C273-C241)/C241*100</f>
        <v>-17.513211978860845</v>
      </c>
      <c r="D276" s="422">
        <f t="shared" si="40"/>
        <v>-5.6877616012071064</v>
      </c>
      <c r="E276" s="422">
        <f t="shared" si="40"/>
        <v>-63.583488406214585</v>
      </c>
      <c r="F276" s="422">
        <f t="shared" si="40"/>
        <v>-30.136824425987964</v>
      </c>
      <c r="G276" s="422">
        <f t="shared" si="40"/>
        <v>-71.432575415902164</v>
      </c>
      <c r="H276" s="422">
        <f t="shared" si="40"/>
        <v>31.14667053291199</v>
      </c>
      <c r="I276" s="422">
        <f t="shared" si="40"/>
        <v>-5.9516643274144423</v>
      </c>
      <c r="J276" s="422">
        <f t="shared" si="40"/>
        <v>71.766819490977781</v>
      </c>
      <c r="K276" s="422">
        <f t="shared" si="40"/>
        <v>240.31829602423053</v>
      </c>
      <c r="L276" s="422">
        <f t="shared" si="40"/>
        <v>-16.695204285043701</v>
      </c>
      <c r="M276" s="422">
        <f t="shared" si="40"/>
        <v>-19.643706022626816</v>
      </c>
      <c r="N276" s="422">
        <f t="shared" si="40"/>
        <v>-10.961906883510165</v>
      </c>
      <c r="O276" s="422">
        <f t="shared" si="40"/>
        <v>18.477273686775902</v>
      </c>
      <c r="P276" s="422">
        <f t="shared" si="40"/>
        <v>88.366512308446048</v>
      </c>
      <c r="Q276" s="422">
        <f t="shared" si="40"/>
        <v>-19.681052931199559</v>
      </c>
      <c r="R276" s="422">
        <f t="shared" si="40"/>
        <v>-30.276257720337966</v>
      </c>
      <c r="S276" s="507">
        <f t="shared" si="40"/>
        <v>-0.31272413851096681</v>
      </c>
      <c r="T276" s="504" t="e">
        <f t="shared" ref="T276:U276" si="41">(T257-T225)/T225*100</f>
        <v>#DIV/0!</v>
      </c>
      <c r="U276" s="422" t="e">
        <f t="shared" si="41"/>
        <v>#DIV/0!</v>
      </c>
    </row>
    <row r="277" spans="1:24" s="181" customFormat="1" ht="5.25" customHeight="1">
      <c r="A277" s="184"/>
      <c r="B277" s="185"/>
      <c r="C277" s="185"/>
      <c r="D277" s="185"/>
      <c r="E277" s="185"/>
      <c r="F277" s="185"/>
      <c r="G277" s="185"/>
      <c r="H277" s="185"/>
      <c r="I277" s="185"/>
      <c r="J277" s="185"/>
      <c r="K277" s="185"/>
      <c r="L277" s="185"/>
      <c r="M277" s="185"/>
      <c r="N277" s="185"/>
      <c r="O277" s="185"/>
      <c r="P277" s="185"/>
      <c r="Q277" s="185"/>
      <c r="R277" s="185"/>
      <c r="S277" s="185"/>
      <c r="T277" s="185"/>
      <c r="U277" s="185"/>
    </row>
    <row r="278" spans="1:24" s="186" customFormat="1" ht="22.5" hidden="1" customHeight="1">
      <c r="A278" s="588" t="s">
        <v>279</v>
      </c>
      <c r="B278" s="588"/>
      <c r="C278" s="588"/>
      <c r="D278" s="588"/>
      <c r="E278" s="588"/>
      <c r="F278" s="588"/>
      <c r="G278" s="588"/>
      <c r="H278" s="588"/>
      <c r="I278" s="588"/>
      <c r="J278" s="588"/>
      <c r="K278" s="588"/>
      <c r="L278" s="588"/>
      <c r="M278" s="588"/>
      <c r="N278" s="588"/>
      <c r="O278" s="588"/>
      <c r="P278" s="588"/>
      <c r="Q278" s="588"/>
      <c r="R278" s="588"/>
      <c r="S278" s="588"/>
      <c r="U278" s="187"/>
    </row>
    <row r="279" spans="1:24" s="188" customFormat="1" ht="11.25" hidden="1" customHeight="1">
      <c r="A279" s="5" t="s">
        <v>229</v>
      </c>
      <c r="B279" s="6" t="s">
        <v>0</v>
      </c>
      <c r="C279" s="302" t="s">
        <v>1</v>
      </c>
      <c r="D279" s="302"/>
      <c r="E279" s="302"/>
      <c r="F279" s="302"/>
      <c r="G279" s="302"/>
      <c r="H279" s="303"/>
      <c r="I279" s="313" t="s">
        <v>2</v>
      </c>
      <c r="J279" s="313"/>
      <c r="K279" s="313"/>
      <c r="L279" s="313"/>
      <c r="M279" s="313"/>
      <c r="N279" s="341"/>
      <c r="O279" s="325" t="s">
        <v>3</v>
      </c>
      <c r="P279" s="325"/>
      <c r="Q279" s="326" t="s">
        <v>4</v>
      </c>
      <c r="R279" s="325"/>
      <c r="S279" s="327"/>
      <c r="U279" s="189"/>
    </row>
    <row r="280" spans="1:24" s="188" customFormat="1" ht="11.25" hidden="1" customHeight="1">
      <c r="A280" s="7"/>
      <c r="B280" s="8"/>
      <c r="C280" s="336"/>
      <c r="D280" s="305" t="s">
        <v>3</v>
      </c>
      <c r="E280" s="306"/>
      <c r="F280" s="305" t="s">
        <v>4</v>
      </c>
      <c r="G280" s="302"/>
      <c r="H280" s="303"/>
      <c r="I280" s="315"/>
      <c r="J280" s="316" t="s">
        <v>3</v>
      </c>
      <c r="K280" s="317"/>
      <c r="L280" s="318" t="s">
        <v>4</v>
      </c>
      <c r="M280" s="313"/>
      <c r="N280" s="314"/>
      <c r="O280" s="343"/>
      <c r="P280" s="344"/>
      <c r="Q280" s="345"/>
      <c r="R280" s="343"/>
      <c r="S280" s="346"/>
      <c r="U280" s="189"/>
    </row>
    <row r="281" spans="1:24" s="190" customFormat="1" ht="11.25" hidden="1" customHeight="1" thickBot="1">
      <c r="A281" s="7"/>
      <c r="B281" s="8"/>
      <c r="C281" s="336"/>
      <c r="D281" s="337"/>
      <c r="E281" s="338" t="s">
        <v>230</v>
      </c>
      <c r="F281" s="339"/>
      <c r="G281" s="340" t="s">
        <v>5</v>
      </c>
      <c r="H281" s="303" t="s">
        <v>6</v>
      </c>
      <c r="I281" s="315"/>
      <c r="J281" s="334"/>
      <c r="K281" s="318" t="s">
        <v>230</v>
      </c>
      <c r="L281" s="342"/>
      <c r="M281" s="335" t="s">
        <v>5</v>
      </c>
      <c r="N281" s="314" t="s">
        <v>6</v>
      </c>
      <c r="O281" s="346"/>
      <c r="P281" s="326" t="s">
        <v>230</v>
      </c>
      <c r="Q281" s="345"/>
      <c r="R281" s="347" t="s">
        <v>5</v>
      </c>
      <c r="S281" s="327" t="s">
        <v>6</v>
      </c>
      <c r="U281" s="191"/>
    </row>
    <row r="282" spans="1:24" ht="18" hidden="1" thickTop="1">
      <c r="A282" s="192" t="s">
        <v>280</v>
      </c>
      <c r="B282" s="419">
        <f t="shared" ref="B282:U282" si="42">SUM(B210:B216)</f>
        <v>1061150.293088688</v>
      </c>
      <c r="C282" s="419">
        <f t="shared" si="42"/>
        <v>280748.66000000003</v>
      </c>
      <c r="D282" s="419">
        <f t="shared" si="42"/>
        <v>186312.42</v>
      </c>
      <c r="E282" s="419">
        <f t="shared" si="42"/>
        <v>9942.0400000000009</v>
      </c>
      <c r="F282" s="419">
        <f t="shared" si="42"/>
        <v>94435.239999999991</v>
      </c>
      <c r="G282" s="419">
        <f t="shared" si="42"/>
        <v>29574.58</v>
      </c>
      <c r="H282" s="419">
        <f t="shared" si="42"/>
        <v>64860.66</v>
      </c>
      <c r="I282" s="419">
        <f t="shared" si="42"/>
        <v>780403.63308868825</v>
      </c>
      <c r="J282" s="419">
        <f t="shared" si="42"/>
        <v>154474.88485034218</v>
      </c>
      <c r="K282" s="419">
        <f t="shared" si="42"/>
        <v>52092.65</v>
      </c>
      <c r="L282" s="419">
        <f t="shared" si="42"/>
        <v>625927.74823834596</v>
      </c>
      <c r="M282" s="419">
        <f t="shared" si="42"/>
        <v>361015.85719014099</v>
      </c>
      <c r="N282" s="419">
        <f t="shared" si="42"/>
        <v>264911.89104820491</v>
      </c>
      <c r="O282" s="419">
        <f t="shared" si="42"/>
        <v>340787.30485034222</v>
      </c>
      <c r="P282" s="419">
        <f t="shared" si="42"/>
        <v>62030.69</v>
      </c>
      <c r="Q282" s="419">
        <f t="shared" si="42"/>
        <v>720364.98823834595</v>
      </c>
      <c r="R282" s="419">
        <f t="shared" si="42"/>
        <v>390592.437190141</v>
      </c>
      <c r="S282" s="419">
        <f t="shared" si="42"/>
        <v>329771.55104820494</v>
      </c>
      <c r="T282" s="419">
        <f t="shared" si="42"/>
        <v>0</v>
      </c>
      <c r="U282" s="419">
        <f t="shared" si="42"/>
        <v>0</v>
      </c>
    </row>
    <row r="283" spans="1:24" ht="17.25" hidden="1">
      <c r="A283" s="348" t="s">
        <v>281</v>
      </c>
      <c r="B283" s="420">
        <f t="shared" ref="B283:U283" si="43">SUM(B193:B199)</f>
        <v>1052274.2690921908</v>
      </c>
      <c r="C283" s="420">
        <f t="shared" si="43"/>
        <v>245933.49</v>
      </c>
      <c r="D283" s="420">
        <f t="shared" si="43"/>
        <v>158633.23000000001</v>
      </c>
      <c r="E283" s="420">
        <f t="shared" si="43"/>
        <v>5262.47</v>
      </c>
      <c r="F283" s="420">
        <f t="shared" si="43"/>
        <v>87300.260000000009</v>
      </c>
      <c r="G283" s="420">
        <f t="shared" si="43"/>
        <v>26662.34</v>
      </c>
      <c r="H283" s="420">
        <f t="shared" si="43"/>
        <v>60635.92</v>
      </c>
      <c r="I283" s="420">
        <f t="shared" si="43"/>
        <v>806342.77909219079</v>
      </c>
      <c r="J283" s="420">
        <f t="shared" si="43"/>
        <v>174090.29120572755</v>
      </c>
      <c r="K283" s="420">
        <f t="shared" si="43"/>
        <v>44673.759999999995</v>
      </c>
      <c r="L283" s="420">
        <f t="shared" si="43"/>
        <v>632251.48788646329</v>
      </c>
      <c r="M283" s="420">
        <f t="shared" si="43"/>
        <v>340418.18621114391</v>
      </c>
      <c r="N283" s="420">
        <f t="shared" si="43"/>
        <v>291834.30167531938</v>
      </c>
      <c r="O283" s="420">
        <f t="shared" si="43"/>
        <v>332724.52120572753</v>
      </c>
      <c r="P283" s="420">
        <f t="shared" si="43"/>
        <v>49935.229999999996</v>
      </c>
      <c r="Q283" s="420">
        <f t="shared" si="43"/>
        <v>719549.7478864633</v>
      </c>
      <c r="R283" s="420">
        <f t="shared" si="43"/>
        <v>367080.52621114394</v>
      </c>
      <c r="S283" s="420">
        <f t="shared" si="43"/>
        <v>352469.22167531936</v>
      </c>
      <c r="T283" s="420">
        <f t="shared" si="43"/>
        <v>122942.35924653233</v>
      </c>
      <c r="U283" s="420">
        <f t="shared" si="43"/>
        <v>20218.484750144282</v>
      </c>
    </row>
    <row r="284" spans="1:24" ht="17.25" hidden="1">
      <c r="A284" s="348" t="s">
        <v>282</v>
      </c>
      <c r="B284" s="421">
        <f t="shared" ref="B284:U284" si="44">SUM(B176:B182)</f>
        <v>1122510.7960463047</v>
      </c>
      <c r="C284" s="421">
        <f t="shared" si="44"/>
        <v>318825.40000000002</v>
      </c>
      <c r="D284" s="421">
        <f t="shared" si="44"/>
        <v>191649.98</v>
      </c>
      <c r="E284" s="421">
        <f t="shared" si="44"/>
        <v>10302.5</v>
      </c>
      <c r="F284" s="421">
        <f t="shared" si="44"/>
        <v>127174.42</v>
      </c>
      <c r="G284" s="421">
        <f t="shared" si="44"/>
        <v>53222.8</v>
      </c>
      <c r="H284" s="421">
        <f t="shared" si="44"/>
        <v>73953.62</v>
      </c>
      <c r="I284" s="421">
        <f t="shared" si="44"/>
        <v>803685.39604630473</v>
      </c>
      <c r="J284" s="421">
        <f t="shared" si="44"/>
        <v>152011.54181520833</v>
      </c>
      <c r="K284" s="421">
        <f t="shared" si="44"/>
        <v>34506.800000000003</v>
      </c>
      <c r="L284" s="421">
        <f t="shared" si="44"/>
        <v>651673.85423109634</v>
      </c>
      <c r="M284" s="421">
        <f t="shared" si="44"/>
        <v>392306.2608890906</v>
      </c>
      <c r="N284" s="421">
        <f t="shared" si="44"/>
        <v>259367.5933420058</v>
      </c>
      <c r="O284" s="421">
        <f t="shared" si="44"/>
        <v>343661.60074604378</v>
      </c>
      <c r="P284" s="421">
        <f t="shared" si="44"/>
        <v>44809.63</v>
      </c>
      <c r="Q284" s="421">
        <f t="shared" si="44"/>
        <v>778849.90867400949</v>
      </c>
      <c r="R284" s="421">
        <f t="shared" si="44"/>
        <v>445528.87573741359</v>
      </c>
      <c r="S284" s="421">
        <f t="shared" si="44"/>
        <v>333321.03293659585</v>
      </c>
      <c r="T284" s="421">
        <f t="shared" si="44"/>
        <v>32261.136029994068</v>
      </c>
      <c r="U284" s="421">
        <f t="shared" si="44"/>
        <v>0</v>
      </c>
    </row>
    <row r="285" spans="1:24" ht="17.25" hidden="1">
      <c r="A285" s="348" t="s">
        <v>193</v>
      </c>
      <c r="B285" s="421">
        <f t="shared" ref="B285:S285" si="45">SUM(B124:B130)</f>
        <v>458926</v>
      </c>
      <c r="C285" s="421">
        <f t="shared" si="45"/>
        <v>172692</v>
      </c>
      <c r="D285" s="421">
        <f t="shared" si="45"/>
        <v>107762</v>
      </c>
      <c r="E285" s="421">
        <f t="shared" si="45"/>
        <v>10668</v>
      </c>
      <c r="F285" s="421">
        <f t="shared" si="45"/>
        <v>64930</v>
      </c>
      <c r="G285" s="421">
        <f t="shared" si="45"/>
        <v>14677</v>
      </c>
      <c r="H285" s="421">
        <f t="shared" si="45"/>
        <v>50253</v>
      </c>
      <c r="I285" s="421">
        <f t="shared" si="45"/>
        <v>286233</v>
      </c>
      <c r="J285" s="421">
        <f t="shared" si="45"/>
        <v>48335</v>
      </c>
      <c r="K285" s="421">
        <f t="shared" si="45"/>
        <v>24478</v>
      </c>
      <c r="L285" s="421">
        <f t="shared" si="45"/>
        <v>237898</v>
      </c>
      <c r="M285" s="421">
        <f t="shared" si="45"/>
        <v>123239</v>
      </c>
      <c r="N285" s="421">
        <f t="shared" si="45"/>
        <v>114657</v>
      </c>
      <c r="O285" s="421">
        <f t="shared" si="45"/>
        <v>156098</v>
      </c>
      <c r="P285" s="421">
        <f t="shared" si="45"/>
        <v>35148</v>
      </c>
      <c r="Q285" s="421">
        <f t="shared" si="45"/>
        <v>302828</v>
      </c>
      <c r="R285" s="421">
        <f t="shared" si="45"/>
        <v>137917</v>
      </c>
      <c r="S285" s="421">
        <f t="shared" si="45"/>
        <v>164911</v>
      </c>
      <c r="T285" s="127"/>
      <c r="U285" s="89"/>
    </row>
    <row r="286" spans="1:24" ht="17.25" hidden="1">
      <c r="A286" s="349" t="s">
        <v>161</v>
      </c>
      <c r="B286" s="196">
        <f>100*(B282/B283-1)</f>
        <v>0.8435086039074946</v>
      </c>
      <c r="C286" s="196">
        <f t="shared" ref="C286:U286" si="46">100*(C282/C283-1)</f>
        <v>14.156335519818807</v>
      </c>
      <c r="D286" s="196">
        <f t="shared" si="46"/>
        <v>17.448544671252051</v>
      </c>
      <c r="E286" s="196">
        <f t="shared" si="46"/>
        <v>88.923452295214986</v>
      </c>
      <c r="F286" s="196">
        <f t="shared" si="46"/>
        <v>8.1729195308238189</v>
      </c>
      <c r="G286" s="196">
        <f t="shared" si="46"/>
        <v>10.922672203565043</v>
      </c>
      <c r="H286" s="196">
        <f t="shared" si="46"/>
        <v>6.9673883071288634</v>
      </c>
      <c r="I286" s="196">
        <f t="shared" si="46"/>
        <v>-3.2168882361302664</v>
      </c>
      <c r="J286" s="196">
        <f t="shared" si="46"/>
        <v>-11.267375233582255</v>
      </c>
      <c r="K286" s="196">
        <f t="shared" si="46"/>
        <v>16.606817962043063</v>
      </c>
      <c r="L286" s="196">
        <f t="shared" si="46"/>
        <v>-1.0001937155192486</v>
      </c>
      <c r="M286" s="196">
        <f t="shared" si="46"/>
        <v>6.0506964120363937</v>
      </c>
      <c r="N286" s="196">
        <f t="shared" si="46"/>
        <v>-9.2252385934628816</v>
      </c>
      <c r="O286" s="196">
        <f t="shared" si="46"/>
        <v>2.4232610254864229</v>
      </c>
      <c r="P286" s="196">
        <f t="shared" si="46"/>
        <v>24.222297564264771</v>
      </c>
      <c r="Q286" s="196">
        <f t="shared" si="46"/>
        <v>0.1132986779965206</v>
      </c>
      <c r="R286" s="196">
        <f t="shared" si="46"/>
        <v>6.4051098601381806</v>
      </c>
      <c r="S286" s="196">
        <f t="shared" si="46"/>
        <v>-6.4396177683913152</v>
      </c>
      <c r="T286" s="128">
        <f t="shared" si="46"/>
        <v>-100</v>
      </c>
      <c r="U286" s="103">
        <f t="shared" si="46"/>
        <v>-100</v>
      </c>
    </row>
    <row r="287" spans="1:24" ht="17.25" hidden="1">
      <c r="A287" s="348" t="s">
        <v>162</v>
      </c>
      <c r="B287" s="197">
        <f>100*(B282/B284-1)</f>
        <v>-5.4663619426859817</v>
      </c>
      <c r="C287" s="197">
        <f t="shared" ref="C287:U287" si="47">100*(C282/C284-1)</f>
        <v>-11.942818859476056</v>
      </c>
      <c r="D287" s="197">
        <f t="shared" si="47"/>
        <v>-2.7850563824739272</v>
      </c>
      <c r="E287" s="197">
        <f t="shared" si="47"/>
        <v>-3.498762436301861</v>
      </c>
      <c r="F287" s="197">
        <f t="shared" si="47"/>
        <v>-25.743526095892566</v>
      </c>
      <c r="G287" s="197">
        <f t="shared" si="47"/>
        <v>-44.432498853874655</v>
      </c>
      <c r="H287" s="197">
        <f t="shared" si="47"/>
        <v>-12.295490065259806</v>
      </c>
      <c r="I287" s="197">
        <f t="shared" si="47"/>
        <v>-2.8968752041719448</v>
      </c>
      <c r="J287" s="197">
        <f t="shared" si="47"/>
        <v>1.6204973686329671</v>
      </c>
      <c r="K287" s="197">
        <f t="shared" si="47"/>
        <v>50.963433294307194</v>
      </c>
      <c r="L287" s="197">
        <f t="shared" si="47"/>
        <v>-3.9507655287364551</v>
      </c>
      <c r="M287" s="197">
        <f t="shared" si="47"/>
        <v>-7.9760143587909171</v>
      </c>
      <c r="N287" s="197">
        <f t="shared" si="47"/>
        <v>2.1376216028994532</v>
      </c>
      <c r="O287" s="197">
        <f t="shared" si="47"/>
        <v>-0.8363738891577821</v>
      </c>
      <c r="P287" s="197">
        <f t="shared" si="47"/>
        <v>38.431604992051938</v>
      </c>
      <c r="Q287" s="197">
        <f t="shared" si="47"/>
        <v>-7.5091387678575927</v>
      </c>
      <c r="R287" s="197">
        <f t="shared" si="47"/>
        <v>-12.330612343890168</v>
      </c>
      <c r="S287" s="197">
        <f t="shared" si="47"/>
        <v>-1.0648838619992218</v>
      </c>
      <c r="T287" s="129">
        <f t="shared" si="47"/>
        <v>-100</v>
      </c>
      <c r="U287" s="102" t="e">
        <f t="shared" si="47"/>
        <v>#DIV/0!</v>
      </c>
    </row>
    <row r="288" spans="1:24" hidden="1">
      <c r="A288" t="s">
        <v>194</v>
      </c>
      <c r="B288" s="102">
        <f t="shared" ref="B288:S288" si="48">100*(B282/B285-1)</f>
        <v>131.22470574530274</v>
      </c>
      <c r="C288" s="102">
        <f t="shared" si="48"/>
        <v>62.57189678734396</v>
      </c>
      <c r="D288" s="102">
        <f t="shared" si="48"/>
        <v>72.89250385107924</v>
      </c>
      <c r="E288" s="102">
        <f t="shared" si="48"/>
        <v>-6.8050243719534942</v>
      </c>
      <c r="F288" s="102">
        <f t="shared" si="48"/>
        <v>45.441614045895577</v>
      </c>
      <c r="G288" s="102">
        <f t="shared" si="48"/>
        <v>101.50289568712951</v>
      </c>
      <c r="H288" s="102">
        <f t="shared" si="48"/>
        <v>29.068234732254794</v>
      </c>
      <c r="I288" s="102">
        <f t="shared" si="48"/>
        <v>172.64628225560585</v>
      </c>
      <c r="J288" s="102">
        <f t="shared" si="48"/>
        <v>219.59218961485917</v>
      </c>
      <c r="K288" s="102">
        <f t="shared" si="48"/>
        <v>112.81415965356646</v>
      </c>
      <c r="L288" s="102">
        <f t="shared" si="48"/>
        <v>163.10761260638844</v>
      </c>
      <c r="M288" s="102">
        <f t="shared" si="48"/>
        <v>192.93961910607922</v>
      </c>
      <c r="N288" s="102">
        <f t="shared" si="48"/>
        <v>131.04728978449191</v>
      </c>
      <c r="O288" s="102">
        <f t="shared" si="48"/>
        <v>118.31625315528846</v>
      </c>
      <c r="P288" s="102">
        <f t="shared" si="48"/>
        <v>76.484266530101294</v>
      </c>
      <c r="Q288" s="102">
        <f t="shared" si="48"/>
        <v>137.87925430883075</v>
      </c>
      <c r="R288" s="102">
        <f t="shared" si="48"/>
        <v>183.20833341077676</v>
      </c>
      <c r="S288" s="102">
        <f t="shared" si="48"/>
        <v>99.969408376763795</v>
      </c>
      <c r="T288" s="122"/>
      <c r="U288" s="121" t="s">
        <v>171</v>
      </c>
    </row>
    <row r="289" spans="1:21" s="118" customFormat="1" hidden="1">
      <c r="A289" s="118" t="s">
        <v>170</v>
      </c>
      <c r="T289" s="130"/>
      <c r="U289" s="119"/>
    </row>
    <row r="290" spans="1:21" hidden="1">
      <c r="A290" s="118" t="s">
        <v>181</v>
      </c>
      <c r="B290" s="131" t="e">
        <f>B282/#REF!-1</f>
        <v>#REF!</v>
      </c>
      <c r="C290" s="131" t="e">
        <f>C282/#REF!-1</f>
        <v>#REF!</v>
      </c>
      <c r="D290" s="131" t="e">
        <f>D282/#REF!-1</f>
        <v>#REF!</v>
      </c>
      <c r="E290" s="131" t="e">
        <f>E282/#REF!-1</f>
        <v>#REF!</v>
      </c>
      <c r="F290" s="131" t="e">
        <f>F282/#REF!-1</f>
        <v>#REF!</v>
      </c>
      <c r="G290" s="131" t="e">
        <f>G282/#REF!-1</f>
        <v>#REF!</v>
      </c>
      <c r="H290" s="131" t="e">
        <f>H282/#REF!-1</f>
        <v>#REF!</v>
      </c>
      <c r="I290" s="131" t="e">
        <f>I282/#REF!-1</f>
        <v>#REF!</v>
      </c>
      <c r="J290" s="131" t="e">
        <f>J282/#REF!-1</f>
        <v>#REF!</v>
      </c>
      <c r="K290" s="131" t="e">
        <f>K282/#REF!-1</f>
        <v>#REF!</v>
      </c>
      <c r="L290" s="131" t="e">
        <f>L282/#REF!-1</f>
        <v>#REF!</v>
      </c>
      <c r="M290" s="131" t="e">
        <f>M282/#REF!-1</f>
        <v>#REF!</v>
      </c>
      <c r="N290" s="131" t="e">
        <f>N282/#REF!-1</f>
        <v>#REF!</v>
      </c>
      <c r="O290" s="131" t="e">
        <f>O282/#REF!-1</f>
        <v>#REF!</v>
      </c>
      <c r="P290" s="131" t="e">
        <f>P282/#REF!-1</f>
        <v>#REF!</v>
      </c>
      <c r="Q290" s="131" t="e">
        <f>Q282/#REF!-1</f>
        <v>#REF!</v>
      </c>
      <c r="R290" s="131" t="e">
        <f>R282/#REF!-1</f>
        <v>#REF!</v>
      </c>
      <c r="S290" s="131" t="e">
        <f>S282/#REF!-1</f>
        <v>#REF!</v>
      </c>
      <c r="T290" s="122"/>
      <c r="U290" s="104"/>
    </row>
    <row r="291" spans="1:21" hidden="1">
      <c r="A291" s="118" t="s">
        <v>182</v>
      </c>
      <c r="B291" s="131" t="e">
        <f>B282/#REF!-1</f>
        <v>#REF!</v>
      </c>
      <c r="C291" s="131" t="e">
        <f>C282/#REF!-1</f>
        <v>#REF!</v>
      </c>
      <c r="D291" s="131" t="e">
        <f>D282/#REF!-1</f>
        <v>#REF!</v>
      </c>
      <c r="E291" s="131" t="e">
        <f>E282/#REF!-1</f>
        <v>#REF!</v>
      </c>
      <c r="F291" s="131" t="e">
        <f>F282/#REF!-1</f>
        <v>#REF!</v>
      </c>
      <c r="G291" s="131" t="e">
        <f>G282/#REF!-1</f>
        <v>#REF!</v>
      </c>
      <c r="H291" s="131" t="e">
        <f>H282/#REF!-1</f>
        <v>#REF!</v>
      </c>
      <c r="I291" s="131" t="e">
        <f>I282/#REF!-1</f>
        <v>#REF!</v>
      </c>
      <c r="J291" s="131" t="e">
        <f>J282/#REF!-1</f>
        <v>#REF!</v>
      </c>
      <c r="K291" s="131" t="e">
        <f>K282/#REF!-1</f>
        <v>#REF!</v>
      </c>
      <c r="L291" s="131" t="e">
        <f>L282/#REF!-1</f>
        <v>#REF!</v>
      </c>
      <c r="M291" s="131" t="e">
        <f>M282/#REF!-1</f>
        <v>#REF!</v>
      </c>
      <c r="N291" s="131" t="e">
        <f>N282/#REF!-1</f>
        <v>#REF!</v>
      </c>
      <c r="O291" s="131" t="e">
        <f>O282/#REF!-1</f>
        <v>#REF!</v>
      </c>
      <c r="P291" s="131" t="e">
        <f>P282/#REF!-1</f>
        <v>#REF!</v>
      </c>
      <c r="Q291" s="131" t="e">
        <f>Q282/#REF!-1</f>
        <v>#REF!</v>
      </c>
      <c r="R291" s="131" t="e">
        <f>R282/#REF!-1</f>
        <v>#REF!</v>
      </c>
      <c r="S291" s="131" t="e">
        <f>S282/#REF!-1</f>
        <v>#REF!</v>
      </c>
      <c r="T291" s="122"/>
      <c r="U291" s="104"/>
    </row>
    <row r="292" spans="1:21" hidden="1">
      <c r="A292" s="118" t="s">
        <v>183</v>
      </c>
      <c r="B292" s="131" t="e">
        <f>B282/#REF!-1</f>
        <v>#REF!</v>
      </c>
      <c r="C292" s="131" t="e">
        <f>C282/#REF!-1</f>
        <v>#REF!</v>
      </c>
      <c r="D292" s="131" t="e">
        <f>D282/#REF!-1</f>
        <v>#REF!</v>
      </c>
      <c r="E292" s="131" t="e">
        <f>E282/#REF!-1</f>
        <v>#REF!</v>
      </c>
      <c r="F292" s="131" t="e">
        <f>F282/#REF!-1</f>
        <v>#REF!</v>
      </c>
      <c r="G292" s="131" t="e">
        <f>G282/#REF!-1</f>
        <v>#REF!</v>
      </c>
      <c r="H292" s="131" t="e">
        <f>H282/#REF!-1</f>
        <v>#REF!</v>
      </c>
      <c r="I292" s="131" t="e">
        <f>I282/#REF!-1</f>
        <v>#REF!</v>
      </c>
      <c r="J292" s="131" t="e">
        <f>J282/#REF!-1</f>
        <v>#REF!</v>
      </c>
      <c r="K292" s="131" t="e">
        <f>K282/#REF!-1</f>
        <v>#REF!</v>
      </c>
      <c r="L292" s="131" t="e">
        <f>L282/#REF!-1</f>
        <v>#REF!</v>
      </c>
      <c r="M292" s="131" t="e">
        <f>M282/#REF!-1</f>
        <v>#REF!</v>
      </c>
      <c r="N292" s="131" t="e">
        <f>N282/#REF!-1</f>
        <v>#REF!</v>
      </c>
      <c r="O292" s="131" t="e">
        <f>O282/#REF!-1</f>
        <v>#REF!</v>
      </c>
      <c r="P292" s="131" t="e">
        <f>P282/#REF!-1</f>
        <v>#REF!</v>
      </c>
      <c r="Q292" s="131" t="e">
        <f>Q282/#REF!-1</f>
        <v>#REF!</v>
      </c>
      <c r="R292" s="131" t="e">
        <f>R282/#REF!-1</f>
        <v>#REF!</v>
      </c>
      <c r="S292" s="131" t="e">
        <f>S282/#REF!-1</f>
        <v>#REF!</v>
      </c>
      <c r="T292" s="122"/>
      <c r="U292" s="104"/>
    </row>
    <row r="293" spans="1:21" hidden="1">
      <c r="A293" s="118" t="s">
        <v>184</v>
      </c>
      <c r="B293" s="131" t="e">
        <f>B282/#REF!-1</f>
        <v>#REF!</v>
      </c>
      <c r="C293" s="131" t="e">
        <f>C282/#REF!-1</f>
        <v>#REF!</v>
      </c>
      <c r="D293" s="131" t="e">
        <f>D282/#REF!-1</f>
        <v>#REF!</v>
      </c>
      <c r="E293" s="131" t="e">
        <f>E282/#REF!-1</f>
        <v>#REF!</v>
      </c>
      <c r="F293" s="131" t="e">
        <f>F282/#REF!-1</f>
        <v>#REF!</v>
      </c>
      <c r="G293" s="131" t="e">
        <f>G282/#REF!-1</f>
        <v>#REF!</v>
      </c>
      <c r="H293" s="131" t="e">
        <f>H282/#REF!-1</f>
        <v>#REF!</v>
      </c>
      <c r="I293" s="131" t="e">
        <f>I282/#REF!-1</f>
        <v>#REF!</v>
      </c>
      <c r="J293" s="131" t="e">
        <f>J282/#REF!-1</f>
        <v>#REF!</v>
      </c>
      <c r="K293" s="131" t="e">
        <f>K282/#REF!-1</f>
        <v>#REF!</v>
      </c>
      <c r="L293" s="131" t="e">
        <f>L282/#REF!-1</f>
        <v>#REF!</v>
      </c>
      <c r="M293" s="131" t="e">
        <f>M282/#REF!-1</f>
        <v>#REF!</v>
      </c>
      <c r="N293" s="131" t="e">
        <f>N282/#REF!-1</f>
        <v>#REF!</v>
      </c>
      <c r="O293" s="131" t="e">
        <f>O282/#REF!-1</f>
        <v>#REF!</v>
      </c>
      <c r="P293" s="131" t="e">
        <f>P282/#REF!-1</f>
        <v>#REF!</v>
      </c>
      <c r="Q293" s="131" t="e">
        <f>Q282/#REF!-1</f>
        <v>#REF!</v>
      </c>
      <c r="R293" s="131" t="e">
        <f>R282/#REF!-1</f>
        <v>#REF!</v>
      </c>
      <c r="S293" s="131" t="e">
        <f>S282/#REF!-1</f>
        <v>#REF!</v>
      </c>
      <c r="T293" s="122"/>
      <c r="U293" s="104"/>
    </row>
    <row r="294" spans="1:21" hidden="1">
      <c r="A294" s="118" t="s">
        <v>185</v>
      </c>
      <c r="B294" s="131" t="e">
        <f>B282/#REF!-1</f>
        <v>#REF!</v>
      </c>
      <c r="C294" s="131" t="e">
        <f>C282/#REF!-1</f>
        <v>#REF!</v>
      </c>
      <c r="D294" s="131" t="e">
        <f>D282/#REF!-1</f>
        <v>#REF!</v>
      </c>
      <c r="E294" s="131" t="e">
        <f>E282/#REF!-1</f>
        <v>#REF!</v>
      </c>
      <c r="F294" s="131" t="e">
        <f>F282/#REF!-1</f>
        <v>#REF!</v>
      </c>
      <c r="G294" s="131" t="e">
        <f>G282/#REF!-1</f>
        <v>#REF!</v>
      </c>
      <c r="H294" s="131" t="e">
        <f>H282/#REF!-1</f>
        <v>#REF!</v>
      </c>
      <c r="I294" s="131" t="e">
        <f>I282/#REF!-1</f>
        <v>#REF!</v>
      </c>
      <c r="J294" s="131" t="e">
        <f>J282/#REF!-1</f>
        <v>#REF!</v>
      </c>
      <c r="K294" s="131" t="e">
        <f>K282/#REF!-1</f>
        <v>#REF!</v>
      </c>
      <c r="L294" s="131" t="e">
        <f>L282/#REF!-1</f>
        <v>#REF!</v>
      </c>
      <c r="M294" s="131" t="e">
        <f>M282/#REF!-1</f>
        <v>#REF!</v>
      </c>
      <c r="N294" s="131" t="e">
        <f>N282/#REF!-1</f>
        <v>#REF!</v>
      </c>
      <c r="O294" s="131" t="e">
        <f>O282/#REF!-1</f>
        <v>#REF!</v>
      </c>
      <c r="P294" s="131" t="e">
        <f>P282/#REF!-1</f>
        <v>#REF!</v>
      </c>
      <c r="Q294" s="131" t="e">
        <f>Q282/#REF!-1</f>
        <v>#REF!</v>
      </c>
      <c r="R294" s="131" t="e">
        <f>R282/#REF!-1</f>
        <v>#REF!</v>
      </c>
      <c r="S294" s="131" t="e">
        <f>S282/#REF!-1</f>
        <v>#REF!</v>
      </c>
      <c r="T294" s="122"/>
      <c r="U294" s="104"/>
    </row>
    <row r="295" spans="1:21" hidden="1">
      <c r="A295" s="118" t="s">
        <v>186</v>
      </c>
      <c r="B295" s="131" t="e">
        <f>B282/#REF!-1</f>
        <v>#REF!</v>
      </c>
      <c r="C295" s="131" t="e">
        <f>C282/#REF!-1</f>
        <v>#REF!</v>
      </c>
      <c r="D295" s="131" t="e">
        <f>D282/#REF!-1</f>
        <v>#REF!</v>
      </c>
      <c r="E295" s="131" t="e">
        <f>E282/#REF!-1</f>
        <v>#REF!</v>
      </c>
      <c r="F295" s="131" t="e">
        <f>F282/#REF!-1</f>
        <v>#REF!</v>
      </c>
      <c r="G295" s="131" t="e">
        <f>G282/#REF!-1</f>
        <v>#REF!</v>
      </c>
      <c r="H295" s="131" t="e">
        <f>H282/#REF!-1</f>
        <v>#REF!</v>
      </c>
      <c r="I295" s="131" t="e">
        <f>I282/#REF!-1</f>
        <v>#REF!</v>
      </c>
      <c r="J295" s="131" t="e">
        <f>J282/#REF!-1</f>
        <v>#REF!</v>
      </c>
      <c r="K295" s="131" t="e">
        <f>K282/#REF!-1</f>
        <v>#REF!</v>
      </c>
      <c r="L295" s="131" t="e">
        <f>L282/#REF!-1</f>
        <v>#REF!</v>
      </c>
      <c r="M295" s="131" t="e">
        <f>M282/#REF!-1</f>
        <v>#REF!</v>
      </c>
      <c r="N295" s="131" t="e">
        <f>N282/#REF!-1</f>
        <v>#REF!</v>
      </c>
      <c r="O295" s="131" t="e">
        <f>O282/#REF!-1</f>
        <v>#REF!</v>
      </c>
      <c r="P295" s="131" t="e">
        <f>P282/#REF!-1</f>
        <v>#REF!</v>
      </c>
      <c r="Q295" s="131" t="e">
        <f>Q282/#REF!-1</f>
        <v>#REF!</v>
      </c>
      <c r="R295" s="131" t="e">
        <f>R282/#REF!-1</f>
        <v>#REF!</v>
      </c>
      <c r="S295" s="131" t="e">
        <f>S282/#REF!-1</f>
        <v>#REF!</v>
      </c>
      <c r="T295" s="122"/>
      <c r="U295" s="104"/>
    </row>
    <row r="296" spans="1:21" hidden="1">
      <c r="A296" s="118" t="s">
        <v>187</v>
      </c>
      <c r="B296" s="131" t="e">
        <f>B282/#REF!-1</f>
        <v>#REF!</v>
      </c>
      <c r="C296" s="131" t="e">
        <f>C282/#REF!-1</f>
        <v>#REF!</v>
      </c>
      <c r="D296" s="131" t="e">
        <f>D282/#REF!-1</f>
        <v>#REF!</v>
      </c>
      <c r="E296" s="131" t="e">
        <f>E282/#REF!-1</f>
        <v>#REF!</v>
      </c>
      <c r="F296" s="131" t="e">
        <f>F282/#REF!-1</f>
        <v>#REF!</v>
      </c>
      <c r="G296" s="131" t="e">
        <f>G282/#REF!-1</f>
        <v>#REF!</v>
      </c>
      <c r="H296" s="131" t="e">
        <f>H282/#REF!-1</f>
        <v>#REF!</v>
      </c>
      <c r="I296" s="131" t="e">
        <f>I282/#REF!-1</f>
        <v>#REF!</v>
      </c>
      <c r="J296" s="131" t="e">
        <f>J282/#REF!-1</f>
        <v>#REF!</v>
      </c>
      <c r="K296" s="131" t="e">
        <f>K282/#REF!-1</f>
        <v>#REF!</v>
      </c>
      <c r="L296" s="131" t="e">
        <f>L282/#REF!-1</f>
        <v>#REF!</v>
      </c>
      <c r="M296" s="131" t="e">
        <f>M282/#REF!-1</f>
        <v>#REF!</v>
      </c>
      <c r="N296" s="131" t="e">
        <f>N282/#REF!-1</f>
        <v>#REF!</v>
      </c>
      <c r="O296" s="131" t="e">
        <f>O282/#REF!-1</f>
        <v>#REF!</v>
      </c>
      <c r="P296" s="131" t="e">
        <f>P282/#REF!-1</f>
        <v>#REF!</v>
      </c>
      <c r="Q296" s="131" t="e">
        <f>Q282/#REF!-1</f>
        <v>#REF!</v>
      </c>
      <c r="R296" s="131" t="e">
        <f>R282/#REF!-1</f>
        <v>#REF!</v>
      </c>
      <c r="S296" s="131" t="e">
        <f>S282/#REF!-1</f>
        <v>#REF!</v>
      </c>
      <c r="T296" s="122"/>
      <c r="U296" s="104"/>
    </row>
    <row r="297" spans="1:21" hidden="1">
      <c r="A297" s="118" t="s">
        <v>188</v>
      </c>
      <c r="B297" s="131" t="e">
        <f>B282/#REF!-1</f>
        <v>#REF!</v>
      </c>
      <c r="C297" s="131" t="e">
        <f>C282/#REF!-1</f>
        <v>#REF!</v>
      </c>
      <c r="D297" s="131" t="e">
        <f>D282/#REF!-1</f>
        <v>#REF!</v>
      </c>
      <c r="E297" s="131" t="e">
        <f>E282/#REF!-1</f>
        <v>#REF!</v>
      </c>
      <c r="F297" s="131" t="e">
        <f>F282/#REF!-1</f>
        <v>#REF!</v>
      </c>
      <c r="G297" s="131" t="e">
        <f>G282/#REF!-1</f>
        <v>#REF!</v>
      </c>
      <c r="H297" s="131" t="e">
        <f>H282/#REF!-1</f>
        <v>#REF!</v>
      </c>
      <c r="I297" s="131" t="e">
        <f>I282/#REF!-1</f>
        <v>#REF!</v>
      </c>
      <c r="J297" s="131" t="e">
        <f>J282/#REF!-1</f>
        <v>#REF!</v>
      </c>
      <c r="K297" s="131" t="e">
        <f>K282/#REF!-1</f>
        <v>#REF!</v>
      </c>
      <c r="L297" s="131" t="e">
        <f>L282/#REF!-1</f>
        <v>#REF!</v>
      </c>
      <c r="M297" s="131" t="e">
        <f>M282/#REF!-1</f>
        <v>#REF!</v>
      </c>
      <c r="N297" s="131" t="e">
        <f>N282/#REF!-1</f>
        <v>#REF!</v>
      </c>
      <c r="O297" s="131" t="e">
        <f>O282/#REF!-1</f>
        <v>#REF!</v>
      </c>
      <c r="P297" s="131" t="e">
        <f>P282/#REF!-1</f>
        <v>#REF!</v>
      </c>
      <c r="Q297" s="131" t="e">
        <f>Q282/#REF!-1</f>
        <v>#REF!</v>
      </c>
      <c r="R297" s="131" t="e">
        <f>R282/#REF!-1</f>
        <v>#REF!</v>
      </c>
      <c r="S297" s="131" t="e">
        <f>S282/#REF!-1</f>
        <v>#REF!</v>
      </c>
      <c r="T297" s="122"/>
      <c r="U297" s="104"/>
    </row>
    <row r="298" spans="1:21" hidden="1">
      <c r="A298" s="118" t="s">
        <v>189</v>
      </c>
      <c r="B298" s="131" t="e">
        <f>B282/#REF!-1</f>
        <v>#REF!</v>
      </c>
      <c r="C298" s="131" t="e">
        <f>C282/#REF!-1</f>
        <v>#REF!</v>
      </c>
      <c r="D298" s="131" t="e">
        <f>D282/#REF!-1</f>
        <v>#REF!</v>
      </c>
      <c r="E298" s="131" t="e">
        <f>E282/#REF!-1</f>
        <v>#REF!</v>
      </c>
      <c r="F298" s="131" t="e">
        <f>F282/#REF!-1</f>
        <v>#REF!</v>
      </c>
      <c r="G298" s="131" t="e">
        <f>G282/#REF!-1</f>
        <v>#REF!</v>
      </c>
      <c r="H298" s="131" t="e">
        <f>H282/#REF!-1</f>
        <v>#REF!</v>
      </c>
      <c r="I298" s="131" t="e">
        <f>I282/#REF!-1</f>
        <v>#REF!</v>
      </c>
      <c r="J298" s="131" t="e">
        <f>J282/#REF!-1</f>
        <v>#REF!</v>
      </c>
      <c r="K298" s="131" t="e">
        <f>K282/#REF!-1</f>
        <v>#REF!</v>
      </c>
      <c r="L298" s="131" t="e">
        <f>L282/#REF!-1</f>
        <v>#REF!</v>
      </c>
      <c r="M298" s="131" t="e">
        <f>M282/#REF!-1</f>
        <v>#REF!</v>
      </c>
      <c r="N298" s="131" t="e">
        <f>N282/#REF!-1</f>
        <v>#REF!</v>
      </c>
      <c r="O298" s="131" t="e">
        <f>O282/#REF!-1</f>
        <v>#REF!</v>
      </c>
      <c r="P298" s="131" t="e">
        <f>P282/#REF!-1</f>
        <v>#REF!</v>
      </c>
      <c r="Q298" s="131" t="e">
        <f>Q282/#REF!-1</f>
        <v>#REF!</v>
      </c>
      <c r="R298" s="131" t="e">
        <f>R282/#REF!-1</f>
        <v>#REF!</v>
      </c>
      <c r="S298" s="131" t="e">
        <f>S282/#REF!-1</f>
        <v>#REF!</v>
      </c>
      <c r="T298" s="122"/>
      <c r="U298" s="104"/>
    </row>
    <row r="299" spans="1:21" hidden="1">
      <c r="F299" s="141"/>
      <c r="T299" s="122"/>
      <c r="U299" s="104"/>
    </row>
    <row r="300" spans="1:21" hidden="1">
      <c r="A300" s="133" t="s">
        <v>190</v>
      </c>
      <c r="B300" s="137">
        <f t="shared" ref="B300:S300" si="49">AVERAGE(B283:B285)</f>
        <v>877903.68837949855</v>
      </c>
      <c r="C300" s="137">
        <f t="shared" si="49"/>
        <v>245816.96333333335</v>
      </c>
      <c r="D300" s="139">
        <f t="shared" si="49"/>
        <v>152681.73666666666</v>
      </c>
      <c r="E300" s="142">
        <f t="shared" si="49"/>
        <v>8744.3233333333337</v>
      </c>
      <c r="F300" s="139">
        <f t="shared" si="49"/>
        <v>93134.893333333326</v>
      </c>
      <c r="G300" s="142">
        <f t="shared" si="49"/>
        <v>31520.713333333333</v>
      </c>
      <c r="H300" s="142">
        <f t="shared" si="49"/>
        <v>61614.179999999993</v>
      </c>
      <c r="I300" s="137">
        <f t="shared" si="49"/>
        <v>632087.05837949843</v>
      </c>
      <c r="J300" s="139">
        <f t="shared" si="49"/>
        <v>124812.27767364529</v>
      </c>
      <c r="K300" s="142">
        <f t="shared" si="49"/>
        <v>34552.853333333333</v>
      </c>
      <c r="L300" s="139">
        <f t="shared" si="49"/>
        <v>507274.44737251988</v>
      </c>
      <c r="M300" s="142">
        <f t="shared" si="49"/>
        <v>285321.14903341146</v>
      </c>
      <c r="N300" s="142">
        <f t="shared" si="49"/>
        <v>221952.96500577507</v>
      </c>
      <c r="O300" s="137">
        <f t="shared" si="49"/>
        <v>277494.70731725713</v>
      </c>
      <c r="P300" s="134">
        <f t="shared" si="49"/>
        <v>43297.619999999995</v>
      </c>
      <c r="Q300" s="137">
        <f t="shared" si="49"/>
        <v>600409.21885349089</v>
      </c>
      <c r="R300" s="134">
        <f t="shared" si="49"/>
        <v>316842.13398285251</v>
      </c>
      <c r="S300" s="134">
        <f t="shared" si="49"/>
        <v>283567.08487063838</v>
      </c>
      <c r="T300" s="122"/>
      <c r="U300" s="104"/>
    </row>
    <row r="301" spans="1:21" hidden="1">
      <c r="A301" s="135" t="s">
        <v>191</v>
      </c>
      <c r="B301" s="138">
        <f t="shared" ref="B301:S301" si="50">B282/B300-1</f>
        <v>0.20873201369895145</v>
      </c>
      <c r="C301" s="138">
        <f t="shared" si="50"/>
        <v>0.14210450000270525</v>
      </c>
      <c r="D301" s="140">
        <f t="shared" si="50"/>
        <v>0.22026657586922482</v>
      </c>
      <c r="E301" s="143">
        <f t="shared" si="50"/>
        <v>0.13697076617706649</v>
      </c>
      <c r="F301" s="140">
        <f t="shared" si="50"/>
        <v>1.3961970858898942E-2</v>
      </c>
      <c r="G301" s="143">
        <f t="shared" si="50"/>
        <v>-6.1741411520509049E-2</v>
      </c>
      <c r="H301" s="143">
        <f t="shared" si="50"/>
        <v>5.2690468330504725E-2</v>
      </c>
      <c r="I301" s="138">
        <f t="shared" si="50"/>
        <v>0.23464580193974194</v>
      </c>
      <c r="J301" s="140">
        <f t="shared" si="50"/>
        <v>0.23765776676440131</v>
      </c>
      <c r="K301" s="143">
        <f t="shared" si="50"/>
        <v>0.5076222359253304</v>
      </c>
      <c r="L301" s="140">
        <f t="shared" si="50"/>
        <v>0.23390356340715179</v>
      </c>
      <c r="M301" s="143">
        <f t="shared" si="50"/>
        <v>0.26529652082631139</v>
      </c>
      <c r="N301" s="143">
        <f t="shared" si="50"/>
        <v>0.19354968311106857</v>
      </c>
      <c r="O301" s="138">
        <f t="shared" si="50"/>
        <v>0.22808578277034752</v>
      </c>
      <c r="P301" s="136">
        <f t="shared" si="50"/>
        <v>0.43265819229786784</v>
      </c>
      <c r="Q301" s="138">
        <f t="shared" si="50"/>
        <v>0.19979001923707318</v>
      </c>
      <c r="R301" s="136">
        <f t="shared" si="50"/>
        <v>0.23276671659861958</v>
      </c>
      <c r="S301" s="136">
        <f t="shared" si="50"/>
        <v>0.16294015999298628</v>
      </c>
      <c r="T301" s="122"/>
      <c r="U301" s="104"/>
    </row>
    <row r="302" spans="1:21" hidden="1">
      <c r="T302" s="122"/>
      <c r="U302" s="104"/>
    </row>
    <row r="303" spans="1:21" hidden="1">
      <c r="T303" s="122"/>
      <c r="U303" s="104"/>
    </row>
    <row r="304" spans="1:21" hidden="1">
      <c r="T304" s="122"/>
      <c r="U304" s="104"/>
    </row>
    <row r="305" spans="2:21" hidden="1">
      <c r="T305" s="122"/>
      <c r="U305" s="104"/>
    </row>
    <row r="306" spans="2:21">
      <c r="T306" s="122"/>
      <c r="U306" s="104"/>
    </row>
    <row r="307" spans="2:21">
      <c r="D307" s="144"/>
      <c r="E307" s="144"/>
      <c r="F307" s="144"/>
      <c r="G307" s="144"/>
      <c r="H307" s="144"/>
      <c r="T307" s="122"/>
      <c r="U307" s="104"/>
    </row>
    <row r="308" spans="2:21">
      <c r="B308" s="412"/>
      <c r="C308" s="412"/>
      <c r="D308" s="412"/>
      <c r="E308" s="412"/>
      <c r="F308" s="412"/>
      <c r="G308" s="412"/>
      <c r="H308" s="412"/>
      <c r="T308" s="122"/>
      <c r="U308" s="104"/>
    </row>
    <row r="309" spans="2:21">
      <c r="G309" s="146"/>
      <c r="H309" s="146"/>
      <c r="I309" s="146"/>
      <c r="J309" s="146"/>
      <c r="K309" s="146"/>
      <c r="L309" s="146"/>
      <c r="M309" s="146"/>
      <c r="N309" s="146"/>
      <c r="O309" s="146"/>
      <c r="P309" s="146"/>
      <c r="Q309" s="146"/>
      <c r="T309" s="122"/>
      <c r="U309" s="104"/>
    </row>
    <row r="310" spans="2:21">
      <c r="B310" s="412"/>
      <c r="G310" s="146"/>
      <c r="H310" s="146"/>
      <c r="I310" s="146"/>
      <c r="J310" s="146"/>
      <c r="K310" s="146"/>
      <c r="L310" s="146"/>
      <c r="M310" s="146"/>
      <c r="N310" s="146"/>
      <c r="O310" s="146"/>
      <c r="P310" s="146"/>
      <c r="Q310" s="146"/>
      <c r="T310" s="122"/>
      <c r="U310" s="104"/>
    </row>
    <row r="311" spans="2:21">
      <c r="B311" s="412"/>
      <c r="G311" s="145"/>
      <c r="H311" s="145"/>
      <c r="I311" s="145"/>
      <c r="J311" s="145"/>
      <c r="K311" s="145"/>
      <c r="L311" s="145"/>
      <c r="M311" s="145"/>
      <c r="N311" s="145"/>
      <c r="O311" s="145"/>
      <c r="P311" s="145"/>
      <c r="Q311" s="145"/>
      <c r="T311" s="122"/>
      <c r="U311" s="104"/>
    </row>
    <row r="312" spans="2:21">
      <c r="B312" s="412"/>
      <c r="G312" s="145"/>
      <c r="H312" s="145"/>
      <c r="I312" s="145"/>
      <c r="J312" s="145"/>
      <c r="K312" s="145"/>
      <c r="L312" s="145"/>
      <c r="M312" s="145"/>
      <c r="N312" s="145"/>
      <c r="O312" s="145"/>
      <c r="P312" s="145"/>
      <c r="Q312" s="145"/>
      <c r="T312" s="122"/>
      <c r="U312" s="104"/>
    </row>
    <row r="313" spans="2:21">
      <c r="B313" s="412"/>
      <c r="G313" s="145"/>
      <c r="H313" s="145"/>
      <c r="I313" s="145"/>
      <c r="J313" s="145"/>
      <c r="K313" s="145"/>
      <c r="L313" s="145"/>
      <c r="M313" s="145"/>
      <c r="N313" s="145"/>
      <c r="O313" s="145"/>
      <c r="P313" s="145"/>
      <c r="Q313" s="145"/>
      <c r="T313" s="122"/>
      <c r="U313" s="104"/>
    </row>
    <row r="314" spans="2:21">
      <c r="B314" s="412"/>
      <c r="G314" s="146"/>
      <c r="H314" s="146"/>
      <c r="I314" s="146"/>
      <c r="J314" s="146"/>
      <c r="K314" s="146"/>
      <c r="L314" s="146"/>
      <c r="M314" s="146"/>
      <c r="N314" s="146"/>
      <c r="O314" s="146"/>
      <c r="P314" s="146"/>
      <c r="Q314" s="146"/>
      <c r="T314" s="122"/>
      <c r="U314" s="104"/>
    </row>
    <row r="315" spans="2:21">
      <c r="B315" s="412"/>
      <c r="G315" s="146"/>
      <c r="H315" s="146"/>
      <c r="I315" s="146"/>
      <c r="J315" s="146"/>
      <c r="K315" s="146"/>
      <c r="L315" s="146"/>
      <c r="M315" s="146"/>
      <c r="N315" s="146"/>
      <c r="O315" s="146"/>
      <c r="P315" s="146"/>
      <c r="Q315" s="146"/>
      <c r="T315" s="122"/>
      <c r="U315" s="104"/>
    </row>
    <row r="316" spans="2:21">
      <c r="B316" s="412"/>
      <c r="T316" s="122"/>
      <c r="U316" s="104"/>
    </row>
    <row r="317" spans="2:21">
      <c r="B317" s="412"/>
      <c r="T317" s="122"/>
      <c r="U317" s="104"/>
    </row>
    <row r="318" spans="2:21">
      <c r="T318" s="122"/>
      <c r="U318" s="104"/>
    </row>
    <row r="319" spans="2:21">
      <c r="T319" s="122"/>
      <c r="U319" s="104"/>
    </row>
    <row r="320" spans="2:21">
      <c r="T320" s="122"/>
      <c r="U320" s="104"/>
    </row>
    <row r="321" spans="6:21">
      <c r="T321" s="122"/>
      <c r="U321" s="104"/>
    </row>
    <row r="322" spans="6:21">
      <c r="T322" s="122"/>
      <c r="U322" s="104"/>
    </row>
    <row r="323" spans="6:21">
      <c r="F323" s="145"/>
      <c r="G323" s="145"/>
      <c r="H323" s="146"/>
      <c r="I323" s="145"/>
      <c r="J323" s="146"/>
      <c r="K323" s="145"/>
      <c r="L323" s="145"/>
      <c r="M323" s="146"/>
      <c r="T323" s="122"/>
      <c r="U323" s="104"/>
    </row>
    <row r="324" spans="6:21">
      <c r="F324" s="145"/>
      <c r="G324" s="145"/>
      <c r="H324" s="146"/>
      <c r="I324" s="145"/>
      <c r="J324" s="146"/>
      <c r="K324" s="145"/>
      <c r="L324" s="145"/>
      <c r="M324" s="146"/>
      <c r="T324" s="122"/>
      <c r="U324" s="104"/>
    </row>
    <row r="325" spans="6:21">
      <c r="F325" s="145"/>
      <c r="G325" s="145"/>
      <c r="H325" s="146"/>
      <c r="I325" s="145"/>
      <c r="J325" s="146"/>
      <c r="K325" s="145"/>
      <c r="L325" s="145"/>
      <c r="M325" s="146"/>
      <c r="T325" s="122"/>
      <c r="U325" s="104"/>
    </row>
    <row r="326" spans="6:21">
      <c r="F326" s="145"/>
      <c r="G326" s="145"/>
      <c r="H326" s="146"/>
      <c r="I326" s="145"/>
      <c r="J326" s="146"/>
      <c r="K326" s="145"/>
      <c r="L326" s="145"/>
      <c r="M326" s="146"/>
      <c r="T326" s="122"/>
      <c r="U326" s="104"/>
    </row>
    <row r="327" spans="6:21">
      <c r="F327" s="145"/>
      <c r="G327" s="145"/>
      <c r="H327" s="146"/>
      <c r="I327" s="145"/>
      <c r="J327" s="146"/>
      <c r="K327" s="145"/>
      <c r="L327" s="145"/>
      <c r="M327" s="146"/>
      <c r="T327" s="122"/>
      <c r="U327" s="104"/>
    </row>
    <row r="328" spans="6:21">
      <c r="F328" s="145"/>
      <c r="G328" s="145"/>
      <c r="H328" s="146"/>
      <c r="I328" s="145"/>
      <c r="J328" s="146"/>
      <c r="K328" s="145"/>
      <c r="L328" s="145"/>
      <c r="M328" s="146"/>
      <c r="T328" s="122"/>
      <c r="U328" s="104"/>
    </row>
    <row r="329" spans="6:21">
      <c r="F329" s="145"/>
      <c r="G329" s="145"/>
      <c r="H329" s="146"/>
      <c r="I329" s="145"/>
      <c r="J329" s="146"/>
      <c r="K329" s="145"/>
      <c r="L329" s="145"/>
      <c r="M329" s="146"/>
      <c r="T329" s="122"/>
      <c r="U329" s="104"/>
    </row>
    <row r="330" spans="6:21">
      <c r="T330" s="122"/>
      <c r="U330" s="104"/>
    </row>
    <row r="331" spans="6:21">
      <c r="T331" s="122"/>
      <c r="U331" s="104"/>
    </row>
    <row r="332" spans="6:21">
      <c r="T332" s="122"/>
      <c r="U332" s="104"/>
    </row>
    <row r="333" spans="6:21">
      <c r="T333" s="122"/>
      <c r="U333" s="104"/>
    </row>
    <row r="334" spans="6:21">
      <c r="F334" s="145"/>
      <c r="G334" s="145"/>
      <c r="H334" s="146"/>
      <c r="I334" s="145"/>
      <c r="T334" s="122"/>
      <c r="U334" s="104"/>
    </row>
    <row r="335" spans="6:21">
      <c r="F335" s="145"/>
      <c r="G335" s="145"/>
      <c r="H335" s="146"/>
      <c r="I335" s="145"/>
      <c r="T335" s="122"/>
      <c r="U335" s="104"/>
    </row>
    <row r="336" spans="6:21">
      <c r="F336" s="145"/>
      <c r="G336" s="145"/>
      <c r="H336" s="146"/>
      <c r="I336" s="145"/>
      <c r="T336" s="122"/>
      <c r="U336" s="104"/>
    </row>
    <row r="337" spans="6:21">
      <c r="F337" s="145"/>
      <c r="G337" s="145"/>
      <c r="H337" s="146"/>
      <c r="I337" s="145"/>
      <c r="T337" s="122"/>
      <c r="U337" s="104"/>
    </row>
    <row r="338" spans="6:21">
      <c r="F338" s="145"/>
      <c r="G338" s="145"/>
      <c r="H338" s="146"/>
      <c r="I338" s="145"/>
      <c r="T338" s="122"/>
      <c r="U338" s="104"/>
    </row>
    <row r="339" spans="6:21">
      <c r="F339" s="145"/>
      <c r="G339" s="145"/>
      <c r="H339" s="146"/>
      <c r="I339" s="145"/>
      <c r="T339" s="122"/>
      <c r="U339" s="104"/>
    </row>
    <row r="340" spans="6:21">
      <c r="F340" s="145"/>
      <c r="G340" s="145"/>
      <c r="H340" s="146"/>
      <c r="I340" s="145"/>
      <c r="J340" s="146"/>
      <c r="T340" s="122"/>
      <c r="U340" s="104"/>
    </row>
    <row r="341" spans="6:21">
      <c r="F341" s="145"/>
      <c r="G341" s="145"/>
      <c r="H341" s="146"/>
      <c r="I341" s="145"/>
      <c r="J341" s="146"/>
      <c r="T341" s="122"/>
      <c r="U341" s="104"/>
    </row>
    <row r="342" spans="6:21">
      <c r="F342" s="145"/>
      <c r="G342" s="145"/>
      <c r="H342" s="146"/>
      <c r="I342" s="145"/>
      <c r="J342" s="146"/>
      <c r="T342" s="122"/>
      <c r="U342" s="104"/>
    </row>
    <row r="343" spans="6:21">
      <c r="F343" s="145"/>
      <c r="G343" s="145"/>
      <c r="H343" s="146"/>
      <c r="I343" s="145"/>
      <c r="J343" s="146"/>
      <c r="T343" s="122"/>
      <c r="U343" s="104"/>
    </row>
    <row r="344" spans="6:21">
      <c r="T344" s="122"/>
      <c r="U344" s="104"/>
    </row>
    <row r="345" spans="6:21">
      <c r="T345" s="122"/>
      <c r="U345" s="104"/>
    </row>
    <row r="346" spans="6:21">
      <c r="T346" s="122"/>
      <c r="U346" s="104"/>
    </row>
    <row r="347" spans="6:21">
      <c r="T347" s="122"/>
      <c r="U347" s="104"/>
    </row>
    <row r="348" spans="6:21">
      <c r="T348" s="122"/>
      <c r="U348" s="104"/>
    </row>
    <row r="349" spans="6:21">
      <c r="T349" s="122"/>
      <c r="U349" s="104"/>
    </row>
    <row r="350" spans="6:21">
      <c r="T350" s="122"/>
      <c r="U350" s="104"/>
    </row>
    <row r="351" spans="6:21">
      <c r="T351" s="122"/>
      <c r="U351" s="104"/>
    </row>
    <row r="352" spans="6:21">
      <c r="T352" s="122"/>
      <c r="U352" s="104"/>
    </row>
    <row r="353" spans="20:21">
      <c r="T353" s="122"/>
      <c r="U353" s="104"/>
    </row>
  </sheetData>
  <mergeCells count="3">
    <mergeCell ref="A1:U1"/>
    <mergeCell ref="U3:U5"/>
    <mergeCell ref="A278:S278"/>
  </mergeCells>
  <phoneticPr fontId="12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수주통계</vt:lpstr>
      <vt:lpstr>분기</vt:lpstr>
      <vt:lpstr>분기!Print_Area</vt:lpstr>
      <vt:lpstr>수주통계!Print_Area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조인숙</cp:lastModifiedBy>
  <cp:lastPrinted>2023-02-01T02:08:23Z</cp:lastPrinted>
  <dcterms:created xsi:type="dcterms:W3CDTF">2015-03-05T07:20:42Z</dcterms:created>
  <dcterms:modified xsi:type="dcterms:W3CDTF">2023-02-07T05:35:56Z</dcterms:modified>
</cp:coreProperties>
</file>