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2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분기!$A$1:$U$276</definedName>
    <definedName name="_xlnm.Print_Area" localSheetId="0">수주통계!$A$1:$U$269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C258" i="3" l="1"/>
  <c r="S266" i="3" l="1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6" i="3"/>
  <c r="B265" i="3"/>
  <c r="B264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S257" i="3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8" i="3" l="1"/>
  <c r="B257" i="3"/>
  <c r="S256" i="3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S276" i="5" l="1"/>
  <c r="R276" i="5"/>
  <c r="Q276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D276" i="5"/>
  <c r="C276" i="5"/>
  <c r="B276" i="5"/>
  <c r="S275" i="5"/>
  <c r="R275" i="5"/>
  <c r="Q275" i="5"/>
  <c r="P275" i="5"/>
  <c r="O275" i="5"/>
  <c r="N275" i="5"/>
  <c r="M275" i="5"/>
  <c r="L275" i="5"/>
  <c r="K275" i="5"/>
  <c r="J275" i="5"/>
  <c r="I275" i="5"/>
  <c r="H275" i="5"/>
  <c r="G275" i="5"/>
  <c r="F275" i="5"/>
  <c r="E275" i="5"/>
  <c r="D275" i="5"/>
  <c r="C275" i="5"/>
  <c r="B275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4" i="5"/>
  <c r="C274" i="5"/>
  <c r="B274" i="5"/>
  <c r="S273" i="5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68" i="3" l="1"/>
  <c r="B267" i="3" l="1"/>
  <c r="B270" i="3" s="1"/>
  <c r="B269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6" i="3" l="1"/>
  <c r="T257" i="3"/>
  <c r="T258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4" i="3" l="1"/>
  <c r="U264" i="3"/>
  <c r="T265" i="3"/>
  <c r="U265" i="3"/>
  <c r="T266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4" i="5" l="1"/>
  <c r="U274" i="5"/>
  <c r="T275" i="5"/>
  <c r="U275" i="5"/>
  <c r="T276" i="5"/>
  <c r="U276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69" i="3" l="1"/>
  <c r="C268" i="3"/>
  <c r="D268" i="3"/>
  <c r="E268" i="3"/>
  <c r="F268" i="3"/>
  <c r="G268" i="3"/>
  <c r="H268" i="3"/>
  <c r="I268" i="3"/>
  <c r="J268" i="3"/>
  <c r="K268" i="3"/>
  <c r="L268" i="3"/>
  <c r="M268" i="3"/>
  <c r="N268" i="3"/>
  <c r="P268" i="3"/>
  <c r="Q268" i="3"/>
  <c r="R268" i="3"/>
  <c r="S268" i="3"/>
  <c r="G269" i="3"/>
  <c r="H269" i="3"/>
  <c r="M269" i="3"/>
  <c r="N269" i="3"/>
  <c r="L269" i="3" l="1"/>
  <c r="F269" i="3"/>
  <c r="K269" i="3"/>
  <c r="E269" i="3"/>
  <c r="O268" i="3"/>
  <c r="J269" i="3"/>
  <c r="D269" i="3"/>
  <c r="C269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U284" i="5"/>
  <c r="T284" i="5"/>
  <c r="U282" i="5"/>
  <c r="T282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83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4" i="5" s="1"/>
  <c r="R179" i="5"/>
  <c r="R284" i="5" s="1"/>
  <c r="Q179" i="5"/>
  <c r="Q284" i="5" s="1"/>
  <c r="P179" i="5"/>
  <c r="P284" i="5" s="1"/>
  <c r="O179" i="5"/>
  <c r="O284" i="5" s="1"/>
  <c r="N179" i="5"/>
  <c r="M179" i="5"/>
  <c r="M284" i="5" s="1"/>
  <c r="L179" i="5"/>
  <c r="L284" i="5" s="1"/>
  <c r="K179" i="5"/>
  <c r="K284" i="5" s="1"/>
  <c r="J179" i="5"/>
  <c r="J284" i="5" s="1"/>
  <c r="I179" i="5"/>
  <c r="I284" i="5" s="1"/>
  <c r="H179" i="5"/>
  <c r="G179" i="5"/>
  <c r="G284" i="5" s="1"/>
  <c r="F179" i="5"/>
  <c r="F284" i="5" s="1"/>
  <c r="E179" i="5"/>
  <c r="E284" i="5" s="1"/>
  <c r="D179" i="5"/>
  <c r="D284" i="5" s="1"/>
  <c r="C179" i="5"/>
  <c r="C284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83" i="5" s="1"/>
  <c r="G283" i="5"/>
  <c r="G300" i="5" s="1"/>
  <c r="M283" i="5"/>
  <c r="M300" i="5" s="1"/>
  <c r="H282" i="5"/>
  <c r="N282" i="5"/>
  <c r="N295" i="5" s="1"/>
  <c r="H283" i="5"/>
  <c r="N283" i="5"/>
  <c r="I282" i="5"/>
  <c r="I293" i="5" s="1"/>
  <c r="O282" i="5"/>
  <c r="O298" i="5" s="1"/>
  <c r="P282" i="5"/>
  <c r="P293" i="5" s="1"/>
  <c r="E282" i="5"/>
  <c r="E295" i="5" s="1"/>
  <c r="K282" i="5"/>
  <c r="K294" i="5" s="1"/>
  <c r="Q282" i="5"/>
  <c r="Q295" i="5" s="1"/>
  <c r="D282" i="5"/>
  <c r="D293" i="5" s="1"/>
  <c r="E283" i="5"/>
  <c r="E286" i="5" s="1"/>
  <c r="K283" i="5"/>
  <c r="K300" i="5" s="1"/>
  <c r="F282" i="5"/>
  <c r="F297" i="5" s="1"/>
  <c r="L282" i="5"/>
  <c r="L293" i="5" s="1"/>
  <c r="R282" i="5"/>
  <c r="R298" i="5" s="1"/>
  <c r="J282" i="5"/>
  <c r="J298" i="5" s="1"/>
  <c r="F283" i="5"/>
  <c r="F300" i="5" s="1"/>
  <c r="F301" i="5" s="1"/>
  <c r="L283" i="5"/>
  <c r="L300" i="5" s="1"/>
  <c r="G282" i="5"/>
  <c r="G297" i="5" s="1"/>
  <c r="M282" i="5"/>
  <c r="M297" i="5" s="1"/>
  <c r="S282" i="5"/>
  <c r="S294" i="5" s="1"/>
  <c r="Q192" i="5"/>
  <c r="E192" i="5"/>
  <c r="B192" i="5"/>
  <c r="N192" i="5"/>
  <c r="R283" i="5"/>
  <c r="S283" i="5"/>
  <c r="B209" i="5"/>
  <c r="G209" i="5"/>
  <c r="W217" i="5"/>
  <c r="C282" i="5"/>
  <c r="C292" i="5" s="1"/>
  <c r="W213" i="5"/>
  <c r="Q283" i="5"/>
  <c r="H192" i="5"/>
  <c r="M209" i="5"/>
  <c r="R123" i="5"/>
  <c r="P123" i="5"/>
  <c r="Q209" i="5"/>
  <c r="E209" i="5"/>
  <c r="K209" i="5"/>
  <c r="T287" i="5"/>
  <c r="C209" i="5"/>
  <c r="I209" i="5"/>
  <c r="U287" i="5"/>
  <c r="B123" i="5"/>
  <c r="U123" i="5" s="1"/>
  <c r="Q300" i="5"/>
  <c r="D209" i="5"/>
  <c r="J209" i="5"/>
  <c r="P209" i="5"/>
  <c r="O123" i="5"/>
  <c r="S123" i="5"/>
  <c r="G298" i="5"/>
  <c r="G296" i="5"/>
  <c r="G292" i="5"/>
  <c r="G290" i="5"/>
  <c r="G293" i="5"/>
  <c r="G291" i="5"/>
  <c r="G286" i="5"/>
  <c r="M298" i="5"/>
  <c r="M291" i="5"/>
  <c r="M290" i="5"/>
  <c r="S296" i="5"/>
  <c r="I296" i="5"/>
  <c r="I292" i="5"/>
  <c r="I290" i="5"/>
  <c r="S209" i="5"/>
  <c r="U121" i="5"/>
  <c r="M192" i="5"/>
  <c r="G192" i="5"/>
  <c r="S192" i="5"/>
  <c r="J294" i="5"/>
  <c r="J287" i="5"/>
  <c r="C283" i="5"/>
  <c r="C300" i="5" s="1"/>
  <c r="O283" i="5"/>
  <c r="O300" i="5" s="1"/>
  <c r="U286" i="5"/>
  <c r="E288" i="5"/>
  <c r="Q288" i="5"/>
  <c r="E293" i="5"/>
  <c r="Q293" i="5"/>
  <c r="F298" i="5"/>
  <c r="F296" i="5"/>
  <c r="F294" i="5"/>
  <c r="F293" i="5"/>
  <c r="F290" i="5"/>
  <c r="F288" i="5"/>
  <c r="R294" i="5"/>
  <c r="K297" i="5"/>
  <c r="I192" i="5"/>
  <c r="O200" i="5"/>
  <c r="O209" i="5" s="1"/>
  <c r="E297" i="5"/>
  <c r="S300" i="5"/>
  <c r="E287" i="5"/>
  <c r="I283" i="5"/>
  <c r="I300" i="5" s="1"/>
  <c r="E290" i="5"/>
  <c r="K291" i="5"/>
  <c r="E294" i="5"/>
  <c r="K295" i="5"/>
  <c r="Q123" i="5"/>
  <c r="C192" i="5"/>
  <c r="O192" i="5"/>
  <c r="H295" i="5"/>
  <c r="H288" i="5"/>
  <c r="N298" i="5"/>
  <c r="N296" i="5"/>
  <c r="N294" i="5"/>
  <c r="N292" i="5"/>
  <c r="N291" i="5"/>
  <c r="D192" i="5"/>
  <c r="J192" i="5"/>
  <c r="P192" i="5"/>
  <c r="F209" i="5"/>
  <c r="L209" i="5"/>
  <c r="R209" i="5"/>
  <c r="D283" i="5"/>
  <c r="D300" i="5" s="1"/>
  <c r="J283" i="5"/>
  <c r="J300" i="5" s="1"/>
  <c r="P283" i="5"/>
  <c r="P300" i="5" s="1"/>
  <c r="B284" i="5"/>
  <c r="H284" i="5"/>
  <c r="H287" i="5" s="1"/>
  <c r="N284" i="5"/>
  <c r="F192" i="5"/>
  <c r="L192" i="5"/>
  <c r="R192" i="5"/>
  <c r="H209" i="5"/>
  <c r="N209" i="5"/>
  <c r="T286" i="5"/>
  <c r="P288" i="5" l="1"/>
  <c r="D287" i="5"/>
  <c r="L290" i="5"/>
  <c r="P295" i="5"/>
  <c r="D294" i="5"/>
  <c r="L295" i="5"/>
  <c r="D295" i="5"/>
  <c r="L287" i="5"/>
  <c r="L296" i="5"/>
  <c r="K292" i="5"/>
  <c r="K287" i="5"/>
  <c r="M292" i="5"/>
  <c r="N287" i="5"/>
  <c r="N290" i="5"/>
  <c r="N297" i="5"/>
  <c r="K288" i="5"/>
  <c r="L288" i="5"/>
  <c r="L297" i="5"/>
  <c r="F287" i="5"/>
  <c r="F295" i="5"/>
  <c r="E291" i="5"/>
  <c r="D288" i="5"/>
  <c r="I295" i="5"/>
  <c r="M288" i="5"/>
  <c r="G288" i="5"/>
  <c r="G294" i="5"/>
  <c r="L291" i="5"/>
  <c r="M293" i="5"/>
  <c r="N293" i="5"/>
  <c r="E292" i="5"/>
  <c r="L294" i="5"/>
  <c r="K296" i="5"/>
  <c r="F292" i="5"/>
  <c r="J293" i="5"/>
  <c r="O290" i="5"/>
  <c r="M287" i="5"/>
  <c r="M295" i="5"/>
  <c r="G287" i="5"/>
  <c r="N286" i="5"/>
  <c r="M301" i="5"/>
  <c r="G301" i="5"/>
  <c r="K286" i="5"/>
  <c r="J288" i="5"/>
  <c r="D290" i="5"/>
  <c r="O291" i="5"/>
  <c r="F286" i="5"/>
  <c r="O288" i="5"/>
  <c r="O292" i="5"/>
  <c r="J301" i="5"/>
  <c r="J295" i="5"/>
  <c r="D296" i="5"/>
  <c r="O294" i="5"/>
  <c r="I294" i="5"/>
  <c r="I287" i="5"/>
  <c r="D301" i="5"/>
  <c r="Q296" i="5"/>
  <c r="O301" i="5"/>
  <c r="J290" i="5"/>
  <c r="J296" i="5"/>
  <c r="D291" i="5"/>
  <c r="D297" i="5"/>
  <c r="O293" i="5"/>
  <c r="O296" i="5"/>
  <c r="I288" i="5"/>
  <c r="I297" i="5"/>
  <c r="E300" i="5"/>
  <c r="E301" i="5" s="1"/>
  <c r="R286" i="5"/>
  <c r="K293" i="5"/>
  <c r="I301" i="5"/>
  <c r="L292" i="5"/>
  <c r="L298" i="5"/>
  <c r="K298" i="5"/>
  <c r="J291" i="5"/>
  <c r="J297" i="5"/>
  <c r="D292" i="5"/>
  <c r="D298" i="5"/>
  <c r="O295" i="5"/>
  <c r="O297" i="5"/>
  <c r="I291" i="5"/>
  <c r="I298" i="5"/>
  <c r="M294" i="5"/>
  <c r="M296" i="5"/>
  <c r="N288" i="5"/>
  <c r="Q292" i="5"/>
  <c r="E296" i="5"/>
  <c r="E298" i="5"/>
  <c r="R287" i="5"/>
  <c r="F291" i="5"/>
  <c r="K290" i="5"/>
  <c r="J292" i="5"/>
  <c r="O287" i="5"/>
  <c r="S293" i="5"/>
  <c r="M286" i="5"/>
  <c r="G295" i="5"/>
  <c r="L301" i="5"/>
  <c r="K301" i="5"/>
  <c r="H286" i="5"/>
  <c r="R288" i="5"/>
  <c r="P290" i="5"/>
  <c r="H292" i="5"/>
  <c r="P298" i="5"/>
  <c r="Q286" i="5"/>
  <c r="H294" i="5"/>
  <c r="L286" i="5"/>
  <c r="R293" i="5"/>
  <c r="P287" i="5"/>
  <c r="P294" i="5"/>
  <c r="S291" i="5"/>
  <c r="S295" i="5"/>
  <c r="H290" i="5"/>
  <c r="Q297" i="5"/>
  <c r="R295" i="5"/>
  <c r="S287" i="5"/>
  <c r="S297" i="5"/>
  <c r="P301" i="5"/>
  <c r="H291" i="5"/>
  <c r="H297" i="5"/>
  <c r="Q287" i="5"/>
  <c r="Q298" i="5"/>
  <c r="R290" i="5"/>
  <c r="R296" i="5"/>
  <c r="P291" i="5"/>
  <c r="P297" i="5"/>
  <c r="C294" i="5"/>
  <c r="S290" i="5"/>
  <c r="S298" i="5"/>
  <c r="Q301" i="5"/>
  <c r="Q294" i="5"/>
  <c r="R297" i="5"/>
  <c r="P292" i="5"/>
  <c r="S286" i="5"/>
  <c r="S292" i="5"/>
  <c r="H296" i="5"/>
  <c r="P296" i="5"/>
  <c r="H298" i="5"/>
  <c r="Q290" i="5"/>
  <c r="R291" i="5"/>
  <c r="Q291" i="5"/>
  <c r="H293" i="5"/>
  <c r="S301" i="5"/>
  <c r="R292" i="5"/>
  <c r="S288" i="5"/>
  <c r="C293" i="5"/>
  <c r="C295" i="5"/>
  <c r="C297" i="5"/>
  <c r="R300" i="5"/>
  <c r="R301" i="5" s="1"/>
  <c r="C287" i="5"/>
  <c r="C298" i="5"/>
  <c r="C296" i="5"/>
  <c r="C288" i="5"/>
  <c r="C290" i="5"/>
  <c r="C301" i="5"/>
  <c r="C291" i="5"/>
  <c r="N300" i="5"/>
  <c r="N301" i="5" s="1"/>
  <c r="O286" i="5"/>
  <c r="B300" i="5"/>
  <c r="H300" i="5"/>
  <c r="H301" i="5" s="1"/>
  <c r="I286" i="5"/>
  <c r="D286" i="5"/>
  <c r="P286" i="5"/>
  <c r="C286" i="5"/>
  <c r="J286" i="5"/>
  <c r="B196" i="3" l="1"/>
  <c r="B195" i="3" l="1"/>
  <c r="S194" i="3" l="1"/>
  <c r="R194" i="3"/>
  <c r="Q194" i="3"/>
  <c r="P194" i="3"/>
  <c r="O194" i="3"/>
  <c r="U194" i="3" l="1"/>
  <c r="B194" i="3"/>
  <c r="T194" i="3" l="1"/>
  <c r="B282" i="5" l="1"/>
  <c r="C175" i="3"/>
  <c r="C267" i="3"/>
  <c r="C188" i="3" l="1"/>
  <c r="B297" i="5"/>
  <c r="B291" i="5"/>
  <c r="B296" i="5"/>
  <c r="B290" i="5"/>
  <c r="B295" i="5"/>
  <c r="B288" i="5"/>
  <c r="B294" i="5"/>
  <c r="B286" i="5"/>
  <c r="B293" i="5"/>
  <c r="B298" i="5"/>
  <c r="B292" i="5"/>
  <c r="B287" i="5"/>
  <c r="B301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7" i="3"/>
  <c r="S270" i="3" s="1"/>
  <c r="R267" i="3"/>
  <c r="R270" i="3" s="1"/>
  <c r="Q267" i="3"/>
  <c r="Q270" i="3" s="1"/>
  <c r="P267" i="3"/>
  <c r="P270" i="3" s="1"/>
  <c r="O267" i="3"/>
  <c r="O270" i="3" s="1"/>
  <c r="N267" i="3"/>
  <c r="N270" i="3" s="1"/>
  <c r="M267" i="3"/>
  <c r="M270" i="3" s="1"/>
  <c r="L267" i="3"/>
  <c r="L270" i="3" s="1"/>
  <c r="K267" i="3"/>
  <c r="K270" i="3" s="1"/>
  <c r="J267" i="3"/>
  <c r="J270" i="3" s="1"/>
  <c r="I267" i="3"/>
  <c r="I270" i="3" s="1"/>
  <c r="H267" i="3"/>
  <c r="H270" i="3" s="1"/>
  <c r="G267" i="3"/>
  <c r="G270" i="3" s="1"/>
  <c r="F267" i="3"/>
  <c r="F270" i="3" s="1"/>
  <c r="E267" i="3"/>
  <c r="E270" i="3" s="1"/>
  <c r="D267" i="3"/>
  <c r="D270" i="3" s="1"/>
  <c r="C270" i="3"/>
  <c r="S280" i="3" l="1"/>
  <c r="R280" i="3"/>
  <c r="Q280" i="3"/>
  <c r="P280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D282" i="3" l="1"/>
  <c r="D283" i="3" s="1"/>
  <c r="F282" i="3"/>
  <c r="F283" i="3" s="1"/>
  <c r="H282" i="3"/>
  <c r="H283" i="3" s="1"/>
  <c r="J282" i="3"/>
  <c r="J283" i="3" s="1"/>
  <c r="L282" i="3"/>
  <c r="L283" i="3" s="1"/>
  <c r="N282" i="3"/>
  <c r="N283" i="3" s="1"/>
  <c r="E276" i="3"/>
  <c r="E279" i="3"/>
  <c r="E278" i="3"/>
  <c r="E277" i="3"/>
  <c r="E275" i="3"/>
  <c r="E274" i="3"/>
  <c r="E273" i="3"/>
  <c r="E272" i="3"/>
  <c r="G276" i="3"/>
  <c r="G279" i="3"/>
  <c r="G278" i="3"/>
  <c r="G277" i="3"/>
  <c r="G275" i="3"/>
  <c r="G274" i="3"/>
  <c r="G273" i="3"/>
  <c r="G272" i="3"/>
  <c r="K276" i="3"/>
  <c r="K279" i="3"/>
  <c r="K278" i="3"/>
  <c r="K277" i="3"/>
  <c r="K275" i="3"/>
  <c r="K274" i="3"/>
  <c r="K273" i="3"/>
  <c r="K272" i="3"/>
  <c r="M276" i="3"/>
  <c r="M279" i="3"/>
  <c r="M278" i="3"/>
  <c r="M277" i="3"/>
  <c r="M275" i="3"/>
  <c r="M274" i="3"/>
  <c r="M273" i="3"/>
  <c r="M272" i="3"/>
  <c r="Q276" i="3"/>
  <c r="Q279" i="3"/>
  <c r="Q278" i="3"/>
  <c r="Q277" i="3"/>
  <c r="Q275" i="3"/>
  <c r="Q274" i="3"/>
  <c r="Q273" i="3"/>
  <c r="Q272" i="3"/>
  <c r="S276" i="3"/>
  <c r="S279" i="3"/>
  <c r="S278" i="3"/>
  <c r="S277" i="3"/>
  <c r="S275" i="3"/>
  <c r="S274" i="3"/>
  <c r="S273" i="3"/>
  <c r="S272" i="3"/>
  <c r="B276" i="3"/>
  <c r="B279" i="3"/>
  <c r="B278" i="3"/>
  <c r="B277" i="3"/>
  <c r="B275" i="3"/>
  <c r="B274" i="3"/>
  <c r="B273" i="3"/>
  <c r="B272" i="3"/>
  <c r="D276" i="3"/>
  <c r="D279" i="3"/>
  <c r="D278" i="3"/>
  <c r="D277" i="3"/>
  <c r="D275" i="3"/>
  <c r="D274" i="3"/>
  <c r="D273" i="3"/>
  <c r="D272" i="3"/>
  <c r="F276" i="3"/>
  <c r="F279" i="3"/>
  <c r="F278" i="3"/>
  <c r="F277" i="3"/>
  <c r="F275" i="3"/>
  <c r="F274" i="3"/>
  <c r="F273" i="3"/>
  <c r="F272" i="3"/>
  <c r="H276" i="3"/>
  <c r="H279" i="3"/>
  <c r="H278" i="3"/>
  <c r="H277" i="3"/>
  <c r="H275" i="3"/>
  <c r="H274" i="3"/>
  <c r="H273" i="3"/>
  <c r="H272" i="3"/>
  <c r="J276" i="3"/>
  <c r="J279" i="3"/>
  <c r="J278" i="3"/>
  <c r="J277" i="3"/>
  <c r="J275" i="3"/>
  <c r="J274" i="3"/>
  <c r="J273" i="3"/>
  <c r="J272" i="3"/>
  <c r="L276" i="3"/>
  <c r="L279" i="3"/>
  <c r="L278" i="3"/>
  <c r="L277" i="3"/>
  <c r="L275" i="3"/>
  <c r="L274" i="3"/>
  <c r="L273" i="3"/>
  <c r="L272" i="3"/>
  <c r="N276" i="3"/>
  <c r="N279" i="3"/>
  <c r="N278" i="3"/>
  <c r="N277" i="3"/>
  <c r="N275" i="3"/>
  <c r="N274" i="3"/>
  <c r="N273" i="3"/>
  <c r="N272" i="3"/>
  <c r="P276" i="3"/>
  <c r="P279" i="3"/>
  <c r="P278" i="3"/>
  <c r="P277" i="3"/>
  <c r="P275" i="3"/>
  <c r="P274" i="3"/>
  <c r="P273" i="3"/>
  <c r="P272" i="3"/>
  <c r="R276" i="3"/>
  <c r="R279" i="3"/>
  <c r="R278" i="3"/>
  <c r="R277" i="3"/>
  <c r="R275" i="3"/>
  <c r="R274" i="3"/>
  <c r="R273" i="3"/>
  <c r="R272" i="3"/>
  <c r="C282" i="3"/>
  <c r="C283" i="3" s="1"/>
  <c r="E282" i="3"/>
  <c r="E283" i="3" s="1"/>
  <c r="G282" i="3"/>
  <c r="G283" i="3" s="1"/>
  <c r="I282" i="3"/>
  <c r="I283" i="3" s="1"/>
  <c r="K282" i="3"/>
  <c r="K283" i="3" s="1"/>
  <c r="M282" i="3"/>
  <c r="M283" i="3" s="1"/>
  <c r="C276" i="3"/>
  <c r="C279" i="3"/>
  <c r="C278" i="3"/>
  <c r="C277" i="3"/>
  <c r="C275" i="3"/>
  <c r="C274" i="3"/>
  <c r="C273" i="3"/>
  <c r="C272" i="3"/>
  <c r="I276" i="3"/>
  <c r="I279" i="3"/>
  <c r="I278" i="3"/>
  <c r="I277" i="3"/>
  <c r="I275" i="3"/>
  <c r="I274" i="3"/>
  <c r="I273" i="3"/>
  <c r="I272" i="3"/>
  <c r="O276" i="3"/>
  <c r="O279" i="3"/>
  <c r="O278" i="3"/>
  <c r="O277" i="3"/>
  <c r="O275" i="3"/>
  <c r="O274" i="3"/>
  <c r="O273" i="3"/>
  <c r="O272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8" i="3" l="1"/>
  <c r="T26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6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6" i="3" l="1"/>
  <c r="U257" i="3"/>
  <c r="U269" i="3"/>
  <c r="U268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9" i="3"/>
  <c r="O282" i="3"/>
  <c r="O283" i="3" s="1"/>
  <c r="L149" i="3"/>
  <c r="L123" i="3" s="1"/>
  <c r="L136" i="3" s="1"/>
  <c r="R269" i="3"/>
  <c r="R282" i="3"/>
  <c r="R283" i="3" s="1"/>
  <c r="S136" i="3"/>
  <c r="M149" i="3"/>
  <c r="B282" i="3"/>
  <c r="B283" i="3" s="1"/>
  <c r="Q269" i="3"/>
  <c r="Q282" i="3"/>
  <c r="Q283" i="3" s="1"/>
  <c r="B149" i="3"/>
  <c r="N149" i="3"/>
  <c r="P269" i="3"/>
  <c r="P282" i="3"/>
  <c r="P283" i="3" s="1"/>
  <c r="S269" i="3"/>
  <c r="S282" i="3"/>
  <c r="S283" i="3" s="1"/>
  <c r="J123" i="3"/>
  <c r="J136" i="3" s="1"/>
  <c r="K123" i="3"/>
  <c r="M123" i="3"/>
  <c r="U120" i="3"/>
  <c r="U258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<sst xmlns="http://schemas.openxmlformats.org/spreadsheetml/2006/main" count="714" uniqueCount="364">
  <si>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</si>
  <si>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</si>
  <si>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</si>
  <si>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</si>
  <si>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</si>
  <si>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</si>
  <si>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</si>
  <si>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</si>
  <si>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</si>
  <si>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</si>
  <si>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</si>
  <si>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</si>
  <si>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</si>
  <si>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</si>
  <si>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</si>
  <si>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</si>
  <si>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</si>
  <si>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</si>
  <si>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</si>
  <si>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</si>
  <si>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</si>
  <si>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</si>
  <si>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</si>
  <si>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</si>
  <si>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</si>
  <si>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</si>
  <si>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</si>
  <si>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</si>
  <si>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</si>
  <si>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</si>
  <si>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</si>
  <si>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</si>
  <si>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</si>
  <si>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</si>
  <si>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</si>
  <si>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</si>
  <si>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</si>
  <si>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</si>
  <si>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</si>
  <si>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</si>
  <si>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</si>
  <si>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</si>
  <si>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</si>
  <si>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</si>
  <si>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</si>
  <si>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</si>
  <si>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</si>
  <si>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</si>
  <si>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</si>
  <si>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</si>
  <si>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</si>
  <si>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</si>
  <si>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</si>
  <si>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</si>
  <si>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</si>
  <si>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</si>
  <si>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</si>
  <si>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</si>
  <si>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</si>
  <si>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</si>
  <si>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</si>
  <si>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</si>
  <si>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</si>
  <si>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</si>
  <si>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</si>
  <si>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</si>
  <si>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</si>
  <si>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</si>
  <si>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</si>
  <si>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</si>
  <si>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</si>
  <si>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</si>
  <si>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</si>
  <si>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</si>
  <si>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</si>
  <si>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</si>
  <si>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</si>
  <si>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</si>
  <si>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</si>
  <si>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</si>
  <si>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</si>
  <si>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</si>
  <si>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</si>
  <si>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</si>
  <si>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</si>
  <si>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</si>
  <si>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</si>
  <si>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</si>
  <si>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</si>
  <si>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</si>
  <si>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</si>
  <si>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</si>
  <si>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</si>
  <si>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</si>
  <si>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</si>
  <si>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</si>
  <si>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</si>
  <si>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</si>
  <si>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</si>
  <si>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</si>
  <si>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</si>
  <si>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</si>
  <si>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</si>
  <si>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</si>
  <si>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</si>
  <si>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</si>
  <si>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</si>
  <si>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</si>
  <si>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</si>
  <si>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</si>
  <si>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</si>
  <si>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</si>
  <si>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</si>
  <si>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</si>
  <si>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</si>
  <si>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</si>
  <si>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</si>
  <si>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</si>
  <si>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</si>
  <si>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</si>
  <si>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</si>
  <si>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</si>
  <si>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</si>
  <si>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</si>
  <si>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</si>
  <si>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</si>
  <si>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</si>
  <si>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</si>
  <si>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</si>
  <si>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</si>
  <si>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</si>
  <si>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</si>
  <si>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</si>
  <si>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</si>
  <si>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</si>
  <si>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</si>
  <si>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</si>
  <si>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</si>
  <si>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</si>
  <si>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</si>
  <si>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</si>
  <si>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</si>
  <si>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</si>
  <si>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</si>
  <si>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</si>
  <si>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</si>
  <si>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</si>
  <si>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</si>
  <si>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</si>
  <si>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</si>
  <si>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</si>
  <si>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</si>
  <si>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</si>
  <si>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</si>
  <si>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</si>
  <si>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</si>
  <si>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</si>
  <si>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</si>
  <si>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</si>
  <si>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</si>
  <si>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</si>
  <si>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</si>
  <si>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</si>
  <si>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</si>
  <si>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</si>
  <si>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</si>
  <si>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</si>
  <si>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</si>
  <si>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</si>
  <si>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</si>
  <si>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</si>
  <si>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</si>
  <si>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</si>
  <si>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</si>
  <si>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</si>
  <si>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</si>
  <si>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</si>
  <si>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</si>
  <si>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</si>
  <si>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</si>
  <si>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</si>
  <si>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</si>
  <si>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</si>
  <si>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</si>
  <si>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</si>
  <si>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</si>
  <si>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</si>
  <si>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</si>
  <si>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</si>
  <si>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</si>
  <si>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</si>
  <si>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</si>
  <si>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</si>
  <si>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</si>
  <si>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</si>
  <si>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</si>
  <si>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</si>
  <si>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</si>
  <si>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</si>
  <si>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</si>
  <si>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</si>
  <si>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</si>
  <si>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</si>
  <si>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</si>
  <si>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</si>
  <si>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</si>
  <si>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</si>
  <si>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</si>
  <si>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</si>
  <si>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</si>
  <si>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</si>
  <si>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</si>
  <si>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</si>
  <si>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</si>
  <si>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</si>
  <si>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</si>
  <si>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</si>
  <si>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</si>
  <si>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</si>
  <si>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</si>
  <si>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</si>
  <si>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</si>
  <si>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</si>
  <si>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</si>
  <si>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</si>
  <si>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</si>
  <si>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</si>
  <si>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</si>
  <si>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</si>
  <si>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</si>
  <si>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</si>
  <si>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</si>
  <si>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</si>
  <si>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</si>
  <si>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</si>
  <si>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</si>
  <si>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</si>
  <si>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</si>
  <si>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</si>
  <si>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</si>
  <si>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</si>
  <si>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</si>
  <si>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</si>
  <si>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</si>
  <si>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</si>
  <si>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</si>
  <si>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</si>
  <si>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</si>
  <si>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</si>
  <si>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</si>
  <si>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</si>
  <si>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</si>
  <si>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</si>
  <si>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</si>
  <si>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</si>
  <si>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</si>
  <si>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</si>
  <si>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</si>
  <si>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</si>
  <si>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</si>
  <si>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</si>
  <si>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</si>
  <si>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</si>
  <si>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</si>
  <si>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</si>
  <si>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</si>
  <si>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</si>
  <si>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</si>
  <si>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</si>
  <si>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</si>
  <si>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</si>
  <si>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</si>
  <si>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</si>
  <si>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</si>
  <si>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</si>
  <si>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</si>
  <si>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</si>
  <si>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</si>
  <si>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</si>
  <si>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</si>
  <si>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</si>
  <si>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</si>
  <si>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</si>
  <si>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</si>
  <si>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</si>
  <si>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</si>
  <si>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</si>
  <si>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</si>
  <si>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</si>
  <si>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</si>
  <si>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</si>
  <si>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</si>
  <si>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</si>
  <si>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</si>
  <si>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</si>
  <si>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</si>
  <si>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</si>
  <si>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</si>
  <si>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</si>
  <si>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</si>
  <si>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</si>
  <si>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</si>
  <si>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</si>
  <si>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</si>
  <si>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</si>
  <si>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</si>
  <si>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</si>
  <si>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</si>
  <si>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</si>
  <si>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</si>
  <si>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</si>
  <si>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</si>
  <si>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</si>
  <si>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</si>
  <si>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</si>
  <si>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</si>
  <si>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</si>
  <si>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</si>
  <si>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</si>
  <si>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</si>
  <si>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</si>
  <si>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</si>
  <si>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</si>
  <si>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</si>
  <si>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</si>
  <si>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</si>
  <si>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</si>
  <si>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</si>
  <si>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</si>
  <si>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</si>
  <si>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</si>
  <si>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</si>
  <si>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</si>
  <si>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</si>
  <si>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</si>
  <si>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</si>
  <si>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</si>
  <si>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</si>
  <si>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</si>
  <si>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</si>
  <si>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</si>
  <si>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</si>
  <si>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</si>
  <si>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</si>
  <si>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</si>
  <si>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</si>
  <si>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</si>
  <si>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</si>
  <si>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</si>
  <si>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</si>
  <si>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</si>
  <si>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</si>
  <si>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</si>
  <si>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</si>
  <si>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</si>
  <si>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2022년 4분기 건설수주액분석</t>
    <phoneticPr fontId="13" type="noConversion"/>
  </si>
  <si>
    <t>2023. 1</t>
    <phoneticPr fontId="13" type="noConversion"/>
  </si>
  <si>
    <t>2023년 2월 건설수주액분석</t>
    <phoneticPr fontId="13" type="noConversion"/>
  </si>
  <si>
    <t>2023. 2</t>
    <phoneticPr fontId="13" type="noConversion"/>
  </si>
  <si>
    <t>21년대비</t>
    <phoneticPr fontId="13" type="noConversion"/>
  </si>
  <si>
    <t>23.2월누적</t>
    <phoneticPr fontId="12" type="noConversion"/>
  </si>
  <si>
    <t>21.2월 누적</t>
    <phoneticPr fontId="12" type="noConversion"/>
  </si>
  <si>
    <t>22.2월 누적</t>
    <phoneticPr fontId="12" type="noConversion"/>
  </si>
  <si>
    <t>연도별 2월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</si>
</sst>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8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5"/>
  <sheetViews>
    <sheetView tabSelected="1" topLeftCell="E1" zoomScale="115" zoomScaleNormal="115" zoomScaleSheetLayoutView="70" workbookViewId="0">
      <pane ySplit="5" topLeftCell="A250" activePane="bottomLeft" state="frozen"/>
      <selection pane="bottomLeft" activeCell="O290" sqref="O290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84" t="s">
        <v>357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5"/>
      <c r="U3" s="581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8"/>
      <c r="U4" s="582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8"/>
      <c r="U5" s="583"/>
    </row>
    <row r="6" spans="1:21" ht="17.25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6"/>
      <c r="U6" s="547"/>
    </row>
    <row r="7" spans="1:2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8"/>
      <c r="U7" s="548"/>
    </row>
    <row r="8" spans="1:2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8"/>
      <c r="U8" s="548"/>
    </row>
    <row r="9" spans="1:2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8"/>
      <c r="U9" s="548"/>
    </row>
    <row r="10" spans="1:2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8"/>
      <c r="U10" s="548"/>
    </row>
    <row r="11" spans="1:2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8"/>
      <c r="U11" s="548"/>
    </row>
    <row r="12" spans="1:2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8"/>
      <c r="U12" s="548"/>
    </row>
    <row r="13" spans="1:2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8"/>
      <c r="U13" s="548"/>
    </row>
    <row r="14" spans="1:2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8"/>
      <c r="U14" s="548"/>
    </row>
    <row r="15" spans="1:2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8"/>
      <c r="U15" s="548"/>
    </row>
    <row r="16" spans="1:2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8"/>
      <c r="U16" s="548"/>
    </row>
    <row r="17" spans="1:2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8"/>
      <c r="U17" s="548"/>
    </row>
    <row r="18" spans="1:2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8"/>
      <c r="U18" s="548"/>
    </row>
    <row r="19" spans="1:2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8"/>
      <c r="U19" s="548"/>
    </row>
    <row r="20" spans="1:2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8"/>
      <c r="U20" s="548"/>
    </row>
    <row r="21" spans="1:2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8"/>
      <c r="U21" s="548"/>
    </row>
    <row r="22" spans="1:2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8"/>
      <c r="U22" s="548"/>
    </row>
    <row r="23" spans="1:2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8"/>
      <c r="U23" s="548"/>
    </row>
    <row r="24" spans="1:2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8"/>
      <c r="U24" s="548"/>
    </row>
    <row r="25" spans="1:2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8"/>
      <c r="U25" s="548"/>
    </row>
    <row r="26" spans="1:2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8"/>
      <c r="U26" s="548"/>
    </row>
    <row r="27" spans="1:2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8"/>
      <c r="U27" s="548"/>
    </row>
    <row r="28" spans="1:2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8"/>
      <c r="U28" s="548"/>
    </row>
    <row r="29" spans="1:2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8"/>
      <c r="U29" s="548"/>
    </row>
    <row r="30" spans="1:2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8"/>
      <c r="U30" s="548"/>
    </row>
    <row r="31" spans="1:2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8"/>
      <c r="U31" s="548"/>
    </row>
    <row r="32" spans="1:2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8"/>
      <c r="U32" s="548"/>
    </row>
    <row r="33" spans="1:2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8"/>
      <c r="U33" s="548"/>
    </row>
    <row r="34" spans="1:2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8"/>
      <c r="U34" s="548"/>
    </row>
    <row r="35" spans="1:2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8"/>
      <c r="U35" s="548"/>
    </row>
    <row r="36" spans="1:2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8"/>
      <c r="U36" s="548"/>
    </row>
    <row r="37" spans="1:2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8"/>
      <c r="U37" s="548"/>
    </row>
    <row r="38" spans="1:2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8"/>
      <c r="U38" s="548"/>
    </row>
    <row r="39" spans="1:2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8"/>
      <c r="U39" s="548"/>
    </row>
    <row r="40" spans="1:2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8"/>
      <c r="U40" s="548"/>
    </row>
    <row r="41" spans="1:2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8"/>
      <c r="U41" s="548"/>
    </row>
    <row r="42" spans="1:2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8"/>
      <c r="U42" s="548"/>
    </row>
    <row r="43" spans="1:2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8"/>
      <c r="U43" s="548"/>
    </row>
    <row r="44" spans="1:2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8"/>
      <c r="U44" s="548"/>
    </row>
    <row r="45" spans="1:2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8"/>
      <c r="U45" s="548"/>
    </row>
    <row r="46" spans="1:2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8">
        <v>84.9</v>
      </c>
      <c r="U46" s="549">
        <f t="shared" ref="U46:U77" si="0">B46/T46*100</f>
        <v>88436.966040175394</v>
      </c>
    </row>
    <row r="47" spans="1:2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8">
        <v>84.9</v>
      </c>
      <c r="U47" s="549">
        <f t="shared" si="0"/>
        <v>86534.520488691196</v>
      </c>
    </row>
    <row r="48" spans="1:2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8">
        <v>84.9</v>
      </c>
      <c r="U48" s="549">
        <f t="shared" si="0"/>
        <v>112352.57610569902</v>
      </c>
    </row>
    <row r="49" spans="1:2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8">
        <v>84.9</v>
      </c>
      <c r="U49" s="549">
        <f t="shared" si="0"/>
        <v>109735.71375113174</v>
      </c>
    </row>
    <row r="50" spans="1:2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8">
        <v>84.9</v>
      </c>
      <c r="U50" s="549">
        <f t="shared" si="0"/>
        <v>103372.19571463008</v>
      </c>
    </row>
    <row r="51" spans="1:2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8">
        <v>84.9</v>
      </c>
      <c r="U51" s="549">
        <f t="shared" si="0"/>
        <v>157955.57480177371</v>
      </c>
    </row>
    <row r="52" spans="1:2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8">
        <v>84.9</v>
      </c>
      <c r="U52" s="549">
        <f t="shared" si="0"/>
        <v>90509.000201634088</v>
      </c>
    </row>
    <row r="53" spans="1:2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8">
        <v>84.9</v>
      </c>
      <c r="U53" s="549">
        <f t="shared" si="0"/>
        <v>96057.936547916674</v>
      </c>
    </row>
    <row r="54" spans="1:2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8">
        <v>84.9</v>
      </c>
      <c r="U54" s="549">
        <f t="shared" si="0"/>
        <v>123678.26297163907</v>
      </c>
    </row>
    <row r="55" spans="1:2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8">
        <v>84.9</v>
      </c>
      <c r="U55" s="549">
        <f t="shared" si="0"/>
        <v>145885.32397313989</v>
      </c>
    </row>
    <row r="56" spans="1:2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8">
        <v>84.9</v>
      </c>
      <c r="U56" s="549">
        <f t="shared" si="0"/>
        <v>166874.70173467256</v>
      </c>
    </row>
    <row r="57" spans="1:2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8">
        <v>84.9</v>
      </c>
      <c r="U57" s="549">
        <f t="shared" si="0"/>
        <v>225224.19642822491</v>
      </c>
    </row>
    <row r="58" spans="1:21" s="100" customFormat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0">
        <f t="shared" si="0"/>
        <v>1506616.9687593284</v>
      </c>
    </row>
    <row r="59" spans="1:2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8">
        <v>94.5</v>
      </c>
      <c r="U59" s="549">
        <f t="shared" si="0"/>
        <v>70430.515131750144</v>
      </c>
    </row>
    <row r="60" spans="1:2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8">
        <v>94.5</v>
      </c>
      <c r="U60" s="549">
        <f t="shared" si="0"/>
        <v>73836.592715688006</v>
      </c>
    </row>
    <row r="61" spans="1:2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8">
        <v>94.5</v>
      </c>
      <c r="U61" s="549">
        <f t="shared" si="0"/>
        <v>104987.1595630345</v>
      </c>
    </row>
    <row r="62" spans="1:2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8">
        <v>94.5</v>
      </c>
      <c r="U62" s="549">
        <f t="shared" si="0"/>
        <v>99816.631311690682</v>
      </c>
    </row>
    <row r="63" spans="1:2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8">
        <v>94.5</v>
      </c>
      <c r="U63" s="549">
        <f t="shared" si="0"/>
        <v>120522.01702329516</v>
      </c>
    </row>
    <row r="64" spans="1:2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8">
        <v>94.5</v>
      </c>
      <c r="U64" s="549">
        <f t="shared" si="0"/>
        <v>113718.87199862406</v>
      </c>
    </row>
    <row r="65" spans="1:2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8">
        <v>94.5</v>
      </c>
      <c r="U65" s="549">
        <f t="shared" si="0"/>
        <v>70747.32042888405</v>
      </c>
    </row>
    <row r="66" spans="1:2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8">
        <v>94.5</v>
      </c>
      <c r="U66" s="549">
        <f t="shared" si="0"/>
        <v>80660.809484864018</v>
      </c>
    </row>
    <row r="67" spans="1:2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8">
        <v>94.5</v>
      </c>
      <c r="U67" s="549">
        <f t="shared" si="0"/>
        <v>71634.274377748501</v>
      </c>
    </row>
    <row r="68" spans="1:2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8">
        <v>94.5</v>
      </c>
      <c r="U68" s="549">
        <f t="shared" si="0"/>
        <v>102880.0825918848</v>
      </c>
    </row>
    <row r="69" spans="1:2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8">
        <v>94.5</v>
      </c>
      <c r="U69" s="549">
        <f t="shared" si="0"/>
        <v>100622.05118730819</v>
      </c>
    </row>
    <row r="70" spans="1:2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8">
        <v>94.5</v>
      </c>
      <c r="U70" s="549">
        <f t="shared" si="0"/>
        <v>260885.8988345387</v>
      </c>
    </row>
    <row r="71" spans="1:2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8">
        <v>94.5</v>
      </c>
      <c r="U71" s="549">
        <f t="shared" si="0"/>
        <v>1270742.2246493108</v>
      </c>
    </row>
    <row r="72" spans="1:2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8">
        <v>96.1</v>
      </c>
      <c r="U72" s="549">
        <f t="shared" si="0"/>
        <v>64754.607466964408</v>
      </c>
    </row>
    <row r="73" spans="1:2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8">
        <v>96.1</v>
      </c>
      <c r="U73" s="549">
        <f t="shared" si="0"/>
        <v>64124.616087848553</v>
      </c>
    </row>
    <row r="74" spans="1:2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8">
        <v>96.1</v>
      </c>
      <c r="U74" s="549">
        <f t="shared" si="0"/>
        <v>88732.249071982238</v>
      </c>
    </row>
    <row r="75" spans="1:2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8">
        <v>96.1</v>
      </c>
      <c r="U75" s="549">
        <f t="shared" si="0"/>
        <v>91230.795990496888</v>
      </c>
    </row>
    <row r="76" spans="1:2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8">
        <v>96.1</v>
      </c>
      <c r="U76" s="549">
        <f t="shared" si="0"/>
        <v>85869.017524621479</v>
      </c>
    </row>
    <row r="77" spans="1:2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8">
        <v>96.1</v>
      </c>
      <c r="U77" s="549">
        <f t="shared" si="0"/>
        <v>133600.68484175816</v>
      </c>
    </row>
    <row r="78" spans="1:2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8">
        <v>96.1</v>
      </c>
      <c r="U78" s="549">
        <f t="shared" ref="U78:U109" si="1">B78/T78*100</f>
        <v>66594.226092327532</v>
      </c>
    </row>
    <row r="79" spans="1:2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8">
        <v>96.1</v>
      </c>
      <c r="U79" s="549">
        <f t="shared" si="1"/>
        <v>54758.674767897071</v>
      </c>
    </row>
    <row r="80" spans="1:2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8">
        <v>96.1</v>
      </c>
      <c r="U80" s="549">
        <f t="shared" si="1"/>
        <v>106708.02032384509</v>
      </c>
    </row>
    <row r="81" spans="1:2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8">
        <v>96.1</v>
      </c>
      <c r="U81" s="549">
        <f t="shared" si="1"/>
        <v>119073.0646689615</v>
      </c>
    </row>
    <row r="82" spans="1:2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8">
        <v>96.1</v>
      </c>
      <c r="U82" s="549">
        <f t="shared" si="1"/>
        <v>161758.57475452503</v>
      </c>
    </row>
    <row r="83" spans="1:2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8">
        <v>96.1</v>
      </c>
      <c r="U83" s="549">
        <f t="shared" si="1"/>
        <v>198114.48347273082</v>
      </c>
    </row>
    <row r="84" spans="1:2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8">
        <v>96.1</v>
      </c>
      <c r="U84" s="549">
        <f t="shared" si="1"/>
        <v>1235319.0150639587</v>
      </c>
    </row>
    <row r="85" spans="1:2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8">
        <v>100</v>
      </c>
      <c r="U85" s="549">
        <f t="shared" si="1"/>
        <v>73029.706861312996</v>
      </c>
    </row>
    <row r="86" spans="1:2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8">
        <v>100</v>
      </c>
      <c r="U86" s="549">
        <f t="shared" si="1"/>
        <v>61542.342426640003</v>
      </c>
    </row>
    <row r="87" spans="1:2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8">
        <v>100</v>
      </c>
      <c r="U87" s="549">
        <f t="shared" si="1"/>
        <v>73466.037792904099</v>
      </c>
    </row>
    <row r="88" spans="1:2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8">
        <v>100</v>
      </c>
      <c r="U88" s="549">
        <f t="shared" si="1"/>
        <v>81891.193403823272</v>
      </c>
    </row>
    <row r="89" spans="1:2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8">
        <v>100</v>
      </c>
      <c r="U89" s="549">
        <f t="shared" si="1"/>
        <v>98594.850234198006</v>
      </c>
    </row>
    <row r="90" spans="1:2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8">
        <v>100</v>
      </c>
      <c r="U90" s="549">
        <f t="shared" si="1"/>
        <v>118248.95332047481</v>
      </c>
    </row>
    <row r="91" spans="1:2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8">
        <v>100</v>
      </c>
      <c r="U91" s="549">
        <f t="shared" si="1"/>
        <v>86850.807702693332</v>
      </c>
    </row>
    <row r="92" spans="1:2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8">
        <v>100</v>
      </c>
      <c r="U92" s="549">
        <f t="shared" si="1"/>
        <v>48942.178610940784</v>
      </c>
    </row>
    <row r="93" spans="1:2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8">
        <v>100</v>
      </c>
      <c r="U93" s="549">
        <f t="shared" si="1"/>
        <v>85486.902151162052</v>
      </c>
    </row>
    <row r="94" spans="1:2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8">
        <v>100</v>
      </c>
      <c r="U94" s="549">
        <f t="shared" si="1"/>
        <v>55998.45100856114</v>
      </c>
    </row>
    <row r="95" spans="1:2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8">
        <v>100</v>
      </c>
      <c r="U95" s="549">
        <f t="shared" si="1"/>
        <v>88395.96790248758</v>
      </c>
    </row>
    <row r="96" spans="1:2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8">
        <v>100</v>
      </c>
      <c r="U96" s="549">
        <f t="shared" si="1"/>
        <v>159851.10658001815</v>
      </c>
    </row>
    <row r="97" spans="1:2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8">
        <v>100</v>
      </c>
      <c r="U97" s="551">
        <f t="shared" si="1"/>
        <v>1032298.4979952165</v>
      </c>
    </row>
    <row r="98" spans="1:2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8">
        <v>106.2</v>
      </c>
      <c r="U98" s="549">
        <f t="shared" si="1"/>
        <v>54383.887025133467</v>
      </c>
    </row>
    <row r="99" spans="1:2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8">
        <v>106.2</v>
      </c>
      <c r="U99" s="549">
        <f t="shared" si="1"/>
        <v>47980.486075300643</v>
      </c>
    </row>
    <row r="100" spans="1:2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8">
        <v>106.2</v>
      </c>
      <c r="U100" s="549">
        <f t="shared" si="1"/>
        <v>84656.308851224108</v>
      </c>
    </row>
    <row r="101" spans="1:2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8">
        <v>106.2</v>
      </c>
      <c r="U101" s="549">
        <f t="shared" si="1"/>
        <v>81440.763508339442</v>
      </c>
    </row>
    <row r="102" spans="1:2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8">
        <v>106.2</v>
      </c>
      <c r="U102" s="549">
        <f t="shared" si="1"/>
        <v>79721.996233521641</v>
      </c>
    </row>
    <row r="103" spans="1:2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8">
        <v>106.2</v>
      </c>
      <c r="U103" s="549">
        <f t="shared" si="1"/>
        <v>122316.70433145009</v>
      </c>
    </row>
    <row r="104" spans="1:2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8">
        <v>106.2</v>
      </c>
      <c r="U104" s="549">
        <f t="shared" si="1"/>
        <v>59830.433145009411</v>
      </c>
    </row>
    <row r="105" spans="1:2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8">
        <v>106.2</v>
      </c>
      <c r="U105" s="549">
        <f t="shared" si="1"/>
        <v>80498.352165725039</v>
      </c>
    </row>
    <row r="106" spans="1:2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8">
        <v>106.2</v>
      </c>
      <c r="U106" s="549">
        <f t="shared" si="1"/>
        <v>81736.826741996236</v>
      </c>
    </row>
    <row r="107" spans="1:2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8">
        <v>106.2</v>
      </c>
      <c r="U107" s="549">
        <f t="shared" si="1"/>
        <v>76230.932203389835</v>
      </c>
    </row>
    <row r="108" spans="1:2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8">
        <v>106.2</v>
      </c>
      <c r="U108" s="549">
        <f t="shared" si="1"/>
        <v>99197.92746052549</v>
      </c>
    </row>
    <row r="109" spans="1:2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8">
        <v>106.2</v>
      </c>
      <c r="U109" s="549">
        <f t="shared" si="1"/>
        <v>174387.37086756842</v>
      </c>
    </row>
    <row r="110" spans="1:2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8">
        <v>106.2</v>
      </c>
      <c r="U110" s="552">
        <f t="shared" ref="U110:U141" si="3">B110/T110*100</f>
        <v>1042381.9886091838</v>
      </c>
    </row>
    <row r="111" spans="1:2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8">
        <v>108.4</v>
      </c>
      <c r="U111" s="549">
        <f t="shared" si="3"/>
        <v>73017.799372863577</v>
      </c>
    </row>
    <row r="112" spans="1:2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8">
        <v>108.4</v>
      </c>
      <c r="U112" s="549">
        <f t="shared" si="3"/>
        <v>84782.287822878221</v>
      </c>
    </row>
    <row r="113" spans="1:2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8">
        <v>108.4</v>
      </c>
      <c r="U113" s="549">
        <f t="shared" si="3"/>
        <v>76996.309963099629</v>
      </c>
    </row>
    <row r="114" spans="1:2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8">
        <v>108.4</v>
      </c>
      <c r="U114" s="549">
        <f t="shared" si="3"/>
        <v>71137.500420099313</v>
      </c>
    </row>
    <row r="115" spans="1:2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8">
        <v>108.4</v>
      </c>
      <c r="U115" s="549">
        <f t="shared" si="3"/>
        <v>78589.483394833936</v>
      </c>
    </row>
    <row r="116" spans="1:2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8">
        <v>108.4</v>
      </c>
      <c r="U116" s="549">
        <f t="shared" si="3"/>
        <v>121154.05904059039</v>
      </c>
    </row>
    <row r="117" spans="1:2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8">
        <v>108.4</v>
      </c>
      <c r="U117" s="549">
        <f t="shared" si="3"/>
        <v>69518.450184501839</v>
      </c>
    </row>
    <row r="118" spans="1:2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8">
        <v>108.4</v>
      </c>
      <c r="U118" s="549">
        <f t="shared" si="3"/>
        <v>56147.601476014759</v>
      </c>
    </row>
    <row r="119" spans="1:2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8">
        <v>108.4</v>
      </c>
      <c r="U119" s="549">
        <f t="shared" si="3"/>
        <v>66986.162361623603</v>
      </c>
    </row>
    <row r="120" spans="1:2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8">
        <v>108.4</v>
      </c>
      <c r="U120" s="549">
        <f t="shared" si="3"/>
        <v>60427.419615105842</v>
      </c>
    </row>
    <row r="121" spans="1:2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8">
        <v>108.4</v>
      </c>
      <c r="U121" s="549">
        <f t="shared" si="3"/>
        <v>77923.710373729817</v>
      </c>
    </row>
    <row r="122" spans="1:2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8">
        <v>108.4</v>
      </c>
      <c r="U122" s="549">
        <f t="shared" si="3"/>
        <v>99722.324723247235</v>
      </c>
    </row>
    <row r="123" spans="1:21" s="100" customFormat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3">
        <v>108.4</v>
      </c>
      <c r="U123" s="554">
        <f t="shared" si="3"/>
        <v>936403.10874858825</v>
      </c>
    </row>
    <row r="124" spans="1:2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8">
        <v>108.5</v>
      </c>
      <c r="U124" s="549">
        <f t="shared" si="3"/>
        <v>40349.308755760372</v>
      </c>
    </row>
    <row r="125" spans="1:2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8">
        <v>108.5</v>
      </c>
      <c r="U125" s="549">
        <f t="shared" si="3"/>
        <v>51704.147465437789</v>
      </c>
    </row>
    <row r="126" spans="1:2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8">
        <v>108.5</v>
      </c>
      <c r="U126" s="549">
        <f t="shared" si="3"/>
        <v>60157.603686635943</v>
      </c>
    </row>
    <row r="127" spans="1:2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8">
        <v>108.5</v>
      </c>
      <c r="U127" s="549">
        <f t="shared" si="3"/>
        <v>58942.857142857145</v>
      </c>
    </row>
    <row r="128" spans="1:2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8">
        <v>108.5</v>
      </c>
      <c r="U128" s="549">
        <f t="shared" si="3"/>
        <v>68320.737327188937</v>
      </c>
    </row>
    <row r="129" spans="1:24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8">
        <v>108.5</v>
      </c>
      <c r="U129" s="549">
        <f t="shared" si="3"/>
        <v>81367.741935483864</v>
      </c>
    </row>
    <row r="130" spans="1:24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8">
        <v>108.5</v>
      </c>
      <c r="U130" s="549">
        <f t="shared" si="3"/>
        <v>62130.875576036866</v>
      </c>
    </row>
    <row r="131" spans="1:24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8">
        <v>108.5</v>
      </c>
      <c r="U131" s="549">
        <f t="shared" si="3"/>
        <v>55003.686635944701</v>
      </c>
    </row>
    <row r="132" spans="1:24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8">
        <v>108.5</v>
      </c>
      <c r="U132" s="549">
        <f t="shared" si="3"/>
        <v>66866.359447004608</v>
      </c>
    </row>
    <row r="133" spans="1:24" s="101" customFormat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8">
        <v>108.5</v>
      </c>
      <c r="U133" s="549">
        <f t="shared" si="3"/>
        <v>87482.949308755764</v>
      </c>
    </row>
    <row r="134" spans="1:24" s="101" customFormat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8">
        <v>108.5</v>
      </c>
      <c r="U134" s="549">
        <f t="shared" si="3"/>
        <v>76929.953917050691</v>
      </c>
    </row>
    <row r="135" spans="1:24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8">
        <v>108.5</v>
      </c>
      <c r="U135" s="549">
        <f t="shared" si="3"/>
        <v>132282.02764976959</v>
      </c>
      <c r="X135" s="89"/>
    </row>
    <row r="136" spans="1:24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8">
        <v>108.5</v>
      </c>
      <c r="U136" s="554">
        <f t="shared" si="3"/>
        <v>841538.24884792627</v>
      </c>
    </row>
    <row r="137" spans="1:24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0">
        <v>110.1</v>
      </c>
      <c r="U137" s="549">
        <f t="shared" si="3"/>
        <v>63058.128973660314</v>
      </c>
    </row>
    <row r="138" spans="1:24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0">
        <v>110.1</v>
      </c>
      <c r="U138" s="549">
        <f t="shared" si="3"/>
        <v>70619.43687556767</v>
      </c>
    </row>
    <row r="139" spans="1:24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0">
        <v>110.1</v>
      </c>
      <c r="U139" s="549">
        <f t="shared" si="3"/>
        <v>69449.591280653956</v>
      </c>
    </row>
    <row r="140" spans="1:24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0">
        <v>110.1</v>
      </c>
      <c r="U140" s="549">
        <f t="shared" si="3"/>
        <v>82788.374205267944</v>
      </c>
    </row>
    <row r="141" spans="1:24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0">
        <v>110.1</v>
      </c>
      <c r="U141" s="549">
        <f t="shared" si="3"/>
        <v>72074.477747502271</v>
      </c>
    </row>
    <row r="142" spans="1:24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0">
        <v>110.1</v>
      </c>
      <c r="U142" s="549">
        <f t="shared" ref="U142:U162" si="7">B142/T142*100</f>
        <v>93009.990917347881</v>
      </c>
    </row>
    <row r="143" spans="1:24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0">
        <v>110.1</v>
      </c>
      <c r="U143" s="549">
        <f t="shared" si="7"/>
        <v>74327.883742052683</v>
      </c>
    </row>
    <row r="144" spans="1:24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0">
        <v>110.1</v>
      </c>
      <c r="U144" s="549">
        <f t="shared" si="7"/>
        <v>85740.236148955504</v>
      </c>
    </row>
    <row r="145" spans="1:24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0">
        <v>110.1</v>
      </c>
      <c r="U145" s="549">
        <f t="shared" si="7"/>
        <v>87015.440508628526</v>
      </c>
    </row>
    <row r="146" spans="1:24" s="101" customFormat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0">
        <v>110.1</v>
      </c>
      <c r="U146" s="549">
        <f t="shared" si="7"/>
        <v>80985.467756584927</v>
      </c>
    </row>
    <row r="147" spans="1:24" s="101" customFormat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0">
        <v>110.1</v>
      </c>
      <c r="U147" s="549">
        <f t="shared" si="7"/>
        <v>66726.61217075387</v>
      </c>
    </row>
    <row r="148" spans="1:24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0">
        <v>110.1</v>
      </c>
      <c r="U148" s="549">
        <f t="shared" si="7"/>
        <v>130284.28701180746</v>
      </c>
      <c r="X148" s="89"/>
    </row>
    <row r="149" spans="1:24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0">
        <v>110.1</v>
      </c>
      <c r="U149" s="554">
        <f t="shared" si="7"/>
        <v>976079.92733878293</v>
      </c>
    </row>
    <row r="150" spans="1:24" ht="18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9">
        <v>110</v>
      </c>
      <c r="U150" s="549">
        <f t="shared" si="7"/>
        <v>83744.545454545456</v>
      </c>
    </row>
    <row r="151" spans="1:24" ht="18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9">
        <v>110</v>
      </c>
      <c r="U151" s="549">
        <f t="shared" si="7"/>
        <v>73496.363636363647</v>
      </c>
    </row>
    <row r="152" spans="1:24" ht="18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9">
        <v>110</v>
      </c>
      <c r="U152" s="549">
        <f t="shared" si="7"/>
        <v>130928.18181818181</v>
      </c>
    </row>
    <row r="153" spans="1:24" ht="18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9">
        <v>108.6</v>
      </c>
      <c r="U153" s="549">
        <f t="shared" si="7"/>
        <v>99912.352235723534</v>
      </c>
    </row>
    <row r="154" spans="1:24" ht="18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9">
        <v>108.6</v>
      </c>
      <c r="U154" s="549">
        <f t="shared" si="7"/>
        <v>142685.08287292818</v>
      </c>
    </row>
    <row r="155" spans="1:24" s="154" customFormat="1" ht="18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5">
        <v>108.6</v>
      </c>
      <c r="U155" s="556">
        <f t="shared" si="7"/>
        <v>146086.5561694291</v>
      </c>
    </row>
    <row r="156" spans="1:24" s="156" customFormat="1" ht="18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5">
        <v>111.2</v>
      </c>
      <c r="U156" s="556">
        <f t="shared" si="7"/>
        <v>92974.63605191774</v>
      </c>
    </row>
    <row r="157" spans="1:24" s="158" customFormat="1" ht="18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5">
        <v>111.2</v>
      </c>
      <c r="U157" s="556">
        <f t="shared" si="7"/>
        <v>87934.352517985608</v>
      </c>
    </row>
    <row r="158" spans="1:24" s="158" customFormat="1" ht="18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7">
        <v>111.2</v>
      </c>
      <c r="U158" s="556">
        <f t="shared" si="7"/>
        <v>183519.54656681206</v>
      </c>
    </row>
    <row r="159" spans="1:24" s="156" customFormat="1" ht="18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7"/>
      <c r="U159" s="556" t="e">
        <f t="shared" si="7"/>
        <v>#DIV/0!</v>
      </c>
    </row>
    <row r="160" spans="1:24" s="156" customFormat="1" ht="18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7"/>
      <c r="U160" s="558" t="e">
        <f t="shared" si="7"/>
        <v>#DIV/0!</v>
      </c>
      <c r="X160" s="163"/>
    </row>
    <row r="161" spans="1:24" s="158" customFormat="1" ht="18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7"/>
      <c r="U161" s="559" t="e">
        <f t="shared" si="7"/>
        <v>#DIV/0!</v>
      </c>
      <c r="X161" s="174"/>
    </row>
    <row r="162" spans="1:24" s="166" customFormat="1" ht="18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5">
        <v>110.16800000000001</v>
      </c>
      <c r="U162" s="560">
        <f t="shared" si="7"/>
        <v>1434024.415118461</v>
      </c>
      <c r="X162" s="167"/>
    </row>
    <row r="163" spans="1:24" s="149" customFormat="1" ht="18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1"/>
      <c r="X163" s="150"/>
    </row>
    <row r="164" spans="1:24" s="156" customFormat="1" ht="18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9"/>
      <c r="X164" s="163"/>
    </row>
    <row r="165" spans="1:24" s="158" customFormat="1" ht="18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2"/>
      <c r="X165" s="174"/>
    </row>
    <row r="166" spans="1:24" s="158" customFormat="1" ht="18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2"/>
      <c r="X166" s="174"/>
    </row>
    <row r="167" spans="1:24" s="156" customFormat="1" ht="18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9"/>
      <c r="X167" s="163"/>
    </row>
    <row r="168" spans="1:24" s="354" customFormat="1" ht="18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0"/>
      <c r="X168" s="355"/>
    </row>
    <row r="169" spans="1:24" s="158" customFormat="1" ht="18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2"/>
      <c r="X169" s="174"/>
    </row>
    <row r="170" spans="1:24" s="158" customFormat="1" ht="18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2"/>
      <c r="X170" s="174"/>
    </row>
    <row r="171" spans="1:24" s="158" customFormat="1" ht="18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3"/>
      <c r="X171" s="174"/>
    </row>
    <row r="172" spans="1:24" s="156" customFormat="1" ht="18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9"/>
      <c r="X172" s="163"/>
    </row>
    <row r="173" spans="1:24" s="156" customFormat="1" ht="18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9"/>
      <c r="X173" s="163"/>
    </row>
    <row r="174" spans="1:24" s="354" customFormat="1" ht="18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0"/>
      <c r="X174" s="355"/>
    </row>
    <row r="175" spans="1:24" s="156" customFormat="1" ht="18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0">
        <f>B175/T175*100</f>
        <v>1500852.3939683805</v>
      </c>
      <c r="X175" s="163"/>
    </row>
    <row r="176" spans="1:24" s="156" customFormat="1" ht="18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9"/>
      <c r="X176" s="163"/>
    </row>
    <row r="177" spans="1:24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0"/>
      <c r="X177" s="355"/>
    </row>
    <row r="178" spans="1:24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9"/>
      <c r="X178" s="163"/>
    </row>
    <row r="179" spans="1:24" s="156" customFormat="1" ht="18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9"/>
      <c r="X179" s="163"/>
    </row>
    <row r="180" spans="1:24" s="354" customFormat="1" ht="18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0"/>
      <c r="X180" s="355"/>
    </row>
    <row r="181" spans="1:24" s="354" customFormat="1" ht="18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0"/>
      <c r="X181" s="355"/>
    </row>
    <row r="182" spans="1:24" s="156" customFormat="1" ht="18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9"/>
      <c r="X182" s="163"/>
    </row>
    <row r="183" spans="1:24" s="158" customFormat="1" ht="18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3"/>
      <c r="X183" s="174"/>
    </row>
    <row r="184" spans="1:24" s="156" customFormat="1" ht="18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9"/>
      <c r="X184" s="163"/>
    </row>
    <row r="185" spans="1:24" s="149" customFormat="1" ht="18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1"/>
      <c r="X185" s="150"/>
    </row>
    <row r="186" spans="1:24" s="450" customFormat="1" ht="18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4"/>
      <c r="X186" s="451"/>
    </row>
    <row r="187" spans="1:24" s="450" customFormat="1" ht="18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4"/>
      <c r="X187" s="451"/>
    </row>
    <row r="188" spans="1:24" s="156" customFormat="1" ht="18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0"/>
      <c r="X188" s="163"/>
    </row>
    <row r="189" spans="1:24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9"/>
      <c r="X189" s="163"/>
    </row>
    <row r="190" spans="1:24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9"/>
      <c r="X190" s="163"/>
    </row>
    <row r="191" spans="1:24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9"/>
      <c r="X191" s="163"/>
    </row>
    <row r="192" spans="1:24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9"/>
      <c r="X192" s="163"/>
    </row>
    <row r="193" spans="1:24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9"/>
      <c r="X193" s="163"/>
    </row>
    <row r="194" spans="1:24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65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65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65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65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65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65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65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65"/>
      <c r="X226" s="491"/>
    </row>
    <row r="227" spans="1:24" s="156" customFormat="1" ht="18" customHeight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65"/>
      <c r="X228" s="491"/>
    </row>
    <row r="229" spans="1:24" s="531" customFormat="1" ht="18" customHeight="1">
      <c r="A229" s="526" t="s">
        <v>312</v>
      </c>
      <c r="B229" s="527">
        <v>134679.85283867101</v>
      </c>
      <c r="C229" s="528">
        <v>44027.97</v>
      </c>
      <c r="D229" s="528">
        <v>26904.41</v>
      </c>
      <c r="E229" s="528">
        <v>448.31</v>
      </c>
      <c r="F229" s="528">
        <v>17123.560000000001</v>
      </c>
      <c r="G229" s="528">
        <v>1327.91</v>
      </c>
      <c r="H229" s="528">
        <v>15795.65</v>
      </c>
      <c r="I229" s="528">
        <v>90651.882838670703</v>
      </c>
      <c r="J229" s="528">
        <v>8453.608741381242</v>
      </c>
      <c r="K229" s="528">
        <v>4431.3999999999996</v>
      </c>
      <c r="L229" s="529">
        <v>82198.274097289468</v>
      </c>
      <c r="M229" s="529">
        <v>42786.422942030178</v>
      </c>
      <c r="N229" s="529">
        <v>39411.851155259283</v>
      </c>
      <c r="O229" s="529">
        <v>35358.018741381245</v>
      </c>
      <c r="P229" s="529">
        <v>4879.71</v>
      </c>
      <c r="Q229" s="529">
        <v>99321.834097289466</v>
      </c>
      <c r="R229" s="529">
        <v>44114.332942030182</v>
      </c>
      <c r="S229" s="533">
        <v>55207.501155259284</v>
      </c>
      <c r="T229" s="530"/>
      <c r="U229" s="566"/>
      <c r="X229" s="532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65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65"/>
      <c r="X231" s="491"/>
    </row>
    <row r="232" spans="1:24" s="490" customFormat="1" ht="18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65"/>
      <c r="X232" s="491"/>
    </row>
    <row r="233" spans="1:24" s="536" customFormat="1" ht="18" customHeight="1">
      <c r="A233" s="430" t="s">
        <v>320</v>
      </c>
      <c r="B233" s="534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35"/>
      <c r="U233" s="567"/>
      <c r="X233" s="537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65"/>
      <c r="X234" s="491"/>
    </row>
    <row r="235" spans="1:24" s="490" customFormat="1" ht="18" customHeight="1">
      <c r="A235" s="541" t="s">
        <v>324</v>
      </c>
      <c r="B235" s="485">
        <v>161008.69232427303</v>
      </c>
      <c r="C235" s="542">
        <v>28092.14</v>
      </c>
      <c r="D235" s="542">
        <v>14334.68</v>
      </c>
      <c r="E235" s="542">
        <v>747.8</v>
      </c>
      <c r="F235" s="542">
        <v>13757.46</v>
      </c>
      <c r="G235" s="542">
        <v>5144.03</v>
      </c>
      <c r="H235" s="542">
        <v>8613.43</v>
      </c>
      <c r="I235" s="542">
        <v>132916.55232427304</v>
      </c>
      <c r="J235" s="542">
        <v>8193.0537144717637</v>
      </c>
      <c r="K235" s="542">
        <v>5203.33</v>
      </c>
      <c r="L235" s="543">
        <v>124723.49860980125</v>
      </c>
      <c r="M235" s="543">
        <v>58000.228548050203</v>
      </c>
      <c r="N235" s="543">
        <v>66723.270061751042</v>
      </c>
      <c r="O235" s="543">
        <v>22527.73371447176</v>
      </c>
      <c r="P235" s="543">
        <v>5951.13</v>
      </c>
      <c r="Q235" s="543">
        <v>138480.95860980125</v>
      </c>
      <c r="R235" s="543">
        <v>63144.258548050209</v>
      </c>
      <c r="S235" s="544">
        <v>75336.700061751049</v>
      </c>
      <c r="T235" s="489"/>
      <c r="U235" s="565"/>
      <c r="X235" s="491"/>
    </row>
    <row r="236" spans="1:24" s="490" customFormat="1" ht="18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65"/>
      <c r="X236" s="491"/>
    </row>
    <row r="237" spans="1:24" s="490" customFormat="1" ht="18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65"/>
      <c r="X237" s="491"/>
    </row>
    <row r="238" spans="1:24" s="490" customFormat="1" ht="18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65"/>
      <c r="X238" s="491"/>
    </row>
    <row r="239" spans="1:24" s="490" customFormat="1" ht="18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65"/>
      <c r="X239" s="491"/>
    </row>
    <row r="240" spans="1:24" s="497" customFormat="1" ht="18" customHeight="1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68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65"/>
      <c r="X241" s="491"/>
    </row>
    <row r="242" spans="1:24" s="531" customFormat="1" ht="18" customHeight="1">
      <c r="A242" s="526" t="s">
        <v>335</v>
      </c>
      <c r="B242" s="527">
        <v>141011.18088063435</v>
      </c>
      <c r="C242" s="528">
        <v>41298.25</v>
      </c>
      <c r="D242" s="528">
        <v>32017.1</v>
      </c>
      <c r="E242" s="528">
        <v>1742.07</v>
      </c>
      <c r="F242" s="528">
        <v>9281.15</v>
      </c>
      <c r="G242" s="528">
        <v>1681.02</v>
      </c>
      <c r="H242" s="528">
        <v>7600.13</v>
      </c>
      <c r="I242" s="528">
        <v>99712.930880634332</v>
      </c>
      <c r="J242" s="528">
        <v>8939.0502657600937</v>
      </c>
      <c r="K242" s="528">
        <v>3578.34</v>
      </c>
      <c r="L242" s="529">
        <v>90773.880614874244</v>
      </c>
      <c r="M242" s="529">
        <v>49027.828014077575</v>
      </c>
      <c r="N242" s="529">
        <v>41746.052600796676</v>
      </c>
      <c r="O242" s="529">
        <v>40956.150265760094</v>
      </c>
      <c r="P242" s="529">
        <v>5320.41</v>
      </c>
      <c r="Q242" s="529">
        <v>100055.03061487425</v>
      </c>
      <c r="R242" s="529">
        <v>50708.848014077572</v>
      </c>
      <c r="S242" s="533">
        <v>49346.182600796681</v>
      </c>
      <c r="T242" s="530"/>
      <c r="U242" s="566"/>
      <c r="X242" s="532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65"/>
      <c r="X243" s="491"/>
    </row>
    <row r="244" spans="1:24" s="490" customFormat="1" ht="18" customHeight="1">
      <c r="A244" s="430" t="s">
        <v>341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65"/>
      <c r="X244" s="491"/>
    </row>
    <row r="245" spans="1:24" s="490" customFormat="1" ht="18" customHeight="1">
      <c r="A245" s="430" t="s">
        <v>342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65"/>
      <c r="X245" s="491"/>
    </row>
    <row r="246" spans="1:24" s="490" customFormat="1" ht="18" customHeight="1">
      <c r="A246" s="430" t="s">
        <v>343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65"/>
      <c r="X246" s="491"/>
    </row>
    <row r="247" spans="1:24" s="490" customFormat="1" ht="18" customHeight="1">
      <c r="A247" s="430" t="s">
        <v>346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65"/>
      <c r="X247" s="491"/>
    </row>
    <row r="248" spans="1:24" s="490" customFormat="1" ht="18" customHeight="1">
      <c r="A248" s="430" t="s">
        <v>347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65"/>
      <c r="X248" s="491"/>
    </row>
    <row r="249" spans="1:24" s="490" customFormat="1" ht="18" customHeight="1">
      <c r="A249" s="430" t="s">
        <v>348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65"/>
      <c r="X249" s="491"/>
    </row>
    <row r="250" spans="1:24" s="490" customFormat="1" ht="18" customHeight="1">
      <c r="A250" s="430" t="s">
        <v>350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65"/>
      <c r="X250" s="491"/>
    </row>
    <row r="251" spans="1:24" s="490" customFormat="1" ht="18" customHeight="1">
      <c r="A251" s="430" t="s">
        <v>351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65"/>
      <c r="X251" s="491"/>
    </row>
    <row r="252" spans="1:24" s="577" customFormat="1" ht="18" customHeight="1">
      <c r="A252" s="494" t="s">
        <v>352</v>
      </c>
      <c r="B252" s="571">
        <v>285457.40257927723</v>
      </c>
      <c r="C252" s="572">
        <v>107143.22</v>
      </c>
      <c r="D252" s="572">
        <v>59800.88</v>
      </c>
      <c r="E252" s="572">
        <v>2723.77</v>
      </c>
      <c r="F252" s="572">
        <v>47342.34</v>
      </c>
      <c r="G252" s="572">
        <v>14463.01</v>
      </c>
      <c r="H252" s="572">
        <v>32879.33</v>
      </c>
      <c r="I252" s="572">
        <v>178314.18257927723</v>
      </c>
      <c r="J252" s="572">
        <v>53035.803332543961</v>
      </c>
      <c r="K252" s="572">
        <v>36624.79</v>
      </c>
      <c r="L252" s="573">
        <v>125278.37924673327</v>
      </c>
      <c r="M252" s="573">
        <v>87006.904073665602</v>
      </c>
      <c r="N252" s="573">
        <v>38271.475173067651</v>
      </c>
      <c r="O252" s="573">
        <v>112836.68333254395</v>
      </c>
      <c r="P252" s="573">
        <v>39348.559999999998</v>
      </c>
      <c r="Q252" s="573">
        <v>172620.71924673326</v>
      </c>
      <c r="R252" s="573">
        <v>101469.91407366561</v>
      </c>
      <c r="S252" s="574">
        <v>71150.805173067653</v>
      </c>
      <c r="T252" s="575"/>
      <c r="U252" s="576"/>
      <c r="X252" s="578"/>
    </row>
    <row r="253" spans="1:24" s="483" customFormat="1" ht="18" customHeight="1">
      <c r="A253" s="295" t="s">
        <v>353</v>
      </c>
      <c r="B253" s="579">
        <f>SUM(B241:B252)</f>
        <v>2297489.9692692319</v>
      </c>
      <c r="C253" s="579">
        <f t="shared" ref="C253:S253" si="17">SUM(C241:C252)</f>
        <v>568563.01</v>
      </c>
      <c r="D253" s="579">
        <f t="shared" si="17"/>
        <v>363409.97000000003</v>
      </c>
      <c r="E253" s="579">
        <f t="shared" si="17"/>
        <v>36811.089487711877</v>
      </c>
      <c r="F253" s="579">
        <f t="shared" si="17"/>
        <v>205153.03999999998</v>
      </c>
      <c r="G253" s="579">
        <f t="shared" si="17"/>
        <v>52040.75</v>
      </c>
      <c r="H253" s="579">
        <f t="shared" si="17"/>
        <v>153112.29</v>
      </c>
      <c r="I253" s="579">
        <f t="shared" si="17"/>
        <v>1728926.9592692317</v>
      </c>
      <c r="J253" s="579">
        <f t="shared" si="17"/>
        <v>246269.85262990487</v>
      </c>
      <c r="K253" s="579">
        <f t="shared" si="17"/>
        <v>151113.15554900866</v>
      </c>
      <c r="L253" s="579">
        <f t="shared" si="17"/>
        <v>1482657.106639327</v>
      </c>
      <c r="M253" s="579">
        <f t="shared" si="17"/>
        <v>808133.16723160481</v>
      </c>
      <c r="N253" s="579">
        <f t="shared" si="17"/>
        <v>674523.93940772221</v>
      </c>
      <c r="O253" s="579">
        <f t="shared" si="17"/>
        <v>609679.82262990484</v>
      </c>
      <c r="P253" s="579">
        <f t="shared" si="17"/>
        <v>187924.24503672056</v>
      </c>
      <c r="Q253" s="579">
        <f t="shared" si="17"/>
        <v>1687810.1466393268</v>
      </c>
      <c r="R253" s="579">
        <f t="shared" si="17"/>
        <v>860173.91723160469</v>
      </c>
      <c r="S253" s="580">
        <f t="shared" si="17"/>
        <v>827636.22940772201</v>
      </c>
      <c r="T253" s="482"/>
      <c r="U253" s="569"/>
      <c r="X253" s="484"/>
    </row>
    <row r="254" spans="1:24" s="577" customFormat="1" ht="18" customHeight="1">
      <c r="A254" s="494" t="s">
        <v>356</v>
      </c>
      <c r="B254" s="571">
        <v>205652.4098241959</v>
      </c>
      <c r="C254" s="571">
        <v>46459.040000000001</v>
      </c>
      <c r="D254" s="571">
        <v>31863.42</v>
      </c>
      <c r="E254" s="571">
        <v>591.79999999999995</v>
      </c>
      <c r="F254" s="571">
        <v>14595.62</v>
      </c>
      <c r="G254" s="571">
        <v>3102.65</v>
      </c>
      <c r="H254" s="571">
        <v>11492.97</v>
      </c>
      <c r="I254" s="571">
        <v>159193.36982419592</v>
      </c>
      <c r="J254" s="571">
        <v>85119.272146732997</v>
      </c>
      <c r="K254" s="571">
        <v>82530.02</v>
      </c>
      <c r="L254" s="571">
        <v>74074.097677462923</v>
      </c>
      <c r="M254" s="571">
        <v>33800.651540766441</v>
      </c>
      <c r="N254" s="571">
        <v>40273.44613669649</v>
      </c>
      <c r="O254" s="571">
        <v>116982.692146733</v>
      </c>
      <c r="P254" s="571">
        <v>83121.820000000007</v>
      </c>
      <c r="Q254" s="571">
        <v>88669.717677462933</v>
      </c>
      <c r="R254" s="571">
        <v>36903.301540766442</v>
      </c>
      <c r="S254" s="576">
        <v>51766.416136696491</v>
      </c>
      <c r="T254" s="575"/>
      <c r="U254" s="576"/>
      <c r="X254" s="578"/>
    </row>
    <row r="255" spans="1:24" s="483" customFormat="1" ht="18" customHeight="1">
      <c r="A255" s="424" t="s">
        <v>358</v>
      </c>
      <c r="B255" s="481">
        <v>134494.00008026819</v>
      </c>
      <c r="C255" s="481">
        <v>39959.78</v>
      </c>
      <c r="D255" s="481">
        <v>30281.42</v>
      </c>
      <c r="E255" s="481">
        <v>1443.57</v>
      </c>
      <c r="F255" s="481">
        <v>9678.36</v>
      </c>
      <c r="G255" s="481">
        <v>2397.4499999999998</v>
      </c>
      <c r="H255" s="481">
        <v>7280.91</v>
      </c>
      <c r="I255" s="481">
        <v>94534.220080268191</v>
      </c>
      <c r="J255" s="481">
        <v>7023.5957756673897</v>
      </c>
      <c r="K255" s="481">
        <v>4698.87</v>
      </c>
      <c r="L255" s="481">
        <v>87510.624304600802</v>
      </c>
      <c r="M255" s="481">
        <v>34206.884221552922</v>
      </c>
      <c r="N255" s="481">
        <v>53303.74008304788</v>
      </c>
      <c r="O255" s="481">
        <v>37305.015775667394</v>
      </c>
      <c r="P255" s="481">
        <v>6142.44</v>
      </c>
      <c r="Q255" s="481">
        <v>97188.984304600803</v>
      </c>
      <c r="R255" s="481">
        <v>36604.334221552919</v>
      </c>
      <c r="S255" s="569">
        <v>60584.650083047876</v>
      </c>
      <c r="T255" s="482"/>
      <c r="U255" s="569"/>
      <c r="X255" s="484"/>
    </row>
    <row r="256" spans="1:24" s="181" customFormat="1" ht="18" customHeight="1">
      <c r="A256" s="362" t="s">
        <v>155</v>
      </c>
      <c r="B256" s="363">
        <f>(B255-B254)/B254*100</f>
        <v>-34.601301197860124</v>
      </c>
      <c r="C256" s="363">
        <f t="shared" ref="C256:S256" si="18">(C255-C254)/C254*100</f>
        <v>-13.989225778233907</v>
      </c>
      <c r="D256" s="363">
        <f t="shared" si="18"/>
        <v>-4.9649409887576414</v>
      </c>
      <c r="E256" s="363">
        <f t="shared" si="18"/>
        <v>143.92869212571816</v>
      </c>
      <c r="F256" s="363">
        <f t="shared" si="18"/>
        <v>-33.689970004700037</v>
      </c>
      <c r="G256" s="363">
        <f t="shared" si="18"/>
        <v>-22.728957504069111</v>
      </c>
      <c r="H256" s="363">
        <f t="shared" si="18"/>
        <v>-36.649012396273548</v>
      </c>
      <c r="I256" s="363">
        <f t="shared" si="18"/>
        <v>-40.616735367392252</v>
      </c>
      <c r="J256" s="363">
        <f t="shared" si="18"/>
        <v>-91.748524630756066</v>
      </c>
      <c r="K256" s="363">
        <f t="shared" si="18"/>
        <v>-94.30647175415686</v>
      </c>
      <c r="L256" s="363">
        <f t="shared" si="18"/>
        <v>18.139305166623647</v>
      </c>
      <c r="M256" s="363">
        <f t="shared" si="18"/>
        <v>1.201848669385944</v>
      </c>
      <c r="N256" s="363">
        <f t="shared" si="18"/>
        <v>32.354554169821597</v>
      </c>
      <c r="O256" s="363">
        <f t="shared" si="18"/>
        <v>-68.110653729121566</v>
      </c>
      <c r="P256" s="363">
        <f t="shared" si="18"/>
        <v>-92.610315799148765</v>
      </c>
      <c r="Q256" s="363">
        <f t="shared" si="18"/>
        <v>9.6078648385086716</v>
      </c>
      <c r="R256" s="363">
        <f t="shared" si="18"/>
        <v>-0.81013705205551667</v>
      </c>
      <c r="S256" s="503">
        <f t="shared" si="18"/>
        <v>17.034661860820343</v>
      </c>
      <c r="T256" s="500" t="e">
        <f t="shared" ref="T256" si="19">(T244-T243)/T243*100</f>
        <v>#DIV/0!</v>
      </c>
      <c r="U256" s="503" t="e">
        <f t="shared" ref="U256" si="20">(U244-U243)/U243*100</f>
        <v>#DIV/0!</v>
      </c>
    </row>
    <row r="257" spans="1:21" s="182" customFormat="1" ht="18" customHeight="1">
      <c r="A257" s="298" t="s">
        <v>156</v>
      </c>
      <c r="B257" s="418">
        <f>(B255-B242)/B242*100</f>
        <v>-4.6217475519781201</v>
      </c>
      <c r="C257" s="418">
        <f t="shared" ref="C257:S257" si="21">(C255-C242)/C242*100</f>
        <v>-3.2409847874909983</v>
      </c>
      <c r="D257" s="418">
        <f t="shared" si="21"/>
        <v>-5.4211030980319901</v>
      </c>
      <c r="E257" s="418">
        <f t="shared" si="21"/>
        <v>-17.13478792471026</v>
      </c>
      <c r="F257" s="418">
        <f t="shared" si="21"/>
        <v>4.2797498154862375</v>
      </c>
      <c r="G257" s="418">
        <f t="shared" si="21"/>
        <v>42.618767177071057</v>
      </c>
      <c r="H257" s="418">
        <f t="shared" si="21"/>
        <v>-4.2001913125170258</v>
      </c>
      <c r="I257" s="418">
        <f t="shared" si="21"/>
        <v>-5.1936200797924004</v>
      </c>
      <c r="J257" s="418">
        <f t="shared" si="21"/>
        <v>-21.427941818714359</v>
      </c>
      <c r="K257" s="418">
        <f t="shared" si="21"/>
        <v>31.314240681433279</v>
      </c>
      <c r="L257" s="418">
        <f t="shared" si="21"/>
        <v>-3.594928726379385</v>
      </c>
      <c r="M257" s="418">
        <f t="shared" si="21"/>
        <v>-30.229656080765093</v>
      </c>
      <c r="N257" s="418">
        <f t="shared" si="21"/>
        <v>27.685701430919572</v>
      </c>
      <c r="O257" s="418">
        <f t="shared" si="21"/>
        <v>-8.9147404392279981</v>
      </c>
      <c r="P257" s="418">
        <f t="shared" si="21"/>
        <v>15.450500995224047</v>
      </c>
      <c r="Q257" s="418">
        <f t="shared" si="21"/>
        <v>-2.864469974833411</v>
      </c>
      <c r="R257" s="418">
        <f t="shared" si="21"/>
        <v>-27.814699692268729</v>
      </c>
      <c r="S257" s="418">
        <f t="shared" si="21"/>
        <v>22.774745461404251</v>
      </c>
      <c r="T257" s="501" t="e">
        <f t="shared" ref="T257:U257" si="22">(T244-T231)/T231*100</f>
        <v>#DIV/0!</v>
      </c>
      <c r="U257" s="504" t="e">
        <f t="shared" si="22"/>
        <v>#DIV/0!</v>
      </c>
    </row>
    <row r="258" spans="1:21" s="181" customFormat="1" ht="18" customHeight="1" thickBot="1">
      <c r="A258" s="299" t="s">
        <v>359</v>
      </c>
      <c r="B258" s="422">
        <f>(B255-B229)/B229*100</f>
        <v>-0.13799596189449898</v>
      </c>
      <c r="C258" s="422">
        <f>(C255-C229)/C229*100</f>
        <v>-9.240012655591439</v>
      </c>
      <c r="D258" s="422">
        <f t="shared" ref="C258:S258" si="23">(D255-D229)/D229*100</f>
        <v>12.551882758254123</v>
      </c>
      <c r="E258" s="422">
        <f t="shared" si="23"/>
        <v>222.00263210724719</v>
      </c>
      <c r="F258" s="422">
        <f t="shared" si="23"/>
        <v>-43.479276505586455</v>
      </c>
      <c r="G258" s="422">
        <f t="shared" si="23"/>
        <v>80.543109096248969</v>
      </c>
      <c r="H258" s="422">
        <f t="shared" si="23"/>
        <v>-53.905600592568206</v>
      </c>
      <c r="I258" s="422">
        <f t="shared" si="23"/>
        <v>4.2826879266332707</v>
      </c>
      <c r="J258" s="422">
        <f t="shared" si="23"/>
        <v>-16.916006045013638</v>
      </c>
      <c r="K258" s="422">
        <f t="shared" si="23"/>
        <v>6.0357900437784959</v>
      </c>
      <c r="L258" s="422">
        <f t="shared" si="23"/>
        <v>6.4628488440324956</v>
      </c>
      <c r="M258" s="422">
        <f t="shared" si="23"/>
        <v>-20.052012135020895</v>
      </c>
      <c r="N258" s="422">
        <f t="shared" si="23"/>
        <v>35.247999067749461</v>
      </c>
      <c r="O258" s="422">
        <f t="shared" si="23"/>
        <v>5.5065218685669217</v>
      </c>
      <c r="P258" s="422">
        <f t="shared" si="23"/>
        <v>25.877152535703956</v>
      </c>
      <c r="Q258" s="422">
        <f t="shared" si="23"/>
        <v>-2.1474128141849018</v>
      </c>
      <c r="R258" s="422">
        <f t="shared" si="23"/>
        <v>-17.023942604654163</v>
      </c>
      <c r="S258" s="422">
        <f t="shared" si="23"/>
        <v>9.7398882674774789</v>
      </c>
      <c r="T258" s="502" t="e">
        <f>(T244-T218)/T218*100</f>
        <v>#DIV/0!</v>
      </c>
      <c r="U258" s="505" t="e">
        <f>(U244-U218)/U218*100</f>
        <v>#DIV/0!</v>
      </c>
    </row>
    <row r="259" spans="1:21" s="181" customFormat="1" ht="12" customHeight="1">
      <c r="A259" s="184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</row>
    <row r="260" spans="1:21" s="186" customFormat="1" ht="22.5" customHeight="1">
      <c r="A260" s="585" t="s">
        <v>363</v>
      </c>
      <c r="B260" s="585"/>
      <c r="C260" s="585"/>
      <c r="D260" s="585"/>
      <c r="E260" s="585"/>
      <c r="F260" s="585"/>
      <c r="G260" s="585"/>
      <c r="H260" s="585"/>
      <c r="I260" s="585"/>
      <c r="J260" s="585"/>
      <c r="K260" s="585"/>
      <c r="L260" s="585"/>
      <c r="M260" s="585"/>
      <c r="N260" s="585"/>
      <c r="O260" s="585"/>
      <c r="P260" s="585"/>
      <c r="Q260" s="585"/>
      <c r="R260" s="585"/>
      <c r="S260" s="585"/>
      <c r="U260" s="187"/>
    </row>
    <row r="261" spans="1:21" s="188" customFormat="1" ht="11.25" customHeight="1">
      <c r="A261" s="5" t="s">
        <v>326</v>
      </c>
      <c r="B261" s="6" t="s">
        <v>0</v>
      </c>
      <c r="C261" s="302" t="s">
        <v>1</v>
      </c>
      <c r="D261" s="302"/>
      <c r="E261" s="302"/>
      <c r="F261" s="302"/>
      <c r="G261" s="302"/>
      <c r="H261" s="303"/>
      <c r="I261" s="313" t="s">
        <v>2</v>
      </c>
      <c r="J261" s="313"/>
      <c r="K261" s="313"/>
      <c r="L261" s="313"/>
      <c r="M261" s="313"/>
      <c r="N261" s="341"/>
      <c r="O261" s="325" t="s">
        <v>3</v>
      </c>
      <c r="P261" s="325"/>
      <c r="Q261" s="326" t="s">
        <v>4</v>
      </c>
      <c r="R261" s="325"/>
      <c r="S261" s="327"/>
      <c r="U261" s="189"/>
    </row>
    <row r="262" spans="1:21" s="188" customFormat="1" ht="11.25" customHeight="1">
      <c r="A262" s="7"/>
      <c r="B262" s="8"/>
      <c r="C262" s="336"/>
      <c r="D262" s="305" t="s">
        <v>3</v>
      </c>
      <c r="E262" s="306"/>
      <c r="F262" s="305" t="s">
        <v>4</v>
      </c>
      <c r="G262" s="302"/>
      <c r="H262" s="303"/>
      <c r="I262" s="315"/>
      <c r="J262" s="316" t="s">
        <v>3</v>
      </c>
      <c r="K262" s="317"/>
      <c r="L262" s="318" t="s">
        <v>4</v>
      </c>
      <c r="M262" s="313"/>
      <c r="N262" s="314"/>
      <c r="O262" s="343"/>
      <c r="P262" s="344"/>
      <c r="Q262" s="345"/>
      <c r="R262" s="343"/>
      <c r="S262" s="346"/>
      <c r="U262" s="189"/>
    </row>
    <row r="263" spans="1:21" s="190" customFormat="1" ht="11.25" customHeight="1" thickBot="1">
      <c r="A263" s="7"/>
      <c r="B263" s="8"/>
      <c r="C263" s="336"/>
      <c r="D263" s="337"/>
      <c r="E263" s="338" t="s">
        <v>66</v>
      </c>
      <c r="F263" s="339"/>
      <c r="G263" s="340" t="s">
        <v>5</v>
      </c>
      <c r="H263" s="303" t="s">
        <v>6</v>
      </c>
      <c r="I263" s="315"/>
      <c r="J263" s="334"/>
      <c r="K263" s="318" t="s">
        <v>66</v>
      </c>
      <c r="L263" s="342"/>
      <c r="M263" s="335" t="s">
        <v>5</v>
      </c>
      <c r="N263" s="314" t="s">
        <v>6</v>
      </c>
      <c r="O263" s="346"/>
      <c r="P263" s="326" t="s">
        <v>66</v>
      </c>
      <c r="Q263" s="345"/>
      <c r="R263" s="347" t="s">
        <v>5</v>
      </c>
      <c r="S263" s="327" t="s">
        <v>6</v>
      </c>
      <c r="U263" s="191"/>
    </row>
    <row r="264" spans="1:21" ht="18" thickTop="1">
      <c r="A264" s="192" t="s">
        <v>360</v>
      </c>
      <c r="B264" s="193">
        <f>SUM(B254:B255)</f>
        <v>340146.40990446409</v>
      </c>
      <c r="C264" s="419">
        <f t="shared" ref="C264:S264" si="24">SUM(C254:C255)</f>
        <v>86418.82</v>
      </c>
      <c r="D264" s="419">
        <f t="shared" si="24"/>
        <v>62144.84</v>
      </c>
      <c r="E264" s="419">
        <f t="shared" si="24"/>
        <v>2035.37</v>
      </c>
      <c r="F264" s="419">
        <f t="shared" si="24"/>
        <v>24273.980000000003</v>
      </c>
      <c r="G264" s="419">
        <f t="shared" si="24"/>
        <v>5500.1</v>
      </c>
      <c r="H264" s="419">
        <f t="shared" si="24"/>
        <v>18773.879999999997</v>
      </c>
      <c r="I264" s="419">
        <f t="shared" si="24"/>
        <v>253727.58990446411</v>
      </c>
      <c r="J264" s="419">
        <f t="shared" si="24"/>
        <v>92142.867922400386</v>
      </c>
      <c r="K264" s="419">
        <f t="shared" si="24"/>
        <v>87228.89</v>
      </c>
      <c r="L264" s="419">
        <f t="shared" si="24"/>
        <v>161584.72198206373</v>
      </c>
      <c r="M264" s="419">
        <f t="shared" si="24"/>
        <v>68007.53576231937</v>
      </c>
      <c r="N264" s="419">
        <f t="shared" si="24"/>
        <v>93577.18621974437</v>
      </c>
      <c r="O264" s="419">
        <f t="shared" si="24"/>
        <v>154287.70792240038</v>
      </c>
      <c r="P264" s="419">
        <f t="shared" si="24"/>
        <v>89264.260000000009</v>
      </c>
      <c r="Q264" s="419">
        <f t="shared" si="24"/>
        <v>185858.70198206374</v>
      </c>
      <c r="R264" s="419">
        <f t="shared" si="24"/>
        <v>73507.635762319362</v>
      </c>
      <c r="S264" s="419">
        <f t="shared" si="24"/>
        <v>112351.06621974436</v>
      </c>
      <c r="T264" s="419">
        <f>SUM(T241:T241)</f>
        <v>0</v>
      </c>
      <c r="U264" s="419">
        <f>SUM(U241:U241)</f>
        <v>0</v>
      </c>
    </row>
    <row r="265" spans="1:21" ht="17.25">
      <c r="A265" s="348" t="s">
        <v>362</v>
      </c>
      <c r="B265" s="194">
        <f>SUM(B241:B242)</f>
        <v>317747.03492055496</v>
      </c>
      <c r="C265" s="420">
        <f t="shared" ref="C265:S265" si="25">SUM(C241:C242)</f>
        <v>94389.89</v>
      </c>
      <c r="D265" s="420">
        <f t="shared" si="25"/>
        <v>71567.33</v>
      </c>
      <c r="E265" s="420">
        <f t="shared" si="25"/>
        <v>2925.8</v>
      </c>
      <c r="F265" s="420">
        <f t="shared" si="25"/>
        <v>22822.559999999998</v>
      </c>
      <c r="G265" s="420">
        <f t="shared" si="25"/>
        <v>3818.0099999999998</v>
      </c>
      <c r="H265" s="420">
        <f t="shared" si="25"/>
        <v>19004.55</v>
      </c>
      <c r="I265" s="420">
        <f t="shared" si="25"/>
        <v>223357.14492055489</v>
      </c>
      <c r="J265" s="420">
        <f t="shared" si="25"/>
        <v>18754.266190627564</v>
      </c>
      <c r="K265" s="420">
        <f t="shared" si="25"/>
        <v>9431.98</v>
      </c>
      <c r="L265" s="420">
        <f t="shared" si="25"/>
        <v>204602.87872992732</v>
      </c>
      <c r="M265" s="420">
        <f t="shared" si="25"/>
        <v>106846.84366789015</v>
      </c>
      <c r="N265" s="420">
        <f t="shared" si="25"/>
        <v>97756.035062037176</v>
      </c>
      <c r="O265" s="420">
        <f t="shared" si="25"/>
        <v>90321.596190627562</v>
      </c>
      <c r="P265" s="420">
        <f t="shared" si="25"/>
        <v>12357.779999999999</v>
      </c>
      <c r="Q265" s="420">
        <f t="shared" si="25"/>
        <v>227425.43872992735</v>
      </c>
      <c r="R265" s="420">
        <f t="shared" si="25"/>
        <v>110664.85366789014</v>
      </c>
      <c r="S265" s="420">
        <f t="shared" si="25"/>
        <v>116760.58506203719</v>
      </c>
      <c r="T265" s="420">
        <f>SUM(T228:T228)</f>
        <v>0</v>
      </c>
      <c r="U265" s="420">
        <f>SUM(U228:U228)</f>
        <v>0</v>
      </c>
    </row>
    <row r="266" spans="1:21" ht="17.25">
      <c r="A266" s="348" t="s">
        <v>361</v>
      </c>
      <c r="B266" s="195">
        <f>SUM(B228:B229)</f>
        <v>282707.98025541677</v>
      </c>
      <c r="C266" s="421">
        <f t="shared" ref="C266:S266" si="26">SUM(C228:C229)</f>
        <v>89732.87</v>
      </c>
      <c r="D266" s="421">
        <f t="shared" si="26"/>
        <v>61540.91</v>
      </c>
      <c r="E266" s="421">
        <f t="shared" si="26"/>
        <v>1333.73</v>
      </c>
      <c r="F266" s="421">
        <f t="shared" si="26"/>
        <v>28191.96</v>
      </c>
      <c r="G266" s="421">
        <f t="shared" si="26"/>
        <v>2251.42</v>
      </c>
      <c r="H266" s="421">
        <f t="shared" si="26"/>
        <v>25940.54</v>
      </c>
      <c r="I266" s="421">
        <f t="shared" si="26"/>
        <v>192975.11025541642</v>
      </c>
      <c r="J266" s="421">
        <f t="shared" si="26"/>
        <v>19139.058415865948</v>
      </c>
      <c r="K266" s="421">
        <f t="shared" si="26"/>
        <v>11374.2</v>
      </c>
      <c r="L266" s="421">
        <f t="shared" si="26"/>
        <v>173836.05183955052</v>
      </c>
      <c r="M266" s="421">
        <f t="shared" si="26"/>
        <v>103027.31724926336</v>
      </c>
      <c r="N266" s="421">
        <f t="shared" si="26"/>
        <v>70808.734590287146</v>
      </c>
      <c r="O266" s="421">
        <f t="shared" si="26"/>
        <v>80679.968415865966</v>
      </c>
      <c r="P266" s="421">
        <f t="shared" si="26"/>
        <v>12707.93</v>
      </c>
      <c r="Q266" s="421">
        <f t="shared" si="26"/>
        <v>202028.01183955051</v>
      </c>
      <c r="R266" s="421">
        <f t="shared" si="26"/>
        <v>105278.73724926336</v>
      </c>
      <c r="S266" s="421">
        <f t="shared" si="26"/>
        <v>96749.274590287154</v>
      </c>
      <c r="T266" s="421">
        <f>SUM(T215:T215)</f>
        <v>0</v>
      </c>
      <c r="U266" s="421">
        <f>SUM(U215:U215)</f>
        <v>0</v>
      </c>
    </row>
    <row r="267" spans="1:21" ht="17.25" hidden="1">
      <c r="A267" s="348" t="s">
        <v>193</v>
      </c>
      <c r="B267" s="195">
        <f>SUM(B124:B130)</f>
        <v>458926</v>
      </c>
      <c r="C267" s="195">
        <f>SUM(C124:C130)</f>
        <v>172692</v>
      </c>
      <c r="D267" s="195">
        <f>SUM(D124:D130)</f>
        <v>107762</v>
      </c>
      <c r="E267" s="195">
        <f>SUM(E124:E130)</f>
        <v>10668</v>
      </c>
      <c r="F267" s="195">
        <f>SUM(F124:F130)</f>
        <v>64930</v>
      </c>
      <c r="G267" s="195">
        <f>SUM(G124:G130)</f>
        <v>14677</v>
      </c>
      <c r="H267" s="195">
        <f>SUM(H124:H130)</f>
        <v>50253</v>
      </c>
      <c r="I267" s="195">
        <f>SUM(I124:I130)</f>
        <v>286233</v>
      </c>
      <c r="J267" s="195">
        <f>SUM(J124:J130)</f>
        <v>48335</v>
      </c>
      <c r="K267" s="195">
        <f>SUM(K124:K130)</f>
        <v>24478</v>
      </c>
      <c r="L267" s="195">
        <f>SUM(L124:L130)</f>
        <v>237898</v>
      </c>
      <c r="M267" s="195">
        <f>SUM(M124:M130)</f>
        <v>123239</v>
      </c>
      <c r="N267" s="195">
        <f>SUM(N124:N130)</f>
        <v>114657</v>
      </c>
      <c r="O267" s="195">
        <f>SUM(O124:O130)</f>
        <v>156098</v>
      </c>
      <c r="P267" s="195">
        <f>SUM(P124:P130)</f>
        <v>35148</v>
      </c>
      <c r="Q267" s="195">
        <f>SUM(Q124:Q130)</f>
        <v>302828</v>
      </c>
      <c r="R267" s="195">
        <f>SUM(R124:R130)</f>
        <v>137917</v>
      </c>
      <c r="S267" s="195">
        <f>SUM(S124:S130)</f>
        <v>164911</v>
      </c>
      <c r="T267" s="127"/>
      <c r="U267" s="89"/>
    </row>
    <row r="268" spans="1:21" ht="17.25">
      <c r="A268" s="349" t="s">
        <v>161</v>
      </c>
      <c r="B268" s="196">
        <f>100*(B264/B265-1)</f>
        <v>7.0494363509983948</v>
      </c>
      <c r="C268" s="196">
        <f t="shared" ref="C268:S268" si="27">100*(C264/C265-1)</f>
        <v>-8.4448345050513236</v>
      </c>
      <c r="D268" s="196">
        <f t="shared" si="27"/>
        <v>-13.165909640613959</v>
      </c>
      <c r="E268" s="196">
        <f t="shared" si="27"/>
        <v>-30.433727527513852</v>
      </c>
      <c r="F268" s="196">
        <f t="shared" si="27"/>
        <v>6.3595845514263338</v>
      </c>
      <c r="G268" s="196">
        <f t="shared" si="27"/>
        <v>44.056720647667255</v>
      </c>
      <c r="H268" s="196">
        <f t="shared" si="27"/>
        <v>-1.2137619675288369</v>
      </c>
      <c r="I268" s="196">
        <f t="shared" si="27"/>
        <v>13.597256982628236</v>
      </c>
      <c r="J268" s="196">
        <f t="shared" si="27"/>
        <v>391.31683951702013</v>
      </c>
      <c r="K268" s="196">
        <f t="shared" si="27"/>
        <v>824.82055729549893</v>
      </c>
      <c r="L268" s="196">
        <f t="shared" si="27"/>
        <v>-21.025196231303724</v>
      </c>
      <c r="M268" s="196">
        <f t="shared" si="27"/>
        <v>-36.350449458567255</v>
      </c>
      <c r="N268" s="196">
        <f t="shared" si="27"/>
        <v>-4.2747732553195856</v>
      </c>
      <c r="O268" s="196">
        <f t="shared" si="27"/>
        <v>70.820395597050378</v>
      </c>
      <c r="P268" s="196">
        <f t="shared" si="27"/>
        <v>622.33249013981492</v>
      </c>
      <c r="Q268" s="196">
        <f t="shared" si="27"/>
        <v>-18.277083240993552</v>
      </c>
      <c r="R268" s="196">
        <f t="shared" si="27"/>
        <v>-33.576349377446569</v>
      </c>
      <c r="S268" s="196">
        <f t="shared" si="27"/>
        <v>-3.7765474024902934</v>
      </c>
      <c r="T268" s="128" t="e">
        <f t="shared" ref="T268:U268" si="28">100*(T264/T265-1)</f>
        <v>#DIV/0!</v>
      </c>
      <c r="U268" s="103" t="e">
        <f t="shared" si="28"/>
        <v>#DIV/0!</v>
      </c>
    </row>
    <row r="269" spans="1:21" ht="17.25">
      <c r="A269" s="348" t="s">
        <v>162</v>
      </c>
      <c r="B269" s="197">
        <f>100*(B264/B266-1)</f>
        <v>20.317229671816726</v>
      </c>
      <c r="C269" s="197">
        <f t="shared" ref="C269:S269" si="29">100*(C264/C266-1)</f>
        <v>-3.693239723637487</v>
      </c>
      <c r="D269" s="197">
        <f t="shared" si="29"/>
        <v>0.98134720464808645</v>
      </c>
      <c r="E269" s="197">
        <f t="shared" si="29"/>
        <v>52.607349313579199</v>
      </c>
      <c r="F269" s="197">
        <f t="shared" si="29"/>
        <v>-13.897508367633883</v>
      </c>
      <c r="G269" s="197">
        <f t="shared" si="29"/>
        <v>144.29471178189766</v>
      </c>
      <c r="H269" s="197">
        <f t="shared" si="29"/>
        <v>-27.627258337721582</v>
      </c>
      <c r="I269" s="197">
        <f t="shared" si="29"/>
        <v>31.482028728283872</v>
      </c>
      <c r="J269" s="197">
        <f t="shared" si="29"/>
        <v>381.4388770871588</v>
      </c>
      <c r="K269" s="197">
        <f t="shared" si="29"/>
        <v>666.90132053243292</v>
      </c>
      <c r="L269" s="197">
        <f t="shared" si="29"/>
        <v>-7.0476346694727576</v>
      </c>
      <c r="M269" s="197">
        <f t="shared" si="29"/>
        <v>-33.990772954145207</v>
      </c>
      <c r="N269" s="197">
        <f t="shared" si="29"/>
        <v>32.154863042250128</v>
      </c>
      <c r="O269" s="197">
        <f t="shared" si="29"/>
        <v>91.234219536530233</v>
      </c>
      <c r="P269" s="197">
        <f t="shared" si="29"/>
        <v>602.42958530618284</v>
      </c>
      <c r="Q269" s="197">
        <f t="shared" si="29"/>
        <v>-8.0034989753442467</v>
      </c>
      <c r="R269" s="197">
        <f t="shared" si="29"/>
        <v>-30.178079940036806</v>
      </c>
      <c r="S269" s="197">
        <f t="shared" si="29"/>
        <v>16.126003730288939</v>
      </c>
      <c r="T269" s="129" t="e">
        <f t="shared" ref="T269:U269" si="30">100*(T264/T266-1)</f>
        <v>#DIV/0!</v>
      </c>
      <c r="U269" s="102" t="e">
        <f t="shared" si="30"/>
        <v>#DIV/0!</v>
      </c>
    </row>
    <row r="270" spans="1:21" hidden="1">
      <c r="A270" t="s">
        <v>194</v>
      </c>
      <c r="B270" s="102">
        <f t="shared" ref="B270:S270" si="31">100*(B264/B267-1)</f>
        <v>-25.882079048808727</v>
      </c>
      <c r="C270" s="102">
        <f t="shared" si="31"/>
        <v>-49.957832441572272</v>
      </c>
      <c r="D270" s="102">
        <f t="shared" si="31"/>
        <v>-42.331396967391107</v>
      </c>
      <c r="E270" s="102">
        <f t="shared" si="31"/>
        <v>-80.920791151106101</v>
      </c>
      <c r="F270" s="102">
        <f t="shared" si="31"/>
        <v>-62.615154782072999</v>
      </c>
      <c r="G270" s="102">
        <f t="shared" si="31"/>
        <v>-62.525720515091642</v>
      </c>
      <c r="H270" s="102">
        <f t="shared" si="31"/>
        <v>-62.641275147752374</v>
      </c>
      <c r="I270" s="102">
        <f t="shared" si="31"/>
        <v>-11.356276213971094</v>
      </c>
      <c r="J270" s="102">
        <f t="shared" si="31"/>
        <v>90.633842810386639</v>
      </c>
      <c r="K270" s="102">
        <f t="shared" si="31"/>
        <v>256.35627910777026</v>
      </c>
      <c r="L270" s="102">
        <f t="shared" si="31"/>
        <v>-32.078150307247753</v>
      </c>
      <c r="M270" s="102">
        <f t="shared" si="31"/>
        <v>-44.816546902912734</v>
      </c>
      <c r="N270" s="102">
        <f t="shared" si="31"/>
        <v>-18.385108436689979</v>
      </c>
      <c r="O270" s="102">
        <f t="shared" si="31"/>
        <v>-1.1597151005135364</v>
      </c>
      <c r="P270" s="102">
        <f t="shared" si="31"/>
        <v>153.96682599294414</v>
      </c>
      <c r="Q270" s="102">
        <f t="shared" si="31"/>
        <v>-38.625654833085534</v>
      </c>
      <c r="R270" s="102">
        <f t="shared" si="31"/>
        <v>-46.701540954110541</v>
      </c>
      <c r="S270" s="102">
        <f t="shared" si="31"/>
        <v>-31.871696721416786</v>
      </c>
      <c r="U270" s="121" t="s">
        <v>171</v>
      </c>
    </row>
    <row r="271" spans="1:21" s="118" customFormat="1" hidden="1">
      <c r="A271" s="118" t="s">
        <v>170</v>
      </c>
      <c r="T271" s="130"/>
      <c r="U271" s="119"/>
    </row>
    <row r="272" spans="1:21" hidden="1">
      <c r="A272" s="118" t="s">
        <v>181</v>
      </c>
      <c r="B272" s="131" t="e">
        <f>B264/#REF!-1</f>
        <v>#REF!</v>
      </c>
      <c r="C272" s="131" t="e">
        <f>C264/#REF!-1</f>
        <v>#REF!</v>
      </c>
      <c r="D272" s="131" t="e">
        <f>D264/#REF!-1</f>
        <v>#REF!</v>
      </c>
      <c r="E272" s="131" t="e">
        <f>E264/#REF!-1</f>
        <v>#REF!</v>
      </c>
      <c r="F272" s="131" t="e">
        <f>F264/#REF!-1</f>
        <v>#REF!</v>
      </c>
      <c r="G272" s="131" t="e">
        <f>G264/#REF!-1</f>
        <v>#REF!</v>
      </c>
      <c r="H272" s="131" t="e">
        <f>H264/#REF!-1</f>
        <v>#REF!</v>
      </c>
      <c r="I272" s="131" t="e">
        <f>I264/#REF!-1</f>
        <v>#REF!</v>
      </c>
      <c r="J272" s="131" t="e">
        <f>J264/#REF!-1</f>
        <v>#REF!</v>
      </c>
      <c r="K272" s="131" t="e">
        <f>K264/#REF!-1</f>
        <v>#REF!</v>
      </c>
      <c r="L272" s="131" t="e">
        <f>L264/#REF!-1</f>
        <v>#REF!</v>
      </c>
      <c r="M272" s="131" t="e">
        <f>M264/#REF!-1</f>
        <v>#REF!</v>
      </c>
      <c r="N272" s="131" t="e">
        <f>N264/#REF!-1</f>
        <v>#REF!</v>
      </c>
      <c r="O272" s="131" t="e">
        <f>O264/#REF!-1</f>
        <v>#REF!</v>
      </c>
      <c r="P272" s="131" t="e">
        <f>P264/#REF!-1</f>
        <v>#REF!</v>
      </c>
      <c r="Q272" s="131" t="e">
        <f>Q264/#REF!-1</f>
        <v>#REF!</v>
      </c>
      <c r="R272" s="131" t="e">
        <f>R264/#REF!-1</f>
        <v>#REF!</v>
      </c>
      <c r="S272" s="131" t="e">
        <f>S264/#REF!-1</f>
        <v>#REF!</v>
      </c>
    </row>
    <row r="273" spans="1:19" hidden="1">
      <c r="A273" s="118" t="s">
        <v>182</v>
      </c>
      <c r="B273" s="131" t="e">
        <f>B264/#REF!-1</f>
        <v>#REF!</v>
      </c>
      <c r="C273" s="131" t="e">
        <f>C264/#REF!-1</f>
        <v>#REF!</v>
      </c>
      <c r="D273" s="131" t="e">
        <f>D264/#REF!-1</f>
        <v>#REF!</v>
      </c>
      <c r="E273" s="131" t="e">
        <f>E264/#REF!-1</f>
        <v>#REF!</v>
      </c>
      <c r="F273" s="131" t="e">
        <f>F264/#REF!-1</f>
        <v>#REF!</v>
      </c>
      <c r="G273" s="131" t="e">
        <f>G264/#REF!-1</f>
        <v>#REF!</v>
      </c>
      <c r="H273" s="131" t="e">
        <f>H264/#REF!-1</f>
        <v>#REF!</v>
      </c>
      <c r="I273" s="131" t="e">
        <f>I264/#REF!-1</f>
        <v>#REF!</v>
      </c>
      <c r="J273" s="131" t="e">
        <f>J264/#REF!-1</f>
        <v>#REF!</v>
      </c>
      <c r="K273" s="131" t="e">
        <f>K264/#REF!-1</f>
        <v>#REF!</v>
      </c>
      <c r="L273" s="131" t="e">
        <f>L264/#REF!-1</f>
        <v>#REF!</v>
      </c>
      <c r="M273" s="131" t="e">
        <f>M264/#REF!-1</f>
        <v>#REF!</v>
      </c>
      <c r="N273" s="131" t="e">
        <f>N264/#REF!-1</f>
        <v>#REF!</v>
      </c>
      <c r="O273" s="131" t="e">
        <f>O264/#REF!-1</f>
        <v>#REF!</v>
      </c>
      <c r="P273" s="131" t="e">
        <f>P264/#REF!-1</f>
        <v>#REF!</v>
      </c>
      <c r="Q273" s="131" t="e">
        <f>Q264/#REF!-1</f>
        <v>#REF!</v>
      </c>
      <c r="R273" s="131" t="e">
        <f>R264/#REF!-1</f>
        <v>#REF!</v>
      </c>
      <c r="S273" s="131" t="e">
        <f>S264/#REF!-1</f>
        <v>#REF!</v>
      </c>
    </row>
    <row r="274" spans="1:19" hidden="1">
      <c r="A274" s="118" t="s">
        <v>183</v>
      </c>
      <c r="B274" s="131" t="e">
        <f>B264/#REF!-1</f>
        <v>#REF!</v>
      </c>
      <c r="C274" s="131" t="e">
        <f>C264/#REF!-1</f>
        <v>#REF!</v>
      </c>
      <c r="D274" s="131" t="e">
        <f>D264/#REF!-1</f>
        <v>#REF!</v>
      </c>
      <c r="E274" s="131" t="e">
        <f>E264/#REF!-1</f>
        <v>#REF!</v>
      </c>
      <c r="F274" s="131" t="e">
        <f>F264/#REF!-1</f>
        <v>#REF!</v>
      </c>
      <c r="G274" s="131" t="e">
        <f>G264/#REF!-1</f>
        <v>#REF!</v>
      </c>
      <c r="H274" s="131" t="e">
        <f>H264/#REF!-1</f>
        <v>#REF!</v>
      </c>
      <c r="I274" s="131" t="e">
        <f>I264/#REF!-1</f>
        <v>#REF!</v>
      </c>
      <c r="J274" s="131" t="e">
        <f>J264/#REF!-1</f>
        <v>#REF!</v>
      </c>
      <c r="K274" s="131" t="e">
        <f>K264/#REF!-1</f>
        <v>#REF!</v>
      </c>
      <c r="L274" s="131" t="e">
        <f>L264/#REF!-1</f>
        <v>#REF!</v>
      </c>
      <c r="M274" s="131" t="e">
        <f>M264/#REF!-1</f>
        <v>#REF!</v>
      </c>
      <c r="N274" s="131" t="e">
        <f>N264/#REF!-1</f>
        <v>#REF!</v>
      </c>
      <c r="O274" s="131" t="e">
        <f>O264/#REF!-1</f>
        <v>#REF!</v>
      </c>
      <c r="P274" s="131" t="e">
        <f>P264/#REF!-1</f>
        <v>#REF!</v>
      </c>
      <c r="Q274" s="131" t="e">
        <f>Q264/#REF!-1</f>
        <v>#REF!</v>
      </c>
      <c r="R274" s="131" t="e">
        <f>R264/#REF!-1</f>
        <v>#REF!</v>
      </c>
      <c r="S274" s="131" t="e">
        <f>S264/#REF!-1</f>
        <v>#REF!</v>
      </c>
    </row>
    <row r="275" spans="1:19" hidden="1">
      <c r="A275" s="118" t="s">
        <v>184</v>
      </c>
      <c r="B275" s="131" t="e">
        <f>B264/#REF!-1</f>
        <v>#REF!</v>
      </c>
      <c r="C275" s="131" t="e">
        <f>C264/#REF!-1</f>
        <v>#REF!</v>
      </c>
      <c r="D275" s="131" t="e">
        <f>D264/#REF!-1</f>
        <v>#REF!</v>
      </c>
      <c r="E275" s="131" t="e">
        <f>E264/#REF!-1</f>
        <v>#REF!</v>
      </c>
      <c r="F275" s="131" t="e">
        <f>F264/#REF!-1</f>
        <v>#REF!</v>
      </c>
      <c r="G275" s="131" t="e">
        <f>G264/#REF!-1</f>
        <v>#REF!</v>
      </c>
      <c r="H275" s="131" t="e">
        <f>H264/#REF!-1</f>
        <v>#REF!</v>
      </c>
      <c r="I275" s="131" t="e">
        <f>I264/#REF!-1</f>
        <v>#REF!</v>
      </c>
      <c r="J275" s="131" t="e">
        <f>J264/#REF!-1</f>
        <v>#REF!</v>
      </c>
      <c r="K275" s="131" t="e">
        <f>K264/#REF!-1</f>
        <v>#REF!</v>
      </c>
      <c r="L275" s="131" t="e">
        <f>L264/#REF!-1</f>
        <v>#REF!</v>
      </c>
      <c r="M275" s="131" t="e">
        <f>M264/#REF!-1</f>
        <v>#REF!</v>
      </c>
      <c r="N275" s="131" t="e">
        <f>N264/#REF!-1</f>
        <v>#REF!</v>
      </c>
      <c r="O275" s="131" t="e">
        <f>O264/#REF!-1</f>
        <v>#REF!</v>
      </c>
      <c r="P275" s="131" t="e">
        <f>P264/#REF!-1</f>
        <v>#REF!</v>
      </c>
      <c r="Q275" s="131" t="e">
        <f>Q264/#REF!-1</f>
        <v>#REF!</v>
      </c>
      <c r="R275" s="131" t="e">
        <f>R264/#REF!-1</f>
        <v>#REF!</v>
      </c>
      <c r="S275" s="131" t="e">
        <f>S264/#REF!-1</f>
        <v>#REF!</v>
      </c>
    </row>
    <row r="276" spans="1:19" hidden="1">
      <c r="A276" s="118" t="s">
        <v>185</v>
      </c>
      <c r="B276" s="131" t="e">
        <f>B264/#REF!-1</f>
        <v>#REF!</v>
      </c>
      <c r="C276" s="131" t="e">
        <f>C264/#REF!-1</f>
        <v>#REF!</v>
      </c>
      <c r="D276" s="131" t="e">
        <f>D264/#REF!-1</f>
        <v>#REF!</v>
      </c>
      <c r="E276" s="131" t="e">
        <f>E264/#REF!-1</f>
        <v>#REF!</v>
      </c>
      <c r="F276" s="131" t="e">
        <f>F264/#REF!-1</f>
        <v>#REF!</v>
      </c>
      <c r="G276" s="131" t="e">
        <f>G264/#REF!-1</f>
        <v>#REF!</v>
      </c>
      <c r="H276" s="131" t="e">
        <f>H264/#REF!-1</f>
        <v>#REF!</v>
      </c>
      <c r="I276" s="131" t="e">
        <f>I264/#REF!-1</f>
        <v>#REF!</v>
      </c>
      <c r="J276" s="131" t="e">
        <f>J264/#REF!-1</f>
        <v>#REF!</v>
      </c>
      <c r="K276" s="131" t="e">
        <f>K264/#REF!-1</f>
        <v>#REF!</v>
      </c>
      <c r="L276" s="131" t="e">
        <f>L264/#REF!-1</f>
        <v>#REF!</v>
      </c>
      <c r="M276" s="131" t="e">
        <f>M264/#REF!-1</f>
        <v>#REF!</v>
      </c>
      <c r="N276" s="131" t="e">
        <f>N264/#REF!-1</f>
        <v>#REF!</v>
      </c>
      <c r="O276" s="131" t="e">
        <f>O264/#REF!-1</f>
        <v>#REF!</v>
      </c>
      <c r="P276" s="131" t="e">
        <f>P264/#REF!-1</f>
        <v>#REF!</v>
      </c>
      <c r="Q276" s="131" t="e">
        <f>Q264/#REF!-1</f>
        <v>#REF!</v>
      </c>
      <c r="R276" s="131" t="e">
        <f>R264/#REF!-1</f>
        <v>#REF!</v>
      </c>
      <c r="S276" s="131" t="e">
        <f>S264/#REF!-1</f>
        <v>#REF!</v>
      </c>
    </row>
    <row r="277" spans="1:19" hidden="1">
      <c r="A277" s="118" t="s">
        <v>186</v>
      </c>
      <c r="B277" s="131" t="e">
        <f>B264/#REF!-1</f>
        <v>#REF!</v>
      </c>
      <c r="C277" s="131" t="e">
        <f>C264/#REF!-1</f>
        <v>#REF!</v>
      </c>
      <c r="D277" s="131" t="e">
        <f>D264/#REF!-1</f>
        <v>#REF!</v>
      </c>
      <c r="E277" s="131" t="e">
        <f>E264/#REF!-1</f>
        <v>#REF!</v>
      </c>
      <c r="F277" s="131" t="e">
        <f>F264/#REF!-1</f>
        <v>#REF!</v>
      </c>
      <c r="G277" s="131" t="e">
        <f>G264/#REF!-1</f>
        <v>#REF!</v>
      </c>
      <c r="H277" s="131" t="e">
        <f>H264/#REF!-1</f>
        <v>#REF!</v>
      </c>
      <c r="I277" s="131" t="e">
        <f>I264/#REF!-1</f>
        <v>#REF!</v>
      </c>
      <c r="J277" s="131" t="e">
        <f>J264/#REF!-1</f>
        <v>#REF!</v>
      </c>
      <c r="K277" s="131" t="e">
        <f>K264/#REF!-1</f>
        <v>#REF!</v>
      </c>
      <c r="L277" s="131" t="e">
        <f>L264/#REF!-1</f>
        <v>#REF!</v>
      </c>
      <c r="M277" s="131" t="e">
        <f>M264/#REF!-1</f>
        <v>#REF!</v>
      </c>
      <c r="N277" s="131" t="e">
        <f>N264/#REF!-1</f>
        <v>#REF!</v>
      </c>
      <c r="O277" s="131" t="e">
        <f>O264/#REF!-1</f>
        <v>#REF!</v>
      </c>
      <c r="P277" s="131" t="e">
        <f>P264/#REF!-1</f>
        <v>#REF!</v>
      </c>
      <c r="Q277" s="131" t="e">
        <f>Q264/#REF!-1</f>
        <v>#REF!</v>
      </c>
      <c r="R277" s="131" t="e">
        <f>R264/#REF!-1</f>
        <v>#REF!</v>
      </c>
      <c r="S277" s="131" t="e">
        <f>S264/#REF!-1</f>
        <v>#REF!</v>
      </c>
    </row>
    <row r="278" spans="1:19" hidden="1">
      <c r="A278" s="118" t="s">
        <v>187</v>
      </c>
      <c r="B278" s="131" t="e">
        <f>B264/#REF!-1</f>
        <v>#REF!</v>
      </c>
      <c r="C278" s="131" t="e">
        <f>C264/#REF!-1</f>
        <v>#REF!</v>
      </c>
      <c r="D278" s="131" t="e">
        <f>D264/#REF!-1</f>
        <v>#REF!</v>
      </c>
      <c r="E278" s="131" t="e">
        <f>E264/#REF!-1</f>
        <v>#REF!</v>
      </c>
      <c r="F278" s="131" t="e">
        <f>F264/#REF!-1</f>
        <v>#REF!</v>
      </c>
      <c r="G278" s="131" t="e">
        <f>G264/#REF!-1</f>
        <v>#REF!</v>
      </c>
      <c r="H278" s="131" t="e">
        <f>H264/#REF!-1</f>
        <v>#REF!</v>
      </c>
      <c r="I278" s="131" t="e">
        <f>I264/#REF!-1</f>
        <v>#REF!</v>
      </c>
      <c r="J278" s="131" t="e">
        <f>J264/#REF!-1</f>
        <v>#REF!</v>
      </c>
      <c r="K278" s="131" t="e">
        <f>K264/#REF!-1</f>
        <v>#REF!</v>
      </c>
      <c r="L278" s="131" t="e">
        <f>L264/#REF!-1</f>
        <v>#REF!</v>
      </c>
      <c r="M278" s="131" t="e">
        <f>M264/#REF!-1</f>
        <v>#REF!</v>
      </c>
      <c r="N278" s="131" t="e">
        <f>N264/#REF!-1</f>
        <v>#REF!</v>
      </c>
      <c r="O278" s="131" t="e">
        <f>O264/#REF!-1</f>
        <v>#REF!</v>
      </c>
      <c r="P278" s="131" t="e">
        <f>P264/#REF!-1</f>
        <v>#REF!</v>
      </c>
      <c r="Q278" s="131" t="e">
        <f>Q264/#REF!-1</f>
        <v>#REF!</v>
      </c>
      <c r="R278" s="131" t="e">
        <f>R264/#REF!-1</f>
        <v>#REF!</v>
      </c>
      <c r="S278" s="131" t="e">
        <f>S264/#REF!-1</f>
        <v>#REF!</v>
      </c>
    </row>
    <row r="279" spans="1:19" hidden="1">
      <c r="A279" s="118" t="s">
        <v>188</v>
      </c>
      <c r="B279" s="131" t="e">
        <f>B264/#REF!-1</f>
        <v>#REF!</v>
      </c>
      <c r="C279" s="131" t="e">
        <f>C264/#REF!-1</f>
        <v>#REF!</v>
      </c>
      <c r="D279" s="131" t="e">
        <f>D264/#REF!-1</f>
        <v>#REF!</v>
      </c>
      <c r="E279" s="131" t="e">
        <f>E264/#REF!-1</f>
        <v>#REF!</v>
      </c>
      <c r="F279" s="131" t="e">
        <f>F264/#REF!-1</f>
        <v>#REF!</v>
      </c>
      <c r="G279" s="131" t="e">
        <f>G264/#REF!-1</f>
        <v>#REF!</v>
      </c>
      <c r="H279" s="131" t="e">
        <f>H264/#REF!-1</f>
        <v>#REF!</v>
      </c>
      <c r="I279" s="131" t="e">
        <f>I264/#REF!-1</f>
        <v>#REF!</v>
      </c>
      <c r="J279" s="131" t="e">
        <f>J264/#REF!-1</f>
        <v>#REF!</v>
      </c>
      <c r="K279" s="131" t="e">
        <f>K264/#REF!-1</f>
        <v>#REF!</v>
      </c>
      <c r="L279" s="131" t="e">
        <f>L264/#REF!-1</f>
        <v>#REF!</v>
      </c>
      <c r="M279" s="131" t="e">
        <f>M264/#REF!-1</f>
        <v>#REF!</v>
      </c>
      <c r="N279" s="131" t="e">
        <f>N264/#REF!-1</f>
        <v>#REF!</v>
      </c>
      <c r="O279" s="131" t="e">
        <f>O264/#REF!-1</f>
        <v>#REF!</v>
      </c>
      <c r="P279" s="131" t="e">
        <f>P264/#REF!-1</f>
        <v>#REF!</v>
      </c>
      <c r="Q279" s="131" t="e">
        <f>Q264/#REF!-1</f>
        <v>#REF!</v>
      </c>
      <c r="R279" s="131" t="e">
        <f>R264/#REF!-1</f>
        <v>#REF!</v>
      </c>
      <c r="S279" s="131" t="e">
        <f>S264/#REF!-1</f>
        <v>#REF!</v>
      </c>
    </row>
    <row r="280" spans="1:19" hidden="1">
      <c r="A280" s="118" t="s">
        <v>189</v>
      </c>
      <c r="B280" s="131" t="e">
        <f>B264/#REF!-1</f>
        <v>#REF!</v>
      </c>
      <c r="C280" s="131" t="e">
        <f>C264/#REF!-1</f>
        <v>#REF!</v>
      </c>
      <c r="D280" s="131" t="e">
        <f>D264/#REF!-1</f>
        <v>#REF!</v>
      </c>
      <c r="E280" s="131" t="e">
        <f>E264/#REF!-1</f>
        <v>#REF!</v>
      </c>
      <c r="F280" s="131" t="e">
        <f>F264/#REF!-1</f>
        <v>#REF!</v>
      </c>
      <c r="G280" s="131" t="e">
        <f>G264/#REF!-1</f>
        <v>#REF!</v>
      </c>
      <c r="H280" s="131" t="e">
        <f>H264/#REF!-1</f>
        <v>#REF!</v>
      </c>
      <c r="I280" s="131" t="e">
        <f>I264/#REF!-1</f>
        <v>#REF!</v>
      </c>
      <c r="J280" s="131" t="e">
        <f>J264/#REF!-1</f>
        <v>#REF!</v>
      </c>
      <c r="K280" s="131" t="e">
        <f>K264/#REF!-1</f>
        <v>#REF!</v>
      </c>
      <c r="L280" s="131" t="e">
        <f>L264/#REF!-1</f>
        <v>#REF!</v>
      </c>
      <c r="M280" s="131" t="e">
        <f>M264/#REF!-1</f>
        <v>#REF!</v>
      </c>
      <c r="N280" s="131" t="e">
        <f>N264/#REF!-1</f>
        <v>#REF!</v>
      </c>
      <c r="O280" s="131" t="e">
        <f>O264/#REF!-1</f>
        <v>#REF!</v>
      </c>
      <c r="P280" s="131" t="e">
        <f>P264/#REF!-1</f>
        <v>#REF!</v>
      </c>
      <c r="Q280" s="131" t="e">
        <f>Q264/#REF!-1</f>
        <v>#REF!</v>
      </c>
      <c r="R280" s="131" t="e">
        <f>R264/#REF!-1</f>
        <v>#REF!</v>
      </c>
      <c r="S280" s="131" t="e">
        <f>S264/#REF!-1</f>
        <v>#REF!</v>
      </c>
    </row>
    <row r="281" spans="1:19" hidden="1">
      <c r="F281" s="141"/>
    </row>
    <row r="282" spans="1:19" hidden="1">
      <c r="A282" s="133" t="s">
        <v>190</v>
      </c>
      <c r="B282" s="137">
        <f t="shared" ref="B282:S282" si="32">AVERAGE(B265:B267)</f>
        <v>353127.0050586572</v>
      </c>
      <c r="C282" s="137">
        <f t="shared" si="32"/>
        <v>118938.25333333334</v>
      </c>
      <c r="D282" s="139">
        <f t="shared" si="32"/>
        <v>80290.080000000002</v>
      </c>
      <c r="E282" s="142">
        <f t="shared" si="32"/>
        <v>4975.8433333333332</v>
      </c>
      <c r="F282" s="139">
        <f t="shared" si="32"/>
        <v>38648.173333333332</v>
      </c>
      <c r="G282" s="142">
        <f t="shared" si="32"/>
        <v>6915.4766666666665</v>
      </c>
      <c r="H282" s="142">
        <f t="shared" si="32"/>
        <v>31732.696666666667</v>
      </c>
      <c r="I282" s="137">
        <f t="shared" si="32"/>
        <v>234188.41839199045</v>
      </c>
      <c r="J282" s="139">
        <f t="shared" si="32"/>
        <v>28742.774868831169</v>
      </c>
      <c r="K282" s="142">
        <f t="shared" si="32"/>
        <v>15094.726666666667</v>
      </c>
      <c r="L282" s="139">
        <f t="shared" si="32"/>
        <v>205445.64352315929</v>
      </c>
      <c r="M282" s="142">
        <f t="shared" si="32"/>
        <v>111037.72030571784</v>
      </c>
      <c r="N282" s="142">
        <f t="shared" si="32"/>
        <v>94407.256550774779</v>
      </c>
      <c r="O282" s="137">
        <f t="shared" si="32"/>
        <v>109033.1882021645</v>
      </c>
      <c r="P282" s="134">
        <f t="shared" si="32"/>
        <v>20071.236666666668</v>
      </c>
      <c r="Q282" s="137">
        <f t="shared" si="32"/>
        <v>244093.81685649263</v>
      </c>
      <c r="R282" s="134">
        <f t="shared" si="32"/>
        <v>117953.53030571784</v>
      </c>
      <c r="S282" s="134">
        <f t="shared" si="32"/>
        <v>126140.28655077478</v>
      </c>
    </row>
    <row r="283" spans="1:19" hidden="1">
      <c r="A283" s="135" t="s">
        <v>191</v>
      </c>
      <c r="B283" s="138">
        <f t="shared" ref="B283:S283" si="33">B264/B282-1</f>
        <v>-3.6758998797152165E-2</v>
      </c>
      <c r="C283" s="138">
        <f t="shared" si="33"/>
        <v>-0.27341441817036938</v>
      </c>
      <c r="D283" s="140">
        <f t="shared" si="33"/>
        <v>-0.22599603836488902</v>
      </c>
      <c r="E283" s="143">
        <f t="shared" si="33"/>
        <v>-0.59094974185280491</v>
      </c>
      <c r="F283" s="140">
        <f t="shared" si="33"/>
        <v>-0.37192426170723714</v>
      </c>
      <c r="G283" s="143">
        <f t="shared" si="33"/>
        <v>-0.20466798384107521</v>
      </c>
      <c r="H283" s="143">
        <f t="shared" si="33"/>
        <v>-0.40837426465173832</v>
      </c>
      <c r="I283" s="138">
        <f t="shared" si="33"/>
        <v>8.3433551695833774E-2</v>
      </c>
      <c r="J283" s="140">
        <f t="shared" si="33"/>
        <v>2.2057749588513333</v>
      </c>
      <c r="K283" s="143">
        <f t="shared" si="33"/>
        <v>4.778765785313988</v>
      </c>
      <c r="L283" s="140">
        <f t="shared" si="33"/>
        <v>-0.21349161164447494</v>
      </c>
      <c r="M283" s="143">
        <f t="shared" si="33"/>
        <v>-0.38752762957420561</v>
      </c>
      <c r="N283" s="143">
        <f t="shared" si="33"/>
        <v>-8.7924420363171274E-3</v>
      </c>
      <c r="O283" s="138">
        <f t="shared" si="33"/>
        <v>0.41505270520318049</v>
      </c>
      <c r="P283" s="136">
        <f t="shared" si="33"/>
        <v>3.4473722014471457</v>
      </c>
      <c r="Q283" s="138">
        <f t="shared" si="33"/>
        <v>-0.23857677193300808</v>
      </c>
      <c r="R283" s="136">
        <f t="shared" si="33"/>
        <v>-0.37680851457520081</v>
      </c>
      <c r="S283" s="136">
        <f t="shared" si="33"/>
        <v>-0.10931654515847233</v>
      </c>
    </row>
    <row r="284" spans="1:19" hidden="1"/>
    <row r="285" spans="1:19" hidden="1"/>
    <row r="286" spans="1:19" hidden="1"/>
    <row r="287" spans="1:19" hidden="1"/>
    <row r="289" spans="2:17">
      <c r="B289" s="131"/>
      <c r="C289" s="131"/>
      <c r="D289" s="131"/>
      <c r="E289" s="131"/>
      <c r="F289" s="131"/>
      <c r="G289" s="144"/>
      <c r="H289" s="144"/>
    </row>
    <row r="290" spans="2:17">
      <c r="B290" s="131"/>
      <c r="C290" s="131"/>
      <c r="D290" s="131"/>
      <c r="E290" s="131"/>
      <c r="F290" s="131"/>
      <c r="G290" s="412"/>
      <c r="H290" s="412"/>
    </row>
    <row r="291" spans="2:17"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</row>
    <row r="292" spans="2:17">
      <c r="B292" s="412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</row>
    <row r="293" spans="2:17">
      <c r="B293" s="412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</row>
    <row r="294" spans="2:17">
      <c r="B294" s="412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</row>
    <row r="295" spans="2:17">
      <c r="B295" s="412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</row>
    <row r="296" spans="2:17">
      <c r="B296" s="412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</row>
    <row r="297" spans="2:17">
      <c r="B297" s="412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</row>
    <row r="298" spans="2:17">
      <c r="B298" s="412"/>
    </row>
    <row r="299" spans="2:17">
      <c r="B299" s="412"/>
    </row>
    <row r="305" spans="6:13">
      <c r="F305" s="145"/>
      <c r="G305" s="145"/>
      <c r="H305" s="146"/>
      <c r="I305" s="145"/>
      <c r="J305" s="146"/>
      <c r="K305" s="145"/>
      <c r="L305" s="145"/>
      <c r="M305" s="146"/>
    </row>
    <row r="306" spans="6:13">
      <c r="F306" s="145"/>
      <c r="G306" s="145"/>
      <c r="H306" s="146"/>
      <c r="I306" s="145"/>
      <c r="J306" s="146"/>
      <c r="K306" s="145"/>
      <c r="L306" s="145"/>
      <c r="M306" s="146"/>
    </row>
    <row r="307" spans="6:13">
      <c r="F307" s="145"/>
      <c r="G307" s="145"/>
      <c r="H307" s="146"/>
      <c r="I307" s="145"/>
      <c r="J307" s="146"/>
      <c r="K307" s="145"/>
      <c r="L307" s="145"/>
      <c r="M307" s="146"/>
    </row>
    <row r="308" spans="6:13">
      <c r="F308" s="145"/>
      <c r="G308" s="145"/>
      <c r="H308" s="146"/>
      <c r="I308" s="145"/>
      <c r="J308" s="146"/>
      <c r="K308" s="145"/>
      <c r="L308" s="145"/>
      <c r="M308" s="146"/>
    </row>
    <row r="309" spans="6:13">
      <c r="F309" s="145"/>
      <c r="G309" s="145"/>
      <c r="H309" s="146"/>
      <c r="I309" s="145"/>
      <c r="J309" s="146"/>
      <c r="K309" s="145"/>
      <c r="L309" s="145"/>
      <c r="M309" s="146"/>
    </row>
    <row r="310" spans="6:13">
      <c r="F310" s="145"/>
      <c r="G310" s="145"/>
      <c r="H310" s="146"/>
      <c r="I310" s="145"/>
      <c r="J310" s="146"/>
      <c r="K310" s="145"/>
      <c r="L310" s="145"/>
      <c r="M310" s="146"/>
    </row>
    <row r="311" spans="6:13">
      <c r="F311" s="145"/>
      <c r="G311" s="145"/>
      <c r="H311" s="146"/>
      <c r="I311" s="145"/>
      <c r="J311" s="146"/>
      <c r="K311" s="145"/>
      <c r="L311" s="145"/>
      <c r="M311" s="146"/>
    </row>
    <row r="316" spans="6:13">
      <c r="F316" s="145"/>
      <c r="G316" s="145"/>
      <c r="H316" s="146"/>
      <c r="I316" s="145"/>
    </row>
    <row r="317" spans="6:13">
      <c r="F317" s="145"/>
      <c r="G317" s="145"/>
      <c r="H317" s="146"/>
      <c r="I317" s="145"/>
    </row>
    <row r="318" spans="6:13">
      <c r="F318" s="145"/>
      <c r="G318" s="145"/>
      <c r="H318" s="146"/>
      <c r="I318" s="145"/>
    </row>
    <row r="319" spans="6:13">
      <c r="F319" s="145"/>
      <c r="G319" s="145"/>
      <c r="H319" s="146"/>
      <c r="I319" s="145"/>
    </row>
    <row r="320" spans="6:13">
      <c r="F320" s="145"/>
      <c r="G320" s="145"/>
      <c r="H320" s="146"/>
      <c r="I320" s="145"/>
    </row>
    <row r="321" spans="6:10">
      <c r="F321" s="145"/>
      <c r="G321" s="145"/>
      <c r="H321" s="146"/>
      <c r="I321" s="145"/>
    </row>
    <row r="322" spans="6:10">
      <c r="F322" s="145"/>
      <c r="G322" s="145"/>
      <c r="H322" s="146"/>
      <c r="I322" s="145"/>
      <c r="J322" s="146"/>
    </row>
    <row r="323" spans="6:10">
      <c r="F323" s="145"/>
      <c r="G323" s="145"/>
      <c r="H323" s="146"/>
      <c r="I323" s="145"/>
      <c r="J323" s="146"/>
    </row>
    <row r="324" spans="6:10">
      <c r="F324" s="145"/>
      <c r="G324" s="145"/>
      <c r="H324" s="146"/>
      <c r="I324" s="145"/>
      <c r="J324" s="146"/>
    </row>
    <row r="325" spans="6:10">
      <c r="F325" s="145"/>
      <c r="G325" s="145"/>
      <c r="H325" s="146"/>
      <c r="I325" s="145"/>
      <c r="J325" s="146"/>
    </row>
  </sheetData>
  <mergeCells count="3">
    <mergeCell ref="U3:U5"/>
    <mergeCell ref="A1:U1"/>
    <mergeCell ref="A260:S260"/>
  </mergeCells>
  <phoneticPr fontId="13" type="noConversion"/>
  <printOptions horizontalCentered="1"/>
  <pageMargins left="0.25" right="0.25" top="0.75" bottom="0.75" header="0.3" footer="0.3"/>
  <pageSetup paperSize="9" scale="11" orientation="landscape" r:id="rId1"/>
  <rowBreaks count="1" manualBreakCount="1">
    <brk id="26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3"/>
  <sheetViews>
    <sheetView workbookViewId="0">
      <pane ySplit="175" topLeftCell="A262" activePane="bottomLeft" state="frozen"/>
      <selection pane="bottomLeft" activeCell="E316" sqref="E316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84" t="s">
        <v>355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6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87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88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341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342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344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345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490" customFormat="1" ht="18" customHeight="1">
      <c r="A266" s="494" t="s">
        <v>346</v>
      </c>
      <c r="B266" s="571">
        <v>181844.31594840979</v>
      </c>
      <c r="C266" s="572">
        <v>35803.49</v>
      </c>
      <c r="D266" s="572">
        <v>22467.14</v>
      </c>
      <c r="E266" s="572">
        <v>2450.83</v>
      </c>
      <c r="F266" s="572">
        <v>13336.35</v>
      </c>
      <c r="G266" s="572">
        <v>4360.76</v>
      </c>
      <c r="H266" s="572">
        <v>8975.59</v>
      </c>
      <c r="I266" s="572">
        <v>146040.82594840977</v>
      </c>
      <c r="J266" s="572">
        <v>16210.46420043913</v>
      </c>
      <c r="K266" s="572">
        <v>5583.65</v>
      </c>
      <c r="L266" s="573">
        <v>129830.36174797063</v>
      </c>
      <c r="M266" s="573">
        <v>67392.017877428647</v>
      </c>
      <c r="N266" s="573">
        <v>62438.34387054199</v>
      </c>
      <c r="O266" s="573">
        <v>38677.604200439127</v>
      </c>
      <c r="P266" s="573">
        <v>8034.48</v>
      </c>
      <c r="Q266" s="573">
        <v>143166.71174797064</v>
      </c>
      <c r="R266" s="573">
        <v>71752.777877428642</v>
      </c>
      <c r="S266" s="574">
        <v>71413.933870541994</v>
      </c>
      <c r="T266" s="489"/>
      <c r="U266" s="565"/>
      <c r="X266" s="491"/>
    </row>
    <row r="267" spans="1:25" s="490" customFormat="1" ht="18" customHeight="1">
      <c r="A267" s="494" t="s">
        <v>347</v>
      </c>
      <c r="B267" s="571">
        <v>164220.15477067497</v>
      </c>
      <c r="C267" s="572">
        <v>36931.129999999997</v>
      </c>
      <c r="D267" s="572">
        <v>18704.21</v>
      </c>
      <c r="E267" s="572">
        <v>5519.14</v>
      </c>
      <c r="F267" s="572">
        <v>18226.919999999998</v>
      </c>
      <c r="G267" s="572">
        <v>7769.59</v>
      </c>
      <c r="H267" s="572">
        <v>10457.33</v>
      </c>
      <c r="I267" s="572">
        <v>127289.02477067497</v>
      </c>
      <c r="J267" s="572">
        <v>9053.6142997802599</v>
      </c>
      <c r="K267" s="572">
        <v>5977.32</v>
      </c>
      <c r="L267" s="573">
        <v>118235.41047089471</v>
      </c>
      <c r="M267" s="573">
        <v>59578.95941703608</v>
      </c>
      <c r="N267" s="573">
        <v>58656.451053858633</v>
      </c>
      <c r="O267" s="573">
        <v>27757.824299780259</v>
      </c>
      <c r="P267" s="573">
        <v>11496.46</v>
      </c>
      <c r="Q267" s="573">
        <v>136462.3304708947</v>
      </c>
      <c r="R267" s="573">
        <v>67348.549417036076</v>
      </c>
      <c r="S267" s="574">
        <v>69113.781053858635</v>
      </c>
      <c r="T267" s="489"/>
      <c r="U267" s="565"/>
      <c r="X267" s="491"/>
    </row>
    <row r="268" spans="1:25" s="577" customFormat="1" ht="18" customHeight="1">
      <c r="A268" s="494" t="s">
        <v>348</v>
      </c>
      <c r="B268" s="571">
        <v>214129.98308443543</v>
      </c>
      <c r="C268" s="572">
        <v>44942.77</v>
      </c>
      <c r="D268" s="572">
        <v>28128.34</v>
      </c>
      <c r="E268" s="572">
        <v>7037.63</v>
      </c>
      <c r="F268" s="572">
        <v>16814.43</v>
      </c>
      <c r="G268" s="572">
        <v>6142</v>
      </c>
      <c r="H268" s="572">
        <v>10672.43</v>
      </c>
      <c r="I268" s="572">
        <v>169187.21308443544</v>
      </c>
      <c r="J268" s="572">
        <v>19830.490829971099</v>
      </c>
      <c r="K268" s="572">
        <v>12302.23</v>
      </c>
      <c r="L268" s="573">
        <v>149356.72225446432</v>
      </c>
      <c r="M268" s="573">
        <v>79627.061604477887</v>
      </c>
      <c r="N268" s="573">
        <v>69729.660649986428</v>
      </c>
      <c r="O268" s="573">
        <v>47958.830829971099</v>
      </c>
      <c r="P268" s="573">
        <v>19339.86</v>
      </c>
      <c r="Q268" s="573">
        <v>166171.15225446431</v>
      </c>
      <c r="R268" s="573">
        <v>85769.061604477887</v>
      </c>
      <c r="S268" s="574">
        <v>80402.090649986421</v>
      </c>
      <c r="T268" s="575"/>
      <c r="U268" s="576"/>
      <c r="X268" s="578"/>
    </row>
    <row r="269" spans="1:25" s="483" customFormat="1" ht="18" customHeight="1">
      <c r="A269" s="424" t="s">
        <v>349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9">
        <f t="shared" si="34"/>
        <v>220929.80557438702</v>
      </c>
      <c r="T269" s="482"/>
      <c r="U269" s="570"/>
      <c r="X269" s="484"/>
    </row>
    <row r="270" spans="1:25" s="490" customFormat="1" ht="18" customHeight="1">
      <c r="A270" s="430" t="s">
        <v>350</v>
      </c>
      <c r="B270" s="485">
        <v>111827.71795413313</v>
      </c>
      <c r="C270" s="486">
        <v>31914.36</v>
      </c>
      <c r="D270" s="486">
        <v>23212.18</v>
      </c>
      <c r="E270" s="486">
        <v>1838.52</v>
      </c>
      <c r="F270" s="486">
        <v>8702.18</v>
      </c>
      <c r="G270" s="486">
        <v>411.92</v>
      </c>
      <c r="H270" s="486">
        <v>8290.26</v>
      </c>
      <c r="I270" s="486">
        <v>79913.357954133127</v>
      </c>
      <c r="J270" s="486">
        <v>11496.066093202811</v>
      </c>
      <c r="K270" s="486">
        <v>6083.9240405447417</v>
      </c>
      <c r="L270" s="487">
        <v>68417.291860930331</v>
      </c>
      <c r="M270" s="487">
        <v>42729.85581958769</v>
      </c>
      <c r="N270" s="487">
        <v>25687.436041342626</v>
      </c>
      <c r="O270" s="487">
        <v>34708.246093202812</v>
      </c>
      <c r="P270" s="487">
        <v>7922.4440405447422</v>
      </c>
      <c r="Q270" s="487">
        <v>77119.471860930324</v>
      </c>
      <c r="R270" s="487">
        <v>43141.775819587689</v>
      </c>
      <c r="S270" s="488">
        <v>33977.696041342628</v>
      </c>
      <c r="T270" s="489"/>
      <c r="U270" s="565"/>
      <c r="X270" s="491"/>
    </row>
    <row r="271" spans="1:25" s="490" customFormat="1" ht="18" customHeight="1">
      <c r="A271" s="430" t="s">
        <v>351</v>
      </c>
      <c r="B271" s="485">
        <v>172723.23498929423</v>
      </c>
      <c r="C271" s="486">
        <v>39177.1</v>
      </c>
      <c r="D271" s="486">
        <v>22206.7</v>
      </c>
      <c r="E271" s="486">
        <v>1024.02</v>
      </c>
      <c r="F271" s="486">
        <v>16970.400000000001</v>
      </c>
      <c r="G271" s="486">
        <v>2961.93</v>
      </c>
      <c r="H271" s="486">
        <v>14008.47</v>
      </c>
      <c r="I271" s="486">
        <v>133546.13498929422</v>
      </c>
      <c r="J271" s="486">
        <v>22366.963440236425</v>
      </c>
      <c r="K271" s="486">
        <v>9495.66</v>
      </c>
      <c r="L271" s="487">
        <v>111179.17154905779</v>
      </c>
      <c r="M271" s="487">
        <v>64470.839935657503</v>
      </c>
      <c r="N271" s="487">
        <v>46708.331613400296</v>
      </c>
      <c r="O271" s="487">
        <v>44573.663440236429</v>
      </c>
      <c r="P271" s="487">
        <v>10519.68</v>
      </c>
      <c r="Q271" s="487">
        <v>128149.57154905779</v>
      </c>
      <c r="R271" s="487">
        <v>67432.769935657503</v>
      </c>
      <c r="S271" s="488">
        <v>60716.801613400297</v>
      </c>
      <c r="T271" s="489"/>
      <c r="U271" s="565"/>
      <c r="X271" s="491"/>
    </row>
    <row r="272" spans="1:25" s="483" customFormat="1" ht="18" customHeight="1">
      <c r="A272" s="494" t="s">
        <v>352</v>
      </c>
      <c r="B272" s="571">
        <v>285457.40257927723</v>
      </c>
      <c r="C272" s="572">
        <v>107143.22</v>
      </c>
      <c r="D272" s="572">
        <v>59800.88</v>
      </c>
      <c r="E272" s="572">
        <v>2723.77</v>
      </c>
      <c r="F272" s="572">
        <v>47342.34</v>
      </c>
      <c r="G272" s="572">
        <v>14463.01</v>
      </c>
      <c r="H272" s="572">
        <v>32879.33</v>
      </c>
      <c r="I272" s="572">
        <v>178314.18257927723</v>
      </c>
      <c r="J272" s="572">
        <v>53035.803332543961</v>
      </c>
      <c r="K272" s="572">
        <v>36624.79</v>
      </c>
      <c r="L272" s="573">
        <v>125278.37924673327</v>
      </c>
      <c r="M272" s="573">
        <v>87006.904073665602</v>
      </c>
      <c r="N272" s="573">
        <v>38271.475173067651</v>
      </c>
      <c r="O272" s="573">
        <v>112836.68333254395</v>
      </c>
      <c r="P272" s="573">
        <v>39348.559999999998</v>
      </c>
      <c r="Q272" s="573">
        <v>172620.71924673326</v>
      </c>
      <c r="R272" s="573">
        <v>101469.91407366561</v>
      </c>
      <c r="S272" s="574">
        <v>71150.805173067653</v>
      </c>
      <c r="T272" s="482"/>
      <c r="U272" s="569"/>
      <c r="X272" s="484"/>
    </row>
    <row r="273" spans="1:24" s="483" customFormat="1" ht="18" customHeight="1">
      <c r="A273" s="424" t="s">
        <v>354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9">
        <f t="shared" si="35"/>
        <v>165845.30282781058</v>
      </c>
      <c r="T273" s="482"/>
      <c r="U273" s="570"/>
      <c r="X273" s="484"/>
    </row>
    <row r="274" spans="1:24" s="181" customFormat="1" ht="18" customHeight="1">
      <c r="A274" s="362" t="s">
        <v>278</v>
      </c>
      <c r="B274" s="363">
        <f>(B273-B269)/B269*100</f>
        <v>1.7518741309471155</v>
      </c>
      <c r="C274" s="363">
        <f t="shared" ref="C274:S274" si="36">(C273-C269)/C269*100</f>
        <v>51.460429229438219</v>
      </c>
      <c r="D274" s="363">
        <f t="shared" si="36"/>
        <v>51.832944707256281</v>
      </c>
      <c r="E274" s="363">
        <f t="shared" si="36"/>
        <v>-62.776793091500316</v>
      </c>
      <c r="F274" s="363">
        <f t="shared" si="36"/>
        <v>50.926811320091701</v>
      </c>
      <c r="G274" s="363">
        <f t="shared" si="36"/>
        <v>-2.3833278149772634</v>
      </c>
      <c r="H274" s="363">
        <f t="shared" si="36"/>
        <v>83.283237032620448</v>
      </c>
      <c r="I274" s="363">
        <f t="shared" si="36"/>
        <v>-11.466990186698402</v>
      </c>
      <c r="J274" s="363">
        <f t="shared" si="36"/>
        <v>92.703543146613583</v>
      </c>
      <c r="K274" s="363">
        <f t="shared" si="36"/>
        <v>118.76518673331637</v>
      </c>
      <c r="L274" s="363">
        <f t="shared" si="36"/>
        <v>-23.286968680334471</v>
      </c>
      <c r="M274" s="363">
        <f t="shared" si="36"/>
        <v>-5.9973652877182504</v>
      </c>
      <c r="N274" s="363">
        <f t="shared" si="36"/>
        <v>-42.005733754251239</v>
      </c>
      <c r="O274" s="363">
        <f t="shared" si="36"/>
        <v>67.944260482029279</v>
      </c>
      <c r="P274" s="363">
        <f t="shared" si="36"/>
        <v>48.673770646718715</v>
      </c>
      <c r="Q274" s="363">
        <f t="shared" si="36"/>
        <v>-15.233378688144802</v>
      </c>
      <c r="R274" s="363">
        <f t="shared" si="36"/>
        <v>-5.7036985317776994</v>
      </c>
      <c r="S274" s="503">
        <f t="shared" si="36"/>
        <v>-24.933033640872644</v>
      </c>
      <c r="T274" s="500" t="e">
        <f t="shared" ref="T274:U274" si="37">(T257-T253)/T253*100</f>
        <v>#DIV/0!</v>
      </c>
      <c r="U274" s="363" t="e">
        <f t="shared" si="37"/>
        <v>#DIV/0!</v>
      </c>
    </row>
    <row r="275" spans="1:24" s="182" customFormat="1" ht="18" customHeight="1">
      <c r="A275" s="298" t="s">
        <v>339</v>
      </c>
      <c r="B275" s="418">
        <f>(B273-B257)/B257*100</f>
        <v>-10.781523081140785</v>
      </c>
      <c r="C275" s="418">
        <f t="shared" ref="C275:S275" si="38">(C273-C257)/C257*100</f>
        <v>-11.038671481822329</v>
      </c>
      <c r="D275" s="418">
        <f t="shared" si="38"/>
        <v>-9.7492555497429585</v>
      </c>
      <c r="E275" s="418">
        <f t="shared" si="38"/>
        <v>89.31895050055239</v>
      </c>
      <c r="F275" s="418">
        <f t="shared" si="38"/>
        <v>-12.833316082631926</v>
      </c>
      <c r="G275" s="418">
        <f t="shared" si="38"/>
        <v>-29.903199083236526</v>
      </c>
      <c r="H275" s="418">
        <f t="shared" si="38"/>
        <v>-5.385256556776759</v>
      </c>
      <c r="I275" s="418">
        <f t="shared" si="38"/>
        <v>-10.664042571039491</v>
      </c>
      <c r="J275" s="418">
        <f t="shared" si="38"/>
        <v>25.889136622501859</v>
      </c>
      <c r="K275" s="418">
        <f t="shared" si="38"/>
        <v>51.988772524318314</v>
      </c>
      <c r="L275" s="418">
        <f t="shared" si="38"/>
        <v>-17.492501112174743</v>
      </c>
      <c r="M275" s="418">
        <f t="shared" si="38"/>
        <v>-14.593604057213538</v>
      </c>
      <c r="N275" s="418">
        <f t="shared" si="38"/>
        <v>-22.130764828459174</v>
      </c>
      <c r="O275" s="418">
        <f t="shared" si="38"/>
        <v>3.5043134339308271</v>
      </c>
      <c r="P275" s="418">
        <f t="shared" si="38"/>
        <v>54.942037619301118</v>
      </c>
      <c r="Q275" s="418">
        <f t="shared" si="38"/>
        <v>-16.631491595311712</v>
      </c>
      <c r="R275" s="418">
        <f t="shared" si="38"/>
        <v>-16.134385056414995</v>
      </c>
      <c r="S275" s="504">
        <f t="shared" si="38"/>
        <v>-17.258556346087158</v>
      </c>
      <c r="T275" s="501" t="e">
        <f t="shared" ref="T275:U275" si="39">(T257-T241)/T241*100</f>
        <v>#DIV/0!</v>
      </c>
      <c r="U275" s="418" t="e">
        <f t="shared" si="39"/>
        <v>#DIV/0!</v>
      </c>
    </row>
    <row r="276" spans="1:24" s="181" customFormat="1" ht="18" customHeight="1" thickBot="1">
      <c r="A276" s="299" t="s">
        <v>340</v>
      </c>
      <c r="B276" s="422">
        <f>(B273-B241)/B241*100</f>
        <v>-9.9004641914413405</v>
      </c>
      <c r="C276" s="422">
        <f t="shared" ref="C276:S276" si="40">(C273-C241)/C241*100</f>
        <v>-17.513211978860845</v>
      </c>
      <c r="D276" s="422">
        <f t="shared" si="40"/>
        <v>-5.6877616012071064</v>
      </c>
      <c r="E276" s="422">
        <f t="shared" si="40"/>
        <v>-63.583488406214585</v>
      </c>
      <c r="F276" s="422">
        <f t="shared" si="40"/>
        <v>-30.136824425987964</v>
      </c>
      <c r="G276" s="422">
        <f t="shared" si="40"/>
        <v>-71.432575415902164</v>
      </c>
      <c r="H276" s="422">
        <f t="shared" si="40"/>
        <v>31.14667053291199</v>
      </c>
      <c r="I276" s="422">
        <f t="shared" si="40"/>
        <v>-5.9516643274144423</v>
      </c>
      <c r="J276" s="422">
        <f t="shared" si="40"/>
        <v>71.766819490977781</v>
      </c>
      <c r="K276" s="422">
        <f t="shared" si="40"/>
        <v>240.31829602423053</v>
      </c>
      <c r="L276" s="422">
        <f t="shared" si="40"/>
        <v>-16.695204285043701</v>
      </c>
      <c r="M276" s="422">
        <f t="shared" si="40"/>
        <v>-19.643706022626816</v>
      </c>
      <c r="N276" s="422">
        <f t="shared" si="40"/>
        <v>-10.961906883510165</v>
      </c>
      <c r="O276" s="422">
        <f t="shared" si="40"/>
        <v>18.477273686775902</v>
      </c>
      <c r="P276" s="422">
        <f t="shared" si="40"/>
        <v>88.366512308446048</v>
      </c>
      <c r="Q276" s="422">
        <f t="shared" si="40"/>
        <v>-19.681052931199559</v>
      </c>
      <c r="R276" s="422">
        <f t="shared" si="40"/>
        <v>-30.276257720337966</v>
      </c>
      <c r="S276" s="505">
        <f t="shared" si="40"/>
        <v>-0.31272413851096681</v>
      </c>
      <c r="T276" s="502" t="e">
        <f t="shared" ref="T276:U276" si="41">(T257-T225)/T225*100</f>
        <v>#DIV/0!</v>
      </c>
      <c r="U276" s="422" t="e">
        <f t="shared" si="41"/>
        <v>#DIV/0!</v>
      </c>
    </row>
    <row r="277" spans="1:24" s="181" customFormat="1" ht="5.25" customHeight="1">
      <c r="A277" s="184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</row>
    <row r="278" spans="1:24" s="186" customFormat="1" ht="22.5" hidden="1" customHeight="1">
      <c r="A278" s="585" t="s">
        <v>279</v>
      </c>
      <c r="B278" s="585"/>
      <c r="C278" s="585"/>
      <c r="D278" s="585"/>
      <c r="E278" s="585"/>
      <c r="F278" s="585"/>
      <c r="G278" s="585"/>
      <c r="H278" s="585"/>
      <c r="I278" s="585"/>
      <c r="J278" s="585"/>
      <c r="K278" s="585"/>
      <c r="L278" s="585"/>
      <c r="M278" s="585"/>
      <c r="N278" s="585"/>
      <c r="O278" s="585"/>
      <c r="P278" s="585"/>
      <c r="Q278" s="585"/>
      <c r="R278" s="585"/>
      <c r="S278" s="585"/>
      <c r="U278" s="187"/>
    </row>
    <row r="279" spans="1:24" s="188" customFormat="1" ht="11.25" hidden="1" customHeight="1">
      <c r="A279" s="5" t="s">
        <v>229</v>
      </c>
      <c r="B279" s="6" t="s">
        <v>0</v>
      </c>
      <c r="C279" s="302" t="s">
        <v>1</v>
      </c>
      <c r="D279" s="302"/>
      <c r="E279" s="302"/>
      <c r="F279" s="302"/>
      <c r="G279" s="302"/>
      <c r="H279" s="303"/>
      <c r="I279" s="313" t="s">
        <v>2</v>
      </c>
      <c r="J279" s="313"/>
      <c r="K279" s="313"/>
      <c r="L279" s="313"/>
      <c r="M279" s="313"/>
      <c r="N279" s="341"/>
      <c r="O279" s="325" t="s">
        <v>3</v>
      </c>
      <c r="P279" s="325"/>
      <c r="Q279" s="326" t="s">
        <v>4</v>
      </c>
      <c r="R279" s="325"/>
      <c r="S279" s="327"/>
      <c r="U279" s="189"/>
    </row>
    <row r="280" spans="1:24" s="188" customFormat="1" ht="11.25" hidden="1" customHeight="1">
      <c r="A280" s="7"/>
      <c r="B280" s="8"/>
      <c r="C280" s="336"/>
      <c r="D280" s="305" t="s">
        <v>3</v>
      </c>
      <c r="E280" s="306"/>
      <c r="F280" s="305" t="s">
        <v>4</v>
      </c>
      <c r="G280" s="302"/>
      <c r="H280" s="303"/>
      <c r="I280" s="315"/>
      <c r="J280" s="316" t="s">
        <v>3</v>
      </c>
      <c r="K280" s="317"/>
      <c r="L280" s="318" t="s">
        <v>4</v>
      </c>
      <c r="M280" s="313"/>
      <c r="N280" s="314"/>
      <c r="O280" s="343"/>
      <c r="P280" s="344"/>
      <c r="Q280" s="345"/>
      <c r="R280" s="343"/>
      <c r="S280" s="346"/>
      <c r="U280" s="189"/>
    </row>
    <row r="281" spans="1:24" s="190" customFormat="1" ht="11.25" hidden="1" customHeight="1" thickBot="1">
      <c r="A281" s="7"/>
      <c r="B281" s="8"/>
      <c r="C281" s="336"/>
      <c r="D281" s="337"/>
      <c r="E281" s="338" t="s">
        <v>230</v>
      </c>
      <c r="F281" s="339"/>
      <c r="G281" s="340" t="s">
        <v>5</v>
      </c>
      <c r="H281" s="303" t="s">
        <v>6</v>
      </c>
      <c r="I281" s="315"/>
      <c r="J281" s="334"/>
      <c r="K281" s="318" t="s">
        <v>230</v>
      </c>
      <c r="L281" s="342"/>
      <c r="M281" s="335" t="s">
        <v>5</v>
      </c>
      <c r="N281" s="314" t="s">
        <v>6</v>
      </c>
      <c r="O281" s="346"/>
      <c r="P281" s="326" t="s">
        <v>230</v>
      </c>
      <c r="Q281" s="345"/>
      <c r="R281" s="347" t="s">
        <v>5</v>
      </c>
      <c r="S281" s="327" t="s">
        <v>6</v>
      </c>
      <c r="U281" s="191"/>
    </row>
    <row r="282" spans="1:24" ht="18" hidden="1" thickTop="1">
      <c r="A282" s="192" t="s">
        <v>280</v>
      </c>
      <c r="B282" s="419">
        <f t="shared" ref="B282:U282" si="42">SUM(B210:B216)</f>
        <v>1061150.293088688</v>
      </c>
      <c r="C282" s="419">
        <f t="shared" si="42"/>
        <v>280748.66000000003</v>
      </c>
      <c r="D282" s="419">
        <f t="shared" si="42"/>
        <v>186312.42</v>
      </c>
      <c r="E282" s="419">
        <f t="shared" si="42"/>
        <v>9942.0400000000009</v>
      </c>
      <c r="F282" s="419">
        <f t="shared" si="42"/>
        <v>94435.239999999991</v>
      </c>
      <c r="G282" s="419">
        <f t="shared" si="42"/>
        <v>29574.58</v>
      </c>
      <c r="H282" s="419">
        <f t="shared" si="42"/>
        <v>64860.66</v>
      </c>
      <c r="I282" s="419">
        <f t="shared" si="42"/>
        <v>780403.63308868825</v>
      </c>
      <c r="J282" s="419">
        <f t="shared" si="42"/>
        <v>154474.88485034218</v>
      </c>
      <c r="K282" s="419">
        <f t="shared" si="42"/>
        <v>52092.65</v>
      </c>
      <c r="L282" s="419">
        <f t="shared" si="42"/>
        <v>625927.74823834596</v>
      </c>
      <c r="M282" s="419">
        <f t="shared" si="42"/>
        <v>361015.85719014099</v>
      </c>
      <c r="N282" s="419">
        <f t="shared" si="42"/>
        <v>264911.89104820491</v>
      </c>
      <c r="O282" s="419">
        <f t="shared" si="42"/>
        <v>340787.30485034222</v>
      </c>
      <c r="P282" s="419">
        <f t="shared" si="42"/>
        <v>62030.69</v>
      </c>
      <c r="Q282" s="419">
        <f t="shared" si="42"/>
        <v>720364.98823834595</v>
      </c>
      <c r="R282" s="419">
        <f t="shared" si="42"/>
        <v>390592.437190141</v>
      </c>
      <c r="S282" s="419">
        <f t="shared" si="42"/>
        <v>329771.55104820494</v>
      </c>
      <c r="T282" s="419">
        <f t="shared" si="42"/>
        <v>0</v>
      </c>
      <c r="U282" s="419">
        <f t="shared" si="42"/>
        <v>0</v>
      </c>
    </row>
    <row r="283" spans="1:24" ht="17.25" hidden="1">
      <c r="A283" s="348" t="s">
        <v>281</v>
      </c>
      <c r="B283" s="420">
        <f t="shared" ref="B283:U283" si="43">SUM(B193:B199)</f>
        <v>1052274.2690921908</v>
      </c>
      <c r="C283" s="420">
        <f t="shared" si="43"/>
        <v>245933.49</v>
      </c>
      <c r="D283" s="420">
        <f t="shared" si="43"/>
        <v>158633.23000000001</v>
      </c>
      <c r="E283" s="420">
        <f t="shared" si="43"/>
        <v>5262.47</v>
      </c>
      <c r="F283" s="420">
        <f t="shared" si="43"/>
        <v>87300.260000000009</v>
      </c>
      <c r="G283" s="420">
        <f t="shared" si="43"/>
        <v>26662.34</v>
      </c>
      <c r="H283" s="420">
        <f t="shared" si="43"/>
        <v>60635.92</v>
      </c>
      <c r="I283" s="420">
        <f t="shared" si="43"/>
        <v>806342.77909219079</v>
      </c>
      <c r="J283" s="420">
        <f t="shared" si="43"/>
        <v>174090.29120572755</v>
      </c>
      <c r="K283" s="420">
        <f t="shared" si="43"/>
        <v>44673.759999999995</v>
      </c>
      <c r="L283" s="420">
        <f t="shared" si="43"/>
        <v>632251.48788646329</v>
      </c>
      <c r="M283" s="420">
        <f t="shared" si="43"/>
        <v>340418.18621114391</v>
      </c>
      <c r="N283" s="420">
        <f t="shared" si="43"/>
        <v>291834.30167531938</v>
      </c>
      <c r="O283" s="420">
        <f t="shared" si="43"/>
        <v>332724.52120572753</v>
      </c>
      <c r="P283" s="420">
        <f t="shared" si="43"/>
        <v>49935.229999999996</v>
      </c>
      <c r="Q283" s="420">
        <f t="shared" si="43"/>
        <v>719549.7478864633</v>
      </c>
      <c r="R283" s="420">
        <f t="shared" si="43"/>
        <v>367080.52621114394</v>
      </c>
      <c r="S283" s="420">
        <f t="shared" si="43"/>
        <v>352469.22167531936</v>
      </c>
      <c r="T283" s="420">
        <f t="shared" si="43"/>
        <v>122942.35924653233</v>
      </c>
      <c r="U283" s="420">
        <f t="shared" si="43"/>
        <v>20218.484750144282</v>
      </c>
    </row>
    <row r="284" spans="1:24" ht="17.25" hidden="1">
      <c r="A284" s="348" t="s">
        <v>282</v>
      </c>
      <c r="B284" s="421">
        <f t="shared" ref="B284:U284" si="44">SUM(B176:B182)</f>
        <v>1122510.7960463047</v>
      </c>
      <c r="C284" s="421">
        <f t="shared" si="44"/>
        <v>318825.40000000002</v>
      </c>
      <c r="D284" s="421">
        <f t="shared" si="44"/>
        <v>191649.98</v>
      </c>
      <c r="E284" s="421">
        <f t="shared" si="44"/>
        <v>10302.5</v>
      </c>
      <c r="F284" s="421">
        <f t="shared" si="44"/>
        <v>127174.42</v>
      </c>
      <c r="G284" s="421">
        <f t="shared" si="44"/>
        <v>53222.8</v>
      </c>
      <c r="H284" s="421">
        <f t="shared" si="44"/>
        <v>73953.62</v>
      </c>
      <c r="I284" s="421">
        <f t="shared" si="44"/>
        <v>803685.39604630473</v>
      </c>
      <c r="J284" s="421">
        <f t="shared" si="44"/>
        <v>152011.54181520833</v>
      </c>
      <c r="K284" s="421">
        <f t="shared" si="44"/>
        <v>34506.800000000003</v>
      </c>
      <c r="L284" s="421">
        <f t="shared" si="44"/>
        <v>651673.85423109634</v>
      </c>
      <c r="M284" s="421">
        <f t="shared" si="44"/>
        <v>392306.2608890906</v>
      </c>
      <c r="N284" s="421">
        <f t="shared" si="44"/>
        <v>259367.5933420058</v>
      </c>
      <c r="O284" s="421">
        <f t="shared" si="44"/>
        <v>343661.60074604378</v>
      </c>
      <c r="P284" s="421">
        <f t="shared" si="44"/>
        <v>44809.63</v>
      </c>
      <c r="Q284" s="421">
        <f t="shared" si="44"/>
        <v>778849.90867400949</v>
      </c>
      <c r="R284" s="421">
        <f t="shared" si="44"/>
        <v>445528.87573741359</v>
      </c>
      <c r="S284" s="421">
        <f t="shared" si="44"/>
        <v>333321.03293659585</v>
      </c>
      <c r="T284" s="421">
        <f t="shared" si="44"/>
        <v>32261.136029994068</v>
      </c>
      <c r="U284" s="421">
        <f t="shared" si="44"/>
        <v>0</v>
      </c>
    </row>
    <row r="285" spans="1:24" ht="17.25" hidden="1">
      <c r="A285" s="348" t="s">
        <v>193</v>
      </c>
      <c r="B285" s="421">
        <f t="shared" ref="B285:S285" si="45">SUM(B124:B130)</f>
        <v>458926</v>
      </c>
      <c r="C285" s="421">
        <f t="shared" si="45"/>
        <v>172692</v>
      </c>
      <c r="D285" s="421">
        <f t="shared" si="45"/>
        <v>107762</v>
      </c>
      <c r="E285" s="421">
        <f t="shared" si="45"/>
        <v>10668</v>
      </c>
      <c r="F285" s="421">
        <f t="shared" si="45"/>
        <v>64930</v>
      </c>
      <c r="G285" s="421">
        <f t="shared" si="45"/>
        <v>14677</v>
      </c>
      <c r="H285" s="421">
        <f t="shared" si="45"/>
        <v>50253</v>
      </c>
      <c r="I285" s="421">
        <f t="shared" si="45"/>
        <v>286233</v>
      </c>
      <c r="J285" s="421">
        <f t="shared" si="45"/>
        <v>48335</v>
      </c>
      <c r="K285" s="421">
        <f t="shared" si="45"/>
        <v>24478</v>
      </c>
      <c r="L285" s="421">
        <f t="shared" si="45"/>
        <v>237898</v>
      </c>
      <c r="M285" s="421">
        <f t="shared" si="45"/>
        <v>123239</v>
      </c>
      <c r="N285" s="421">
        <f t="shared" si="45"/>
        <v>114657</v>
      </c>
      <c r="O285" s="421">
        <f t="shared" si="45"/>
        <v>156098</v>
      </c>
      <c r="P285" s="421">
        <f t="shared" si="45"/>
        <v>35148</v>
      </c>
      <c r="Q285" s="421">
        <f t="shared" si="45"/>
        <v>302828</v>
      </c>
      <c r="R285" s="421">
        <f t="shared" si="45"/>
        <v>137917</v>
      </c>
      <c r="S285" s="421">
        <f t="shared" si="45"/>
        <v>164911</v>
      </c>
      <c r="T285" s="127"/>
      <c r="U285" s="89"/>
    </row>
    <row r="286" spans="1:24" ht="17.25" hidden="1">
      <c r="A286" s="349" t="s">
        <v>161</v>
      </c>
      <c r="B286" s="196">
        <f>100*(B282/B283-1)</f>
        <v>0.8435086039074946</v>
      </c>
      <c r="C286" s="196">
        <f t="shared" ref="C286:U286" si="46">100*(C282/C283-1)</f>
        <v>14.156335519818807</v>
      </c>
      <c r="D286" s="196">
        <f t="shared" si="46"/>
        <v>17.448544671252051</v>
      </c>
      <c r="E286" s="196">
        <f t="shared" si="46"/>
        <v>88.923452295214986</v>
      </c>
      <c r="F286" s="196">
        <f t="shared" si="46"/>
        <v>8.1729195308238189</v>
      </c>
      <c r="G286" s="196">
        <f t="shared" si="46"/>
        <v>10.922672203565043</v>
      </c>
      <c r="H286" s="196">
        <f t="shared" si="46"/>
        <v>6.9673883071288634</v>
      </c>
      <c r="I286" s="196">
        <f t="shared" si="46"/>
        <v>-3.2168882361302664</v>
      </c>
      <c r="J286" s="196">
        <f t="shared" si="46"/>
        <v>-11.267375233582255</v>
      </c>
      <c r="K286" s="196">
        <f t="shared" si="46"/>
        <v>16.606817962043063</v>
      </c>
      <c r="L286" s="196">
        <f t="shared" si="46"/>
        <v>-1.0001937155192486</v>
      </c>
      <c r="M286" s="196">
        <f t="shared" si="46"/>
        <v>6.0506964120363937</v>
      </c>
      <c r="N286" s="196">
        <f t="shared" si="46"/>
        <v>-9.2252385934628816</v>
      </c>
      <c r="O286" s="196">
        <f t="shared" si="46"/>
        <v>2.4232610254864229</v>
      </c>
      <c r="P286" s="196">
        <f t="shared" si="46"/>
        <v>24.222297564264771</v>
      </c>
      <c r="Q286" s="196">
        <f t="shared" si="46"/>
        <v>0.1132986779965206</v>
      </c>
      <c r="R286" s="196">
        <f t="shared" si="46"/>
        <v>6.4051098601381806</v>
      </c>
      <c r="S286" s="196">
        <f t="shared" si="46"/>
        <v>-6.4396177683913152</v>
      </c>
      <c r="T286" s="128">
        <f t="shared" si="46"/>
        <v>-100</v>
      </c>
      <c r="U286" s="103">
        <f t="shared" si="46"/>
        <v>-100</v>
      </c>
    </row>
    <row r="287" spans="1:24" ht="17.25" hidden="1">
      <c r="A287" s="348" t="s">
        <v>162</v>
      </c>
      <c r="B287" s="197">
        <f>100*(B282/B284-1)</f>
        <v>-5.4663619426859817</v>
      </c>
      <c r="C287" s="197">
        <f t="shared" ref="C287:U287" si="47">100*(C282/C284-1)</f>
        <v>-11.942818859476056</v>
      </c>
      <c r="D287" s="197">
        <f t="shared" si="47"/>
        <v>-2.7850563824739272</v>
      </c>
      <c r="E287" s="197">
        <f t="shared" si="47"/>
        <v>-3.498762436301861</v>
      </c>
      <c r="F287" s="197">
        <f t="shared" si="47"/>
        <v>-25.743526095892566</v>
      </c>
      <c r="G287" s="197">
        <f t="shared" si="47"/>
        <v>-44.432498853874655</v>
      </c>
      <c r="H287" s="197">
        <f t="shared" si="47"/>
        <v>-12.295490065259806</v>
      </c>
      <c r="I287" s="197">
        <f t="shared" si="47"/>
        <v>-2.8968752041719448</v>
      </c>
      <c r="J287" s="197">
        <f t="shared" si="47"/>
        <v>1.6204973686329671</v>
      </c>
      <c r="K287" s="197">
        <f t="shared" si="47"/>
        <v>50.963433294307194</v>
      </c>
      <c r="L287" s="197">
        <f t="shared" si="47"/>
        <v>-3.9507655287364551</v>
      </c>
      <c r="M287" s="197">
        <f t="shared" si="47"/>
        <v>-7.9760143587909171</v>
      </c>
      <c r="N287" s="197">
        <f t="shared" si="47"/>
        <v>2.1376216028994532</v>
      </c>
      <c r="O287" s="197">
        <f t="shared" si="47"/>
        <v>-0.8363738891577821</v>
      </c>
      <c r="P287" s="197">
        <f t="shared" si="47"/>
        <v>38.431604992051938</v>
      </c>
      <c r="Q287" s="197">
        <f t="shared" si="47"/>
        <v>-7.5091387678575927</v>
      </c>
      <c r="R287" s="197">
        <f t="shared" si="47"/>
        <v>-12.330612343890168</v>
      </c>
      <c r="S287" s="197">
        <f t="shared" si="47"/>
        <v>-1.0648838619992218</v>
      </c>
      <c r="T287" s="129">
        <f t="shared" si="47"/>
        <v>-100</v>
      </c>
      <c r="U287" s="102" t="e">
        <f t="shared" si="47"/>
        <v>#DIV/0!</v>
      </c>
    </row>
    <row r="288" spans="1:24" hidden="1">
      <c r="A288" t="s">
        <v>194</v>
      </c>
      <c r="B288" s="102">
        <f t="shared" ref="B288:S288" si="48">100*(B282/B285-1)</f>
        <v>131.22470574530274</v>
      </c>
      <c r="C288" s="102">
        <f t="shared" si="48"/>
        <v>62.57189678734396</v>
      </c>
      <c r="D288" s="102">
        <f t="shared" si="48"/>
        <v>72.89250385107924</v>
      </c>
      <c r="E288" s="102">
        <f t="shared" si="48"/>
        <v>-6.8050243719534942</v>
      </c>
      <c r="F288" s="102">
        <f t="shared" si="48"/>
        <v>45.441614045895577</v>
      </c>
      <c r="G288" s="102">
        <f t="shared" si="48"/>
        <v>101.50289568712951</v>
      </c>
      <c r="H288" s="102">
        <f t="shared" si="48"/>
        <v>29.068234732254794</v>
      </c>
      <c r="I288" s="102">
        <f t="shared" si="48"/>
        <v>172.64628225560585</v>
      </c>
      <c r="J288" s="102">
        <f t="shared" si="48"/>
        <v>219.59218961485917</v>
      </c>
      <c r="K288" s="102">
        <f t="shared" si="48"/>
        <v>112.81415965356646</v>
      </c>
      <c r="L288" s="102">
        <f t="shared" si="48"/>
        <v>163.10761260638844</v>
      </c>
      <c r="M288" s="102">
        <f t="shared" si="48"/>
        <v>192.93961910607922</v>
      </c>
      <c r="N288" s="102">
        <f t="shared" si="48"/>
        <v>131.04728978449191</v>
      </c>
      <c r="O288" s="102">
        <f t="shared" si="48"/>
        <v>118.31625315528846</v>
      </c>
      <c r="P288" s="102">
        <f t="shared" si="48"/>
        <v>76.484266530101294</v>
      </c>
      <c r="Q288" s="102">
        <f t="shared" si="48"/>
        <v>137.87925430883075</v>
      </c>
      <c r="R288" s="102">
        <f t="shared" si="48"/>
        <v>183.20833341077676</v>
      </c>
      <c r="S288" s="102">
        <f t="shared" si="48"/>
        <v>99.969408376763795</v>
      </c>
      <c r="T288" s="122"/>
      <c r="U288" s="121" t="s">
        <v>171</v>
      </c>
    </row>
    <row r="289" spans="1:21" s="118" customFormat="1" hidden="1">
      <c r="A289" s="118" t="s">
        <v>170</v>
      </c>
      <c r="T289" s="130"/>
      <c r="U289" s="119"/>
    </row>
    <row r="290" spans="1:21" hidden="1">
      <c r="A290" s="118" t="s">
        <v>181</v>
      </c>
      <c r="B290" s="131" t="e">
        <f>B282/#REF!-1</f>
        <v>#REF!</v>
      </c>
      <c r="C290" s="131" t="e">
        <f>C282/#REF!-1</f>
        <v>#REF!</v>
      </c>
      <c r="D290" s="131" t="e">
        <f>D282/#REF!-1</f>
        <v>#REF!</v>
      </c>
      <c r="E290" s="131" t="e">
        <f>E282/#REF!-1</f>
        <v>#REF!</v>
      </c>
      <c r="F290" s="131" t="e">
        <f>F282/#REF!-1</f>
        <v>#REF!</v>
      </c>
      <c r="G290" s="131" t="e">
        <f>G282/#REF!-1</f>
        <v>#REF!</v>
      </c>
      <c r="H290" s="131" t="e">
        <f>H282/#REF!-1</f>
        <v>#REF!</v>
      </c>
      <c r="I290" s="131" t="e">
        <f>I282/#REF!-1</f>
        <v>#REF!</v>
      </c>
      <c r="J290" s="131" t="e">
        <f>J282/#REF!-1</f>
        <v>#REF!</v>
      </c>
      <c r="K290" s="131" t="e">
        <f>K282/#REF!-1</f>
        <v>#REF!</v>
      </c>
      <c r="L290" s="131" t="e">
        <f>L282/#REF!-1</f>
        <v>#REF!</v>
      </c>
      <c r="M290" s="131" t="e">
        <f>M282/#REF!-1</f>
        <v>#REF!</v>
      </c>
      <c r="N290" s="131" t="e">
        <f>N282/#REF!-1</f>
        <v>#REF!</v>
      </c>
      <c r="O290" s="131" t="e">
        <f>O282/#REF!-1</f>
        <v>#REF!</v>
      </c>
      <c r="P290" s="131" t="e">
        <f>P282/#REF!-1</f>
        <v>#REF!</v>
      </c>
      <c r="Q290" s="131" t="e">
        <f>Q282/#REF!-1</f>
        <v>#REF!</v>
      </c>
      <c r="R290" s="131" t="e">
        <f>R282/#REF!-1</f>
        <v>#REF!</v>
      </c>
      <c r="S290" s="131" t="e">
        <f>S282/#REF!-1</f>
        <v>#REF!</v>
      </c>
      <c r="T290" s="122"/>
      <c r="U290" s="104"/>
    </row>
    <row r="291" spans="1:21" hidden="1">
      <c r="A291" s="118" t="s">
        <v>182</v>
      </c>
      <c r="B291" s="131" t="e">
        <f>B282/#REF!-1</f>
        <v>#REF!</v>
      </c>
      <c r="C291" s="131" t="e">
        <f>C282/#REF!-1</f>
        <v>#REF!</v>
      </c>
      <c r="D291" s="131" t="e">
        <f>D282/#REF!-1</f>
        <v>#REF!</v>
      </c>
      <c r="E291" s="131" t="e">
        <f>E282/#REF!-1</f>
        <v>#REF!</v>
      </c>
      <c r="F291" s="131" t="e">
        <f>F282/#REF!-1</f>
        <v>#REF!</v>
      </c>
      <c r="G291" s="131" t="e">
        <f>G282/#REF!-1</f>
        <v>#REF!</v>
      </c>
      <c r="H291" s="131" t="e">
        <f>H282/#REF!-1</f>
        <v>#REF!</v>
      </c>
      <c r="I291" s="131" t="e">
        <f>I282/#REF!-1</f>
        <v>#REF!</v>
      </c>
      <c r="J291" s="131" t="e">
        <f>J282/#REF!-1</f>
        <v>#REF!</v>
      </c>
      <c r="K291" s="131" t="e">
        <f>K282/#REF!-1</f>
        <v>#REF!</v>
      </c>
      <c r="L291" s="131" t="e">
        <f>L282/#REF!-1</f>
        <v>#REF!</v>
      </c>
      <c r="M291" s="131" t="e">
        <f>M282/#REF!-1</f>
        <v>#REF!</v>
      </c>
      <c r="N291" s="131" t="e">
        <f>N282/#REF!-1</f>
        <v>#REF!</v>
      </c>
      <c r="O291" s="131" t="e">
        <f>O282/#REF!-1</f>
        <v>#REF!</v>
      </c>
      <c r="P291" s="131" t="e">
        <f>P282/#REF!-1</f>
        <v>#REF!</v>
      </c>
      <c r="Q291" s="131" t="e">
        <f>Q282/#REF!-1</f>
        <v>#REF!</v>
      </c>
      <c r="R291" s="131" t="e">
        <f>R282/#REF!-1</f>
        <v>#REF!</v>
      </c>
      <c r="S291" s="131" t="e">
        <f>S282/#REF!-1</f>
        <v>#REF!</v>
      </c>
      <c r="T291" s="122"/>
      <c r="U291" s="104"/>
    </row>
    <row r="292" spans="1:21" hidden="1">
      <c r="A292" s="118" t="s">
        <v>183</v>
      </c>
      <c r="B292" s="131" t="e">
        <f>B282/#REF!-1</f>
        <v>#REF!</v>
      </c>
      <c r="C292" s="131" t="e">
        <f>C282/#REF!-1</f>
        <v>#REF!</v>
      </c>
      <c r="D292" s="131" t="e">
        <f>D282/#REF!-1</f>
        <v>#REF!</v>
      </c>
      <c r="E292" s="131" t="e">
        <f>E282/#REF!-1</f>
        <v>#REF!</v>
      </c>
      <c r="F292" s="131" t="e">
        <f>F282/#REF!-1</f>
        <v>#REF!</v>
      </c>
      <c r="G292" s="131" t="e">
        <f>G282/#REF!-1</f>
        <v>#REF!</v>
      </c>
      <c r="H292" s="131" t="e">
        <f>H282/#REF!-1</f>
        <v>#REF!</v>
      </c>
      <c r="I292" s="131" t="e">
        <f>I282/#REF!-1</f>
        <v>#REF!</v>
      </c>
      <c r="J292" s="131" t="e">
        <f>J282/#REF!-1</f>
        <v>#REF!</v>
      </c>
      <c r="K292" s="131" t="e">
        <f>K282/#REF!-1</f>
        <v>#REF!</v>
      </c>
      <c r="L292" s="131" t="e">
        <f>L282/#REF!-1</f>
        <v>#REF!</v>
      </c>
      <c r="M292" s="131" t="e">
        <f>M282/#REF!-1</f>
        <v>#REF!</v>
      </c>
      <c r="N292" s="131" t="e">
        <f>N282/#REF!-1</f>
        <v>#REF!</v>
      </c>
      <c r="O292" s="131" t="e">
        <f>O282/#REF!-1</f>
        <v>#REF!</v>
      </c>
      <c r="P292" s="131" t="e">
        <f>P282/#REF!-1</f>
        <v>#REF!</v>
      </c>
      <c r="Q292" s="131" t="e">
        <f>Q282/#REF!-1</f>
        <v>#REF!</v>
      </c>
      <c r="R292" s="131" t="e">
        <f>R282/#REF!-1</f>
        <v>#REF!</v>
      </c>
      <c r="S292" s="131" t="e">
        <f>S282/#REF!-1</f>
        <v>#REF!</v>
      </c>
      <c r="T292" s="122"/>
      <c r="U292" s="104"/>
    </row>
    <row r="293" spans="1:21" hidden="1">
      <c r="A293" s="118" t="s">
        <v>184</v>
      </c>
      <c r="B293" s="131" t="e">
        <f>B282/#REF!-1</f>
        <v>#REF!</v>
      </c>
      <c r="C293" s="131" t="e">
        <f>C282/#REF!-1</f>
        <v>#REF!</v>
      </c>
      <c r="D293" s="131" t="e">
        <f>D282/#REF!-1</f>
        <v>#REF!</v>
      </c>
      <c r="E293" s="131" t="e">
        <f>E282/#REF!-1</f>
        <v>#REF!</v>
      </c>
      <c r="F293" s="131" t="e">
        <f>F282/#REF!-1</f>
        <v>#REF!</v>
      </c>
      <c r="G293" s="131" t="e">
        <f>G282/#REF!-1</f>
        <v>#REF!</v>
      </c>
      <c r="H293" s="131" t="e">
        <f>H282/#REF!-1</f>
        <v>#REF!</v>
      </c>
      <c r="I293" s="131" t="e">
        <f>I282/#REF!-1</f>
        <v>#REF!</v>
      </c>
      <c r="J293" s="131" t="e">
        <f>J282/#REF!-1</f>
        <v>#REF!</v>
      </c>
      <c r="K293" s="131" t="e">
        <f>K282/#REF!-1</f>
        <v>#REF!</v>
      </c>
      <c r="L293" s="131" t="e">
        <f>L282/#REF!-1</f>
        <v>#REF!</v>
      </c>
      <c r="M293" s="131" t="e">
        <f>M282/#REF!-1</f>
        <v>#REF!</v>
      </c>
      <c r="N293" s="131" t="e">
        <f>N282/#REF!-1</f>
        <v>#REF!</v>
      </c>
      <c r="O293" s="131" t="e">
        <f>O282/#REF!-1</f>
        <v>#REF!</v>
      </c>
      <c r="P293" s="131" t="e">
        <f>P282/#REF!-1</f>
        <v>#REF!</v>
      </c>
      <c r="Q293" s="131" t="e">
        <f>Q282/#REF!-1</f>
        <v>#REF!</v>
      </c>
      <c r="R293" s="131" t="e">
        <f>R282/#REF!-1</f>
        <v>#REF!</v>
      </c>
      <c r="S293" s="131" t="e">
        <f>S282/#REF!-1</f>
        <v>#REF!</v>
      </c>
      <c r="T293" s="122"/>
      <c r="U293" s="104"/>
    </row>
    <row r="294" spans="1:21" hidden="1">
      <c r="A294" s="118" t="s">
        <v>185</v>
      </c>
      <c r="B294" s="131" t="e">
        <f>B282/#REF!-1</f>
        <v>#REF!</v>
      </c>
      <c r="C294" s="131" t="e">
        <f>C282/#REF!-1</f>
        <v>#REF!</v>
      </c>
      <c r="D294" s="131" t="e">
        <f>D282/#REF!-1</f>
        <v>#REF!</v>
      </c>
      <c r="E294" s="131" t="e">
        <f>E282/#REF!-1</f>
        <v>#REF!</v>
      </c>
      <c r="F294" s="131" t="e">
        <f>F282/#REF!-1</f>
        <v>#REF!</v>
      </c>
      <c r="G294" s="131" t="e">
        <f>G282/#REF!-1</f>
        <v>#REF!</v>
      </c>
      <c r="H294" s="131" t="e">
        <f>H282/#REF!-1</f>
        <v>#REF!</v>
      </c>
      <c r="I294" s="131" t="e">
        <f>I282/#REF!-1</f>
        <v>#REF!</v>
      </c>
      <c r="J294" s="131" t="e">
        <f>J282/#REF!-1</f>
        <v>#REF!</v>
      </c>
      <c r="K294" s="131" t="e">
        <f>K282/#REF!-1</f>
        <v>#REF!</v>
      </c>
      <c r="L294" s="131" t="e">
        <f>L282/#REF!-1</f>
        <v>#REF!</v>
      </c>
      <c r="M294" s="131" t="e">
        <f>M282/#REF!-1</f>
        <v>#REF!</v>
      </c>
      <c r="N294" s="131" t="e">
        <f>N282/#REF!-1</f>
        <v>#REF!</v>
      </c>
      <c r="O294" s="131" t="e">
        <f>O282/#REF!-1</f>
        <v>#REF!</v>
      </c>
      <c r="P294" s="131" t="e">
        <f>P282/#REF!-1</f>
        <v>#REF!</v>
      </c>
      <c r="Q294" s="131" t="e">
        <f>Q282/#REF!-1</f>
        <v>#REF!</v>
      </c>
      <c r="R294" s="131" t="e">
        <f>R282/#REF!-1</f>
        <v>#REF!</v>
      </c>
      <c r="S294" s="131" t="e">
        <f>S282/#REF!-1</f>
        <v>#REF!</v>
      </c>
      <c r="T294" s="122"/>
      <c r="U294" s="104"/>
    </row>
    <row r="295" spans="1:21" hidden="1">
      <c r="A295" s="118" t="s">
        <v>186</v>
      </c>
      <c r="B295" s="131" t="e">
        <f>B282/#REF!-1</f>
        <v>#REF!</v>
      </c>
      <c r="C295" s="131" t="e">
        <f>C282/#REF!-1</f>
        <v>#REF!</v>
      </c>
      <c r="D295" s="131" t="e">
        <f>D282/#REF!-1</f>
        <v>#REF!</v>
      </c>
      <c r="E295" s="131" t="e">
        <f>E282/#REF!-1</f>
        <v>#REF!</v>
      </c>
      <c r="F295" s="131" t="e">
        <f>F282/#REF!-1</f>
        <v>#REF!</v>
      </c>
      <c r="G295" s="131" t="e">
        <f>G282/#REF!-1</f>
        <v>#REF!</v>
      </c>
      <c r="H295" s="131" t="e">
        <f>H282/#REF!-1</f>
        <v>#REF!</v>
      </c>
      <c r="I295" s="131" t="e">
        <f>I282/#REF!-1</f>
        <v>#REF!</v>
      </c>
      <c r="J295" s="131" t="e">
        <f>J282/#REF!-1</f>
        <v>#REF!</v>
      </c>
      <c r="K295" s="131" t="e">
        <f>K282/#REF!-1</f>
        <v>#REF!</v>
      </c>
      <c r="L295" s="131" t="e">
        <f>L282/#REF!-1</f>
        <v>#REF!</v>
      </c>
      <c r="M295" s="131" t="e">
        <f>M282/#REF!-1</f>
        <v>#REF!</v>
      </c>
      <c r="N295" s="131" t="e">
        <f>N282/#REF!-1</f>
        <v>#REF!</v>
      </c>
      <c r="O295" s="131" t="e">
        <f>O282/#REF!-1</f>
        <v>#REF!</v>
      </c>
      <c r="P295" s="131" t="e">
        <f>P282/#REF!-1</f>
        <v>#REF!</v>
      </c>
      <c r="Q295" s="131" t="e">
        <f>Q282/#REF!-1</f>
        <v>#REF!</v>
      </c>
      <c r="R295" s="131" t="e">
        <f>R282/#REF!-1</f>
        <v>#REF!</v>
      </c>
      <c r="S295" s="131" t="e">
        <f>S282/#REF!-1</f>
        <v>#REF!</v>
      </c>
      <c r="T295" s="122"/>
      <c r="U295" s="104"/>
    </row>
    <row r="296" spans="1:21" hidden="1">
      <c r="A296" s="118" t="s">
        <v>187</v>
      </c>
      <c r="B296" s="131" t="e">
        <f>B282/#REF!-1</f>
        <v>#REF!</v>
      </c>
      <c r="C296" s="131" t="e">
        <f>C282/#REF!-1</f>
        <v>#REF!</v>
      </c>
      <c r="D296" s="131" t="e">
        <f>D282/#REF!-1</f>
        <v>#REF!</v>
      </c>
      <c r="E296" s="131" t="e">
        <f>E282/#REF!-1</f>
        <v>#REF!</v>
      </c>
      <c r="F296" s="131" t="e">
        <f>F282/#REF!-1</f>
        <v>#REF!</v>
      </c>
      <c r="G296" s="131" t="e">
        <f>G282/#REF!-1</f>
        <v>#REF!</v>
      </c>
      <c r="H296" s="131" t="e">
        <f>H282/#REF!-1</f>
        <v>#REF!</v>
      </c>
      <c r="I296" s="131" t="e">
        <f>I282/#REF!-1</f>
        <v>#REF!</v>
      </c>
      <c r="J296" s="131" t="e">
        <f>J282/#REF!-1</f>
        <v>#REF!</v>
      </c>
      <c r="K296" s="131" t="e">
        <f>K282/#REF!-1</f>
        <v>#REF!</v>
      </c>
      <c r="L296" s="131" t="e">
        <f>L282/#REF!-1</f>
        <v>#REF!</v>
      </c>
      <c r="M296" s="131" t="e">
        <f>M282/#REF!-1</f>
        <v>#REF!</v>
      </c>
      <c r="N296" s="131" t="e">
        <f>N282/#REF!-1</f>
        <v>#REF!</v>
      </c>
      <c r="O296" s="131" t="e">
        <f>O282/#REF!-1</f>
        <v>#REF!</v>
      </c>
      <c r="P296" s="131" t="e">
        <f>P282/#REF!-1</f>
        <v>#REF!</v>
      </c>
      <c r="Q296" s="131" t="e">
        <f>Q282/#REF!-1</f>
        <v>#REF!</v>
      </c>
      <c r="R296" s="131" t="e">
        <f>R282/#REF!-1</f>
        <v>#REF!</v>
      </c>
      <c r="S296" s="131" t="e">
        <f>S282/#REF!-1</f>
        <v>#REF!</v>
      </c>
      <c r="T296" s="122"/>
      <c r="U296" s="104"/>
    </row>
    <row r="297" spans="1:21" hidden="1">
      <c r="A297" s="118" t="s">
        <v>188</v>
      </c>
      <c r="B297" s="131" t="e">
        <f>B282/#REF!-1</f>
        <v>#REF!</v>
      </c>
      <c r="C297" s="131" t="e">
        <f>C282/#REF!-1</f>
        <v>#REF!</v>
      </c>
      <c r="D297" s="131" t="e">
        <f>D282/#REF!-1</f>
        <v>#REF!</v>
      </c>
      <c r="E297" s="131" t="e">
        <f>E282/#REF!-1</f>
        <v>#REF!</v>
      </c>
      <c r="F297" s="131" t="e">
        <f>F282/#REF!-1</f>
        <v>#REF!</v>
      </c>
      <c r="G297" s="131" t="e">
        <f>G282/#REF!-1</f>
        <v>#REF!</v>
      </c>
      <c r="H297" s="131" t="e">
        <f>H282/#REF!-1</f>
        <v>#REF!</v>
      </c>
      <c r="I297" s="131" t="e">
        <f>I282/#REF!-1</f>
        <v>#REF!</v>
      </c>
      <c r="J297" s="131" t="e">
        <f>J282/#REF!-1</f>
        <v>#REF!</v>
      </c>
      <c r="K297" s="131" t="e">
        <f>K282/#REF!-1</f>
        <v>#REF!</v>
      </c>
      <c r="L297" s="131" t="e">
        <f>L282/#REF!-1</f>
        <v>#REF!</v>
      </c>
      <c r="M297" s="131" t="e">
        <f>M282/#REF!-1</f>
        <v>#REF!</v>
      </c>
      <c r="N297" s="131" t="e">
        <f>N282/#REF!-1</f>
        <v>#REF!</v>
      </c>
      <c r="O297" s="131" t="e">
        <f>O282/#REF!-1</f>
        <v>#REF!</v>
      </c>
      <c r="P297" s="131" t="e">
        <f>P282/#REF!-1</f>
        <v>#REF!</v>
      </c>
      <c r="Q297" s="131" t="e">
        <f>Q282/#REF!-1</f>
        <v>#REF!</v>
      </c>
      <c r="R297" s="131" t="e">
        <f>R282/#REF!-1</f>
        <v>#REF!</v>
      </c>
      <c r="S297" s="131" t="e">
        <f>S282/#REF!-1</f>
        <v>#REF!</v>
      </c>
      <c r="T297" s="122"/>
      <c r="U297" s="104"/>
    </row>
    <row r="298" spans="1:21" hidden="1">
      <c r="A298" s="118" t="s">
        <v>189</v>
      </c>
      <c r="B298" s="131" t="e">
        <f>B282/#REF!-1</f>
        <v>#REF!</v>
      </c>
      <c r="C298" s="131" t="e">
        <f>C282/#REF!-1</f>
        <v>#REF!</v>
      </c>
      <c r="D298" s="131" t="e">
        <f>D282/#REF!-1</f>
        <v>#REF!</v>
      </c>
      <c r="E298" s="131" t="e">
        <f>E282/#REF!-1</f>
        <v>#REF!</v>
      </c>
      <c r="F298" s="131" t="e">
        <f>F282/#REF!-1</f>
        <v>#REF!</v>
      </c>
      <c r="G298" s="131" t="e">
        <f>G282/#REF!-1</f>
        <v>#REF!</v>
      </c>
      <c r="H298" s="131" t="e">
        <f>H282/#REF!-1</f>
        <v>#REF!</v>
      </c>
      <c r="I298" s="131" t="e">
        <f>I282/#REF!-1</f>
        <v>#REF!</v>
      </c>
      <c r="J298" s="131" t="e">
        <f>J282/#REF!-1</f>
        <v>#REF!</v>
      </c>
      <c r="K298" s="131" t="e">
        <f>K282/#REF!-1</f>
        <v>#REF!</v>
      </c>
      <c r="L298" s="131" t="e">
        <f>L282/#REF!-1</f>
        <v>#REF!</v>
      </c>
      <c r="M298" s="131" t="e">
        <f>M282/#REF!-1</f>
        <v>#REF!</v>
      </c>
      <c r="N298" s="131" t="e">
        <f>N282/#REF!-1</f>
        <v>#REF!</v>
      </c>
      <c r="O298" s="131" t="e">
        <f>O282/#REF!-1</f>
        <v>#REF!</v>
      </c>
      <c r="P298" s="131" t="e">
        <f>P282/#REF!-1</f>
        <v>#REF!</v>
      </c>
      <c r="Q298" s="131" t="e">
        <f>Q282/#REF!-1</f>
        <v>#REF!</v>
      </c>
      <c r="R298" s="131" t="e">
        <f>R282/#REF!-1</f>
        <v>#REF!</v>
      </c>
      <c r="S298" s="131" t="e">
        <f>S282/#REF!-1</f>
        <v>#REF!</v>
      </c>
      <c r="T298" s="122"/>
      <c r="U298" s="104"/>
    </row>
    <row r="299" spans="1:21" hidden="1">
      <c r="F299" s="141"/>
      <c r="T299" s="122"/>
      <c r="U299" s="104"/>
    </row>
    <row r="300" spans="1:21" hidden="1">
      <c r="A300" s="133" t="s">
        <v>190</v>
      </c>
      <c r="B300" s="137">
        <f t="shared" ref="B300:S300" si="49">AVERAGE(B283:B285)</f>
        <v>877903.68837949855</v>
      </c>
      <c r="C300" s="137">
        <f t="shared" si="49"/>
        <v>245816.96333333335</v>
      </c>
      <c r="D300" s="139">
        <f t="shared" si="49"/>
        <v>152681.73666666666</v>
      </c>
      <c r="E300" s="142">
        <f t="shared" si="49"/>
        <v>8744.3233333333337</v>
      </c>
      <c r="F300" s="139">
        <f t="shared" si="49"/>
        <v>93134.893333333326</v>
      </c>
      <c r="G300" s="142">
        <f t="shared" si="49"/>
        <v>31520.713333333333</v>
      </c>
      <c r="H300" s="142">
        <f t="shared" si="49"/>
        <v>61614.179999999993</v>
      </c>
      <c r="I300" s="137">
        <f t="shared" si="49"/>
        <v>632087.05837949843</v>
      </c>
      <c r="J300" s="139">
        <f t="shared" si="49"/>
        <v>124812.27767364529</v>
      </c>
      <c r="K300" s="142">
        <f t="shared" si="49"/>
        <v>34552.853333333333</v>
      </c>
      <c r="L300" s="139">
        <f t="shared" si="49"/>
        <v>507274.44737251988</v>
      </c>
      <c r="M300" s="142">
        <f t="shared" si="49"/>
        <v>285321.14903341146</v>
      </c>
      <c r="N300" s="142">
        <f t="shared" si="49"/>
        <v>221952.96500577507</v>
      </c>
      <c r="O300" s="137">
        <f t="shared" si="49"/>
        <v>277494.70731725713</v>
      </c>
      <c r="P300" s="134">
        <f t="shared" si="49"/>
        <v>43297.619999999995</v>
      </c>
      <c r="Q300" s="137">
        <f t="shared" si="49"/>
        <v>600409.21885349089</v>
      </c>
      <c r="R300" s="134">
        <f t="shared" si="49"/>
        <v>316842.13398285251</v>
      </c>
      <c r="S300" s="134">
        <f t="shared" si="49"/>
        <v>283567.08487063838</v>
      </c>
      <c r="T300" s="122"/>
      <c r="U300" s="104"/>
    </row>
    <row r="301" spans="1:21" hidden="1">
      <c r="A301" s="135" t="s">
        <v>191</v>
      </c>
      <c r="B301" s="138">
        <f t="shared" ref="B301:S301" si="50">B282/B300-1</f>
        <v>0.20873201369895145</v>
      </c>
      <c r="C301" s="138">
        <f t="shared" si="50"/>
        <v>0.14210450000270525</v>
      </c>
      <c r="D301" s="140">
        <f t="shared" si="50"/>
        <v>0.22026657586922482</v>
      </c>
      <c r="E301" s="143">
        <f t="shared" si="50"/>
        <v>0.13697076617706649</v>
      </c>
      <c r="F301" s="140">
        <f t="shared" si="50"/>
        <v>1.3961970858898942E-2</v>
      </c>
      <c r="G301" s="143">
        <f t="shared" si="50"/>
        <v>-6.1741411520509049E-2</v>
      </c>
      <c r="H301" s="143">
        <f t="shared" si="50"/>
        <v>5.2690468330504725E-2</v>
      </c>
      <c r="I301" s="138">
        <f t="shared" si="50"/>
        <v>0.23464580193974194</v>
      </c>
      <c r="J301" s="140">
        <f t="shared" si="50"/>
        <v>0.23765776676440131</v>
      </c>
      <c r="K301" s="143">
        <f t="shared" si="50"/>
        <v>0.5076222359253304</v>
      </c>
      <c r="L301" s="140">
        <f t="shared" si="50"/>
        <v>0.23390356340715179</v>
      </c>
      <c r="M301" s="143">
        <f t="shared" si="50"/>
        <v>0.26529652082631139</v>
      </c>
      <c r="N301" s="143">
        <f t="shared" si="50"/>
        <v>0.19354968311106857</v>
      </c>
      <c r="O301" s="138">
        <f t="shared" si="50"/>
        <v>0.22808578277034752</v>
      </c>
      <c r="P301" s="136">
        <f t="shared" si="50"/>
        <v>0.43265819229786784</v>
      </c>
      <c r="Q301" s="138">
        <f t="shared" si="50"/>
        <v>0.19979001923707318</v>
      </c>
      <c r="R301" s="136">
        <f t="shared" si="50"/>
        <v>0.23276671659861958</v>
      </c>
      <c r="S301" s="136">
        <f t="shared" si="50"/>
        <v>0.16294015999298628</v>
      </c>
      <c r="T301" s="122"/>
      <c r="U301" s="104"/>
    </row>
    <row r="302" spans="1:21" hidden="1">
      <c r="T302" s="122"/>
      <c r="U302" s="104"/>
    </row>
    <row r="303" spans="1:21" hidden="1">
      <c r="T303" s="122"/>
      <c r="U303" s="104"/>
    </row>
    <row r="304" spans="1:21" hidden="1">
      <c r="T304" s="122"/>
      <c r="U304" s="104"/>
    </row>
    <row r="305" spans="2:21" hidden="1">
      <c r="T305" s="122"/>
      <c r="U305" s="104"/>
    </row>
    <row r="306" spans="2:21">
      <c r="T306" s="122"/>
      <c r="U306" s="104"/>
    </row>
    <row r="307" spans="2:21">
      <c r="D307" s="144"/>
      <c r="E307" s="144"/>
      <c r="F307" s="144"/>
      <c r="G307" s="144"/>
      <c r="H307" s="144"/>
      <c r="T307" s="122"/>
      <c r="U307" s="104"/>
    </row>
    <row r="308" spans="2:21">
      <c r="B308" s="412"/>
      <c r="C308" s="412"/>
      <c r="D308" s="412"/>
      <c r="E308" s="412"/>
      <c r="F308" s="412"/>
      <c r="G308" s="412"/>
      <c r="H308" s="412"/>
      <c r="T308" s="122"/>
      <c r="U308" s="104"/>
    </row>
    <row r="309" spans="2:21"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T309" s="122"/>
      <c r="U309" s="104"/>
    </row>
    <row r="310" spans="2:21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>
      <c r="B311" s="412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T311" s="122"/>
      <c r="U311" s="104"/>
    </row>
    <row r="312" spans="2:21">
      <c r="B312" s="412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T312" s="122"/>
      <c r="U312" s="104"/>
    </row>
    <row r="313" spans="2:21">
      <c r="B313" s="412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T313" s="122"/>
      <c r="U313" s="104"/>
    </row>
    <row r="314" spans="2:21">
      <c r="B314" s="412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T314" s="122"/>
      <c r="U314" s="104"/>
    </row>
    <row r="315" spans="2:21">
      <c r="B315" s="412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T315" s="122"/>
      <c r="U315" s="104"/>
    </row>
    <row r="316" spans="2:21">
      <c r="B316" s="412"/>
      <c r="T316" s="122"/>
      <c r="U316" s="104"/>
    </row>
    <row r="317" spans="2:21">
      <c r="B317" s="412"/>
      <c r="T317" s="122"/>
      <c r="U317" s="104"/>
    </row>
    <row r="318" spans="2:21">
      <c r="T318" s="122"/>
      <c r="U318" s="104"/>
    </row>
    <row r="319" spans="2:21">
      <c r="T319" s="122"/>
      <c r="U319" s="104"/>
    </row>
    <row r="320" spans="2:21">
      <c r="T320" s="122"/>
      <c r="U320" s="104"/>
    </row>
    <row r="321" spans="6:21">
      <c r="T321" s="122"/>
      <c r="U321" s="104"/>
    </row>
    <row r="322" spans="6:21">
      <c r="T322" s="122"/>
      <c r="U322" s="104"/>
    </row>
    <row r="323" spans="6:21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>
      <c r="F326" s="145"/>
      <c r="G326" s="145"/>
      <c r="H326" s="146"/>
      <c r="I326" s="145"/>
      <c r="J326" s="146"/>
      <c r="K326" s="145"/>
      <c r="L326" s="145"/>
      <c r="M326" s="146"/>
      <c r="T326" s="122"/>
      <c r="U326" s="104"/>
    </row>
    <row r="327" spans="6:21">
      <c r="F327" s="145"/>
      <c r="G327" s="145"/>
      <c r="H327" s="146"/>
      <c r="I327" s="145"/>
      <c r="J327" s="146"/>
      <c r="K327" s="145"/>
      <c r="L327" s="145"/>
      <c r="M327" s="146"/>
      <c r="T327" s="122"/>
      <c r="U327" s="104"/>
    </row>
    <row r="328" spans="6:21">
      <c r="F328" s="145"/>
      <c r="G328" s="145"/>
      <c r="H328" s="146"/>
      <c r="I328" s="145"/>
      <c r="J328" s="146"/>
      <c r="K328" s="145"/>
      <c r="L328" s="145"/>
      <c r="M328" s="146"/>
      <c r="T328" s="122"/>
      <c r="U328" s="104"/>
    </row>
    <row r="329" spans="6:21">
      <c r="F329" s="145"/>
      <c r="G329" s="145"/>
      <c r="H329" s="146"/>
      <c r="I329" s="145"/>
      <c r="J329" s="146"/>
      <c r="K329" s="145"/>
      <c r="L329" s="145"/>
      <c r="M329" s="146"/>
      <c r="T329" s="122"/>
      <c r="U329" s="104"/>
    </row>
    <row r="330" spans="6:21">
      <c r="T330" s="122"/>
      <c r="U330" s="104"/>
    </row>
    <row r="331" spans="6:21">
      <c r="T331" s="122"/>
      <c r="U331" s="104"/>
    </row>
    <row r="332" spans="6:21">
      <c r="T332" s="122"/>
      <c r="U332" s="104"/>
    </row>
    <row r="333" spans="6:21">
      <c r="T333" s="122"/>
      <c r="U333" s="104"/>
    </row>
    <row r="334" spans="6:21">
      <c r="F334" s="145"/>
      <c r="G334" s="145"/>
      <c r="H334" s="146"/>
      <c r="I334" s="145"/>
      <c r="T334" s="122"/>
      <c r="U334" s="104"/>
    </row>
    <row r="335" spans="6:21">
      <c r="F335" s="145"/>
      <c r="G335" s="145"/>
      <c r="H335" s="146"/>
      <c r="I335" s="145"/>
      <c r="T335" s="122"/>
      <c r="U335" s="104"/>
    </row>
    <row r="336" spans="6:21">
      <c r="F336" s="145"/>
      <c r="G336" s="145"/>
      <c r="H336" s="146"/>
      <c r="I336" s="145"/>
      <c r="T336" s="122"/>
      <c r="U336" s="104"/>
    </row>
    <row r="337" spans="6:21">
      <c r="F337" s="145"/>
      <c r="G337" s="145"/>
      <c r="H337" s="146"/>
      <c r="I337" s="145"/>
      <c r="T337" s="122"/>
      <c r="U337" s="104"/>
    </row>
    <row r="338" spans="6:21">
      <c r="F338" s="145"/>
      <c r="G338" s="145"/>
      <c r="H338" s="146"/>
      <c r="I338" s="145"/>
      <c r="T338" s="122"/>
      <c r="U338" s="104"/>
    </row>
    <row r="339" spans="6:21">
      <c r="F339" s="145"/>
      <c r="G339" s="145"/>
      <c r="H339" s="146"/>
      <c r="I339" s="145"/>
      <c r="T339" s="122"/>
      <c r="U339" s="104"/>
    </row>
    <row r="340" spans="6:21">
      <c r="F340" s="145"/>
      <c r="G340" s="145"/>
      <c r="H340" s="146"/>
      <c r="I340" s="145"/>
      <c r="J340" s="146"/>
      <c r="T340" s="122"/>
      <c r="U340" s="104"/>
    </row>
    <row r="341" spans="6:21">
      <c r="F341" s="145"/>
      <c r="G341" s="145"/>
      <c r="H341" s="146"/>
      <c r="I341" s="145"/>
      <c r="J341" s="146"/>
      <c r="T341" s="122"/>
      <c r="U341" s="104"/>
    </row>
    <row r="342" spans="6:21">
      <c r="F342" s="145"/>
      <c r="G342" s="145"/>
      <c r="H342" s="146"/>
      <c r="I342" s="145"/>
      <c r="J342" s="146"/>
      <c r="T342" s="122"/>
      <c r="U342" s="104"/>
    </row>
    <row r="343" spans="6:21">
      <c r="F343" s="145"/>
      <c r="G343" s="145"/>
      <c r="H343" s="146"/>
      <c r="I343" s="145"/>
      <c r="J343" s="146"/>
      <c r="T343" s="122"/>
      <c r="U343" s="104"/>
    </row>
    <row r="344" spans="6:21">
      <c r="T344" s="122"/>
      <c r="U344" s="104"/>
    </row>
    <row r="345" spans="6:21">
      <c r="T345" s="122"/>
      <c r="U345" s="104"/>
    </row>
    <row r="346" spans="6:21">
      <c r="T346" s="122"/>
      <c r="U346" s="104"/>
    </row>
    <row r="347" spans="6:21">
      <c r="T347" s="122"/>
      <c r="U347" s="104"/>
    </row>
    <row r="348" spans="6:21">
      <c r="T348" s="122"/>
      <c r="U348" s="104"/>
    </row>
    <row r="349" spans="6:21">
      <c r="T349" s="122"/>
      <c r="U349" s="104"/>
    </row>
    <row r="350" spans="6:21">
      <c r="T350" s="122"/>
      <c r="U350" s="104"/>
    </row>
    <row r="351" spans="6:21">
      <c r="T351" s="122"/>
      <c r="U351" s="104"/>
    </row>
    <row r="352" spans="6:21">
      <c r="T352" s="122"/>
      <c r="U352" s="104"/>
    </row>
    <row r="353" spans="20:21">
      <c r="T353" s="122"/>
      <c r="U353" s="104"/>
    </row>
  </sheetData>
  <mergeCells count="3">
    <mergeCell ref="A1:U1"/>
    <mergeCell ref="U3:U5"/>
    <mergeCell ref="A278:S278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2023-04-04T00:56:37Z</cp:lastPrinted>
  <dcterms:created xsi:type="dcterms:W3CDTF">2015-03-05T07:20:42Z</dcterms:created>
  <dcterms:modified xsi:type="dcterms:W3CDTF">2023-04-04T02:05:25Z</dcterms:modified>
</cp:coreProperties>
</file>