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수주통계" sheetId="3" r:id="rId1"/>
  </sheets>
  <definedNames>
    <definedName name="_xlnm.Print_Area" localSheetId="0">수주통계!$A$1:$U$225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94" i="3" l="1"/>
  <c r="R194" i="3"/>
  <c r="Q194" i="3"/>
  <c r="P194" i="3"/>
  <c r="O194" i="3"/>
  <c r="C203" i="3" l="1"/>
  <c r="D203" i="3"/>
  <c r="E203" i="3"/>
  <c r="F203" i="3"/>
  <c r="G203" i="3"/>
  <c r="H203" i="3"/>
  <c r="I203" i="3"/>
  <c r="J203" i="3"/>
  <c r="K203" i="3"/>
  <c r="L203" i="3"/>
  <c r="M203" i="3"/>
  <c r="N203" i="3"/>
  <c r="S203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B205" i="3"/>
  <c r="B204" i="3"/>
  <c r="B203" i="3"/>
  <c r="B207" i="3" s="1"/>
  <c r="C195" i="3"/>
  <c r="D195" i="3"/>
  <c r="E195" i="3"/>
  <c r="F195" i="3"/>
  <c r="G195" i="3"/>
  <c r="H195" i="3"/>
  <c r="I195" i="3"/>
  <c r="J195" i="3"/>
  <c r="K195" i="3"/>
  <c r="L195" i="3"/>
  <c r="M195" i="3"/>
  <c r="N195" i="3"/>
  <c r="S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P197" i="3"/>
  <c r="Q197" i="3"/>
  <c r="S197" i="3"/>
  <c r="B197" i="3"/>
  <c r="B196" i="3"/>
  <c r="P195" i="3"/>
  <c r="Q195" i="3"/>
  <c r="R203" i="3"/>
  <c r="S196" i="3"/>
  <c r="U194" i="3"/>
  <c r="O196" i="3"/>
  <c r="B194" i="3"/>
  <c r="B195" i="3" s="1"/>
  <c r="R196" i="3" l="1"/>
  <c r="Q203" i="3"/>
  <c r="R195" i="3"/>
  <c r="P203" i="3"/>
  <c r="Q196" i="3"/>
  <c r="T194" i="3"/>
  <c r="O197" i="3"/>
  <c r="O195" i="3"/>
  <c r="P196" i="3"/>
  <c r="O203" i="3"/>
  <c r="R197" i="3"/>
  <c r="B208" i="3"/>
  <c r="T204" i="3"/>
  <c r="U20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3" i="3" l="1"/>
  <c r="U203" i="3"/>
  <c r="C207" i="3" l="1"/>
  <c r="T195" i="3"/>
  <c r="U195" i="3"/>
  <c r="T196" i="3" l="1"/>
  <c r="U196" i="3"/>
  <c r="U205" i="3" l="1"/>
  <c r="C175" i="3" l="1"/>
  <c r="C206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6" i="3" l="1"/>
  <c r="S209" i="3" s="1"/>
  <c r="R206" i="3"/>
  <c r="R209" i="3" s="1"/>
  <c r="Q206" i="3"/>
  <c r="Q209" i="3" s="1"/>
  <c r="P206" i="3"/>
  <c r="P209" i="3" s="1"/>
  <c r="O206" i="3"/>
  <c r="O209" i="3" s="1"/>
  <c r="N206" i="3"/>
  <c r="N209" i="3" s="1"/>
  <c r="M206" i="3"/>
  <c r="M209" i="3" s="1"/>
  <c r="L206" i="3"/>
  <c r="L209" i="3" s="1"/>
  <c r="K206" i="3"/>
  <c r="K209" i="3" s="1"/>
  <c r="J206" i="3"/>
  <c r="J209" i="3" s="1"/>
  <c r="I206" i="3"/>
  <c r="I209" i="3" s="1"/>
  <c r="H206" i="3"/>
  <c r="H209" i="3" s="1"/>
  <c r="G206" i="3"/>
  <c r="G209" i="3" s="1"/>
  <c r="F206" i="3"/>
  <c r="F209" i="3" s="1"/>
  <c r="E206" i="3"/>
  <c r="E209" i="3" s="1"/>
  <c r="D206" i="3"/>
  <c r="D209" i="3" s="1"/>
  <c r="C209" i="3"/>
  <c r="B206" i="3"/>
  <c r="B209" i="3" s="1"/>
  <c r="S219" i="3" l="1"/>
  <c r="R219" i="3"/>
  <c r="Q219" i="3"/>
  <c r="P219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B221" i="3" l="1"/>
  <c r="B222" i="3" s="1"/>
  <c r="D221" i="3"/>
  <c r="D222" i="3" s="1"/>
  <c r="F221" i="3"/>
  <c r="F222" i="3" s="1"/>
  <c r="H221" i="3"/>
  <c r="H222" i="3" s="1"/>
  <c r="J221" i="3"/>
  <c r="J222" i="3" s="1"/>
  <c r="L221" i="3"/>
  <c r="L222" i="3" s="1"/>
  <c r="N221" i="3"/>
  <c r="N222" i="3" s="1"/>
  <c r="P221" i="3"/>
  <c r="P222" i="3" s="1"/>
  <c r="R221" i="3"/>
  <c r="R222" i="3" s="1"/>
  <c r="E215" i="3"/>
  <c r="E218" i="3"/>
  <c r="E217" i="3"/>
  <c r="E216" i="3"/>
  <c r="E214" i="3"/>
  <c r="E213" i="3"/>
  <c r="E212" i="3"/>
  <c r="E211" i="3"/>
  <c r="G215" i="3"/>
  <c r="G218" i="3"/>
  <c r="G217" i="3"/>
  <c r="G216" i="3"/>
  <c r="G214" i="3"/>
  <c r="G213" i="3"/>
  <c r="G212" i="3"/>
  <c r="G211" i="3"/>
  <c r="K215" i="3"/>
  <c r="K218" i="3"/>
  <c r="K217" i="3"/>
  <c r="K216" i="3"/>
  <c r="K214" i="3"/>
  <c r="K213" i="3"/>
  <c r="K212" i="3"/>
  <c r="K211" i="3"/>
  <c r="M215" i="3"/>
  <c r="M218" i="3"/>
  <c r="M217" i="3"/>
  <c r="M216" i="3"/>
  <c r="M214" i="3"/>
  <c r="M213" i="3"/>
  <c r="M212" i="3"/>
  <c r="M211" i="3"/>
  <c r="Q215" i="3"/>
  <c r="Q218" i="3"/>
  <c r="Q217" i="3"/>
  <c r="Q216" i="3"/>
  <c r="Q214" i="3"/>
  <c r="Q213" i="3"/>
  <c r="Q212" i="3"/>
  <c r="Q211" i="3"/>
  <c r="S215" i="3"/>
  <c r="S218" i="3"/>
  <c r="S217" i="3"/>
  <c r="S216" i="3"/>
  <c r="S214" i="3"/>
  <c r="S213" i="3"/>
  <c r="S212" i="3"/>
  <c r="S211" i="3"/>
  <c r="B215" i="3"/>
  <c r="B218" i="3"/>
  <c r="B217" i="3"/>
  <c r="B216" i="3"/>
  <c r="B214" i="3"/>
  <c r="B213" i="3"/>
  <c r="B212" i="3"/>
  <c r="B211" i="3"/>
  <c r="D215" i="3"/>
  <c r="D218" i="3"/>
  <c r="D217" i="3"/>
  <c r="D216" i="3"/>
  <c r="D214" i="3"/>
  <c r="D213" i="3"/>
  <c r="D212" i="3"/>
  <c r="D211" i="3"/>
  <c r="F215" i="3"/>
  <c r="F218" i="3"/>
  <c r="F217" i="3"/>
  <c r="F216" i="3"/>
  <c r="F214" i="3"/>
  <c r="F213" i="3"/>
  <c r="F212" i="3"/>
  <c r="F211" i="3"/>
  <c r="H215" i="3"/>
  <c r="H218" i="3"/>
  <c r="H217" i="3"/>
  <c r="H216" i="3"/>
  <c r="H214" i="3"/>
  <c r="H213" i="3"/>
  <c r="H212" i="3"/>
  <c r="H211" i="3"/>
  <c r="J215" i="3"/>
  <c r="J218" i="3"/>
  <c r="J217" i="3"/>
  <c r="J216" i="3"/>
  <c r="J214" i="3"/>
  <c r="J213" i="3"/>
  <c r="J212" i="3"/>
  <c r="J211" i="3"/>
  <c r="L215" i="3"/>
  <c r="L218" i="3"/>
  <c r="L217" i="3"/>
  <c r="L216" i="3"/>
  <c r="L214" i="3"/>
  <c r="L213" i="3"/>
  <c r="L212" i="3"/>
  <c r="L211" i="3"/>
  <c r="N215" i="3"/>
  <c r="N218" i="3"/>
  <c r="N217" i="3"/>
  <c r="N216" i="3"/>
  <c r="N214" i="3"/>
  <c r="N213" i="3"/>
  <c r="N212" i="3"/>
  <c r="N211" i="3"/>
  <c r="P215" i="3"/>
  <c r="P218" i="3"/>
  <c r="P217" i="3"/>
  <c r="P216" i="3"/>
  <c r="P214" i="3"/>
  <c r="P213" i="3"/>
  <c r="P212" i="3"/>
  <c r="P211" i="3"/>
  <c r="R215" i="3"/>
  <c r="R218" i="3"/>
  <c r="R217" i="3"/>
  <c r="R216" i="3"/>
  <c r="R214" i="3"/>
  <c r="R213" i="3"/>
  <c r="R212" i="3"/>
  <c r="R211" i="3"/>
  <c r="C221" i="3"/>
  <c r="C222" i="3" s="1"/>
  <c r="E221" i="3"/>
  <c r="E222" i="3" s="1"/>
  <c r="G221" i="3"/>
  <c r="G222" i="3" s="1"/>
  <c r="I221" i="3"/>
  <c r="I222" i="3" s="1"/>
  <c r="K221" i="3"/>
  <c r="K222" i="3" s="1"/>
  <c r="M221" i="3"/>
  <c r="M222" i="3" s="1"/>
  <c r="O221" i="3"/>
  <c r="O222" i="3" s="1"/>
  <c r="Q221" i="3"/>
  <c r="Q222" i="3" s="1"/>
  <c r="S221" i="3"/>
  <c r="S222" i="3" s="1"/>
  <c r="C215" i="3"/>
  <c r="C218" i="3"/>
  <c r="C217" i="3"/>
  <c r="C216" i="3"/>
  <c r="C214" i="3"/>
  <c r="C213" i="3"/>
  <c r="C212" i="3"/>
  <c r="C211" i="3"/>
  <c r="I215" i="3"/>
  <c r="I218" i="3"/>
  <c r="I217" i="3"/>
  <c r="I216" i="3"/>
  <c r="I214" i="3"/>
  <c r="I213" i="3"/>
  <c r="I212" i="3"/>
  <c r="I211" i="3"/>
  <c r="O215" i="3"/>
  <c r="O218" i="3"/>
  <c r="O217" i="3"/>
  <c r="O216" i="3"/>
  <c r="O214" i="3"/>
  <c r="O213" i="3"/>
  <c r="O212" i="3"/>
  <c r="O211" i="3"/>
  <c r="C208" i="3"/>
  <c r="T197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5" i="3"/>
  <c r="S207" i="3"/>
  <c r="R208" i="3"/>
  <c r="Q207" i="3"/>
  <c r="P208" i="3"/>
  <c r="O207" i="3"/>
  <c r="N208" i="3"/>
  <c r="M207" i="3"/>
  <c r="L208" i="3"/>
  <c r="K207" i="3"/>
  <c r="J208" i="3"/>
  <c r="I207" i="3"/>
  <c r="H208" i="3"/>
  <c r="G207" i="3"/>
  <c r="F208" i="3"/>
  <c r="E207" i="3"/>
  <c r="D208" i="3"/>
  <c r="T207" i="3" l="1"/>
  <c r="D207" i="3"/>
  <c r="F207" i="3"/>
  <c r="H207" i="3"/>
  <c r="J207" i="3"/>
  <c r="L207" i="3"/>
  <c r="N207" i="3"/>
  <c r="P207" i="3"/>
  <c r="R207" i="3"/>
  <c r="E208" i="3"/>
  <c r="G208" i="3"/>
  <c r="I208" i="3"/>
  <c r="K208" i="3"/>
  <c r="M208" i="3"/>
  <c r="O208" i="3"/>
  <c r="Q208" i="3"/>
  <c r="S208" i="3"/>
  <c r="T20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7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8" i="3" l="1"/>
  <c r="U20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<sst xmlns="http://schemas.openxmlformats.org/spreadsheetml/2006/main" count="287" uniqueCount="219">
  <si>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</si>
  <si>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</si>
  <si>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</si>
  <si>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</si>
  <si>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</si>
  <si>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</si>
  <si>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</si>
  <si>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</si>
  <si>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</si>
  <si>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</si>
  <si>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</si>
  <si>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</si>
  <si>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</si>
  <si>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</si>
  <si>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</si>
  <si>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</si>
  <si>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</si>
  <si>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</si>
  <si>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</si>
  <si>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</si>
  <si>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</si>
  <si>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</si>
  <si>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</si>
  <si>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</si>
  <si>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</si>
  <si>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</si>
  <si>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</si>
  <si>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</si>
  <si>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</si>
  <si>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</si>
  <si>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</si>
  <si>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</si>
  <si>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</si>
  <si>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</si>
  <si>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</si>
  <si>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</si>
  <si>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</si>
  <si>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</si>
  <si>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</si>
  <si>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</si>
  <si>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</si>
  <si>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</si>
  <si>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</si>
  <si>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</si>
  <si>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</si>
  <si>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</si>
  <si>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</si>
  <si>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</si>
  <si>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</si>
  <si>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</si>
  <si>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</si>
  <si>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</si>
  <si>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</si>
  <si>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</si>
  <si>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</si>
  <si>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</si>
  <si>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</si>
  <si>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</si>
  <si>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</si>
  <si>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</si>
  <si>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</si>
  <si>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</si>
  <si>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</si>
  <si>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</si>
  <si>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</si>
  <si>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</si>
  <si>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</si>
  <si>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</si>
  <si>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</si>
  <si>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</si>
  <si>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</si>
  <si>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</si>
  <si>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</si>
  <si>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</si>
  <si>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</si>
  <si>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</si>
  <si>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</si>
  <si>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</si>
  <si>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</si>
  <si>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</si>
  <si>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</si>
  <si>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</si>
  <si>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</si>
  <si>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</si>
  <si>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</si>
  <si>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</si>
  <si>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</si>
  <si>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</si>
  <si>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</si>
  <si>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</si>
  <si>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</si>
  <si>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</si>
  <si>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</si>
  <si>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</si>
  <si>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</si>
  <si>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</si>
  <si>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</si>
  <si>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</si>
  <si>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</si>
  <si>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</si>
  <si>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</si>
  <si>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</si>
  <si>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</si>
  <si>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</si>
  <si>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</si>
  <si>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</si>
  <si>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</si>
  <si>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</si>
  <si>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</si>
  <si>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</si>
  <si>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</si>
  <si>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</si>
  <si>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</si>
  <si>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</si>
  <si>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</si>
  <si>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</si>
  <si>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</si>
  <si>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</si>
  <si>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</si>
  <si>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</si>
  <si>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</si>
  <si>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</si>
  <si>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</si>
  <si>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</si>
  <si>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</si>
  <si>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</si>
  <si>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</si>
  <si>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</si>
  <si>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</si>
  <si>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</si>
  <si>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</si>
  <si>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</si>
  <si>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</si>
  <si>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</si>
  <si>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</si>
  <si>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</si>
  <si>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</si>
  <si>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</si>
  <si>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</si>
  <si>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</si>
  <si>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</si>
  <si>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</si>
  <si>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</si>
  <si>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</si>
  <si>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</si>
  <si>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</si>
  <si>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</si>
  <si>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</si>
  <si>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</si>
  <si>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</si>
  <si>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</si>
  <si>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</si>
  <si>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</si>
  <si>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</si>
  <si>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</si>
  <si>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</si>
  <si>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</si>
  <si>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</si>
  <si>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</si>
  <si>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</si>
  <si>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</si>
  <si>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</si>
  <si>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</si>
  <si>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</si>
  <si>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</si>
  <si>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</si>
  <si>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</si>
  <si>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</si>
  <si>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</si>
  <si>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</si>
  <si>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</si>
  <si>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</si>
  <si>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</si>
  <si>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</si>
  <si>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</si>
  <si>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</si>
  <si>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</si>
  <si>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</si>
  <si>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</si>
  <si>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</si>
  <si>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</si>
  <si>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</si>
  <si>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</si>
  <si>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</si>
  <si>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</si>
  <si>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</si>
  <si>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</si>
  <si>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</si>
  <si>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</si>
  <si>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</si>
  <si>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</si>
  <si>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</si>
  <si>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</si>
  <si>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</si>
  <si>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</si>
  <si>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</si>
  <si>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</si>
  <si>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</si>
  <si>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</si>
  <si>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</si>
  <si>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</si>
  <si>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</si>
  <si>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</si>
  <si>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</si>
  <si>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</si>
  <si>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</si>
  <si>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</si>
  <si>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</si>
  <si>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</si>
  <si>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</si>
  <si>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</si>
  <si>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</si>
  <si>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</si>
  <si>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2018년 6월 건설수주액분석</t>
    <phoneticPr fontId="13" type="noConversion"/>
  </si>
  <si>
    <t>2018. 6</t>
    <phoneticPr fontId="13" type="noConversion"/>
  </si>
  <si>
    <t>18.6월 누적</t>
    <phoneticPr fontId="12" type="noConversion"/>
  </si>
  <si>
    <t>17.6월 누적</t>
    <phoneticPr fontId="12" type="noConversion"/>
  </si>
  <si>
    <t>16.6월 누적</t>
    <phoneticPr fontId="12" type="noConversion"/>
  </si>
  <si>
    <t>연도별 6월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</si>
</sst>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8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41" fontId="15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176" fontId="14" fillId="0" borderId="61" xfId="0" applyNumberFormat="1" applyFont="1" applyFill="1" applyBorder="1" applyAlignment="1">
      <alignment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8"/>
  <sheetViews>
    <sheetView tabSelected="1" view="pageBreakPreview" zoomScale="70" zoomScaleNormal="100" zoomScaleSheetLayoutView="70" workbookViewId="0">
      <pane ySplit="5" topLeftCell="A171" activePane="bottomLeft" state="frozen"/>
      <selection pane="bottomLeft" activeCell="L192" sqref="L192:L19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379" t="s">
        <v>213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>
      <c r="A3" s="5" t="s">
        <v>65</v>
      </c>
      <c r="B3" s="6" t="s">
        <v>0</v>
      </c>
      <c r="C3" s="322" t="s">
        <v>1</v>
      </c>
      <c r="D3" s="322"/>
      <c r="E3" s="322"/>
      <c r="F3" s="322"/>
      <c r="G3" s="322"/>
      <c r="H3" s="323"/>
      <c r="I3" s="333" t="s">
        <v>2</v>
      </c>
      <c r="J3" s="333"/>
      <c r="K3" s="333"/>
      <c r="L3" s="333"/>
      <c r="M3" s="333"/>
      <c r="N3" s="334"/>
      <c r="O3" s="345" t="s">
        <v>3</v>
      </c>
      <c r="P3" s="345"/>
      <c r="Q3" s="346" t="s">
        <v>4</v>
      </c>
      <c r="R3" s="345"/>
      <c r="S3" s="347"/>
      <c r="U3" s="376" t="s">
        <v>172</v>
      </c>
    </row>
    <row r="4" spans="1:21">
      <c r="A4" s="320"/>
      <c r="B4" s="321"/>
      <c r="C4" s="324"/>
      <c r="D4" s="325" t="s">
        <v>3</v>
      </c>
      <c r="E4" s="326"/>
      <c r="F4" s="325" t="s">
        <v>4</v>
      </c>
      <c r="G4" s="322"/>
      <c r="H4" s="323"/>
      <c r="I4" s="335"/>
      <c r="J4" s="336" t="s">
        <v>3</v>
      </c>
      <c r="K4" s="337"/>
      <c r="L4" s="338" t="s">
        <v>4</v>
      </c>
      <c r="M4" s="333"/>
      <c r="N4" s="334"/>
      <c r="O4" s="346"/>
      <c r="P4" s="348"/>
      <c r="Q4" s="346"/>
      <c r="R4" s="345"/>
      <c r="S4" s="347"/>
      <c r="U4" s="377"/>
    </row>
    <row r="5" spans="1:21" ht="19.5" customHeight="1" thickBot="1">
      <c r="A5" s="213"/>
      <c r="B5" s="9"/>
      <c r="C5" s="327"/>
      <c r="D5" s="328"/>
      <c r="E5" s="329" t="s">
        <v>66</v>
      </c>
      <c r="F5" s="330"/>
      <c r="G5" s="331" t="s">
        <v>5</v>
      </c>
      <c r="H5" s="332" t="s">
        <v>6</v>
      </c>
      <c r="I5" s="339"/>
      <c r="J5" s="340"/>
      <c r="K5" s="341" t="s">
        <v>66</v>
      </c>
      <c r="L5" s="342"/>
      <c r="M5" s="343" t="s">
        <v>5</v>
      </c>
      <c r="N5" s="344" t="s">
        <v>6</v>
      </c>
      <c r="O5" s="349"/>
      <c r="P5" s="350" t="s">
        <v>66</v>
      </c>
      <c r="Q5" s="351"/>
      <c r="R5" s="352" t="s">
        <v>5</v>
      </c>
      <c r="S5" s="353" t="s">
        <v>6</v>
      </c>
      <c r="U5" s="378"/>
    </row>
    <row r="6" spans="1:21" ht="17.25" hidden="1" thickTop="1">
      <c r="A6" s="214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5">
        <v>253496</v>
      </c>
      <c r="T6" s="126"/>
      <c r="U6" s="123"/>
    </row>
    <row r="7" spans="1:21" hidden="1">
      <c r="A7" s="216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7">
        <v>14522</v>
      </c>
      <c r="U7" s="114"/>
    </row>
    <row r="8" spans="1:21" hidden="1">
      <c r="A8" s="218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7">
        <v>22341</v>
      </c>
      <c r="U8" s="114"/>
    </row>
    <row r="9" spans="1:21" hidden="1">
      <c r="A9" s="219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7">
        <v>28848</v>
      </c>
      <c r="U9" s="114"/>
    </row>
    <row r="10" spans="1:21" hidden="1">
      <c r="A10" s="219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7">
        <v>18396</v>
      </c>
      <c r="U10" s="114"/>
    </row>
    <row r="11" spans="1:21" hidden="1">
      <c r="A11" s="219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7">
        <v>18989</v>
      </c>
      <c r="U11" s="114"/>
    </row>
    <row r="12" spans="1:21" hidden="1">
      <c r="A12" s="219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7">
        <v>22367</v>
      </c>
      <c r="U12" s="114"/>
    </row>
    <row r="13" spans="1:21" hidden="1">
      <c r="A13" s="220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7">
        <v>28599</v>
      </c>
      <c r="U13" s="114"/>
    </row>
    <row r="14" spans="1:21" hidden="1">
      <c r="A14" s="221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7">
        <v>17131</v>
      </c>
      <c r="U14" s="114"/>
    </row>
    <row r="15" spans="1:21" hidden="1">
      <c r="A15" s="218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7">
        <v>14383</v>
      </c>
      <c r="U15" s="114"/>
    </row>
    <row r="16" spans="1:21" hidden="1">
      <c r="A16" s="219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7">
        <v>25785</v>
      </c>
      <c r="U16" s="114"/>
    </row>
    <row r="17" spans="1:21" hidden="1">
      <c r="A17" s="221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7">
        <v>19814</v>
      </c>
      <c r="U17" s="114"/>
    </row>
    <row r="18" spans="1:21" hidden="1">
      <c r="A18" s="222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7">
        <v>35628</v>
      </c>
      <c r="U18" s="114"/>
    </row>
    <row r="19" spans="1:21" hidden="1">
      <c r="A19" s="223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4">
        <v>266803</v>
      </c>
      <c r="U19" s="114"/>
    </row>
    <row r="20" spans="1:21" hidden="1">
      <c r="A20" s="218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7">
        <v>16146</v>
      </c>
      <c r="U20" s="114"/>
    </row>
    <row r="21" spans="1:21" hidden="1">
      <c r="A21" s="218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7">
        <v>16820</v>
      </c>
      <c r="U21" s="114"/>
    </row>
    <row r="22" spans="1:21" hidden="1">
      <c r="A22" s="219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7">
        <v>21519</v>
      </c>
      <c r="U22" s="114"/>
    </row>
    <row r="23" spans="1:21" hidden="1">
      <c r="A23" s="219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7">
        <v>20693</v>
      </c>
      <c r="U23" s="114"/>
    </row>
    <row r="24" spans="1:21" hidden="1">
      <c r="A24" s="221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7">
        <v>25200</v>
      </c>
      <c r="U24" s="114"/>
    </row>
    <row r="25" spans="1:21" hidden="1">
      <c r="A25" s="218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7">
        <v>31234</v>
      </c>
      <c r="U25" s="114"/>
    </row>
    <row r="26" spans="1:21" hidden="1">
      <c r="A26" s="219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7">
        <v>17983</v>
      </c>
      <c r="U26" s="114"/>
    </row>
    <row r="27" spans="1:21" hidden="1">
      <c r="A27" s="219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7">
        <v>19275</v>
      </c>
      <c r="U27" s="114"/>
    </row>
    <row r="28" spans="1:21" hidden="1">
      <c r="A28" s="219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7">
        <v>16548</v>
      </c>
      <c r="U28" s="114"/>
    </row>
    <row r="29" spans="1:21" hidden="1">
      <c r="A29" s="219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7">
        <v>17959</v>
      </c>
      <c r="U29" s="114"/>
    </row>
    <row r="30" spans="1:21" hidden="1">
      <c r="A30" s="219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7">
        <v>23832</v>
      </c>
      <c r="U30" s="114"/>
    </row>
    <row r="31" spans="1:21" hidden="1">
      <c r="A31" s="221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7">
        <v>32580</v>
      </c>
      <c r="U31" s="114"/>
    </row>
    <row r="32" spans="1:21" hidden="1">
      <c r="A32" s="225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6">
        <v>259789</v>
      </c>
      <c r="U32" s="114"/>
    </row>
    <row r="33" spans="1:21" hidden="1">
      <c r="A33" s="227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28">
        <v>24591</v>
      </c>
      <c r="U33" s="114"/>
    </row>
    <row r="34" spans="1:21" hidden="1">
      <c r="A34" s="229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0">
        <v>12890</v>
      </c>
      <c r="U34" s="114"/>
    </row>
    <row r="35" spans="1:21" hidden="1">
      <c r="A35" s="229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0">
        <v>14984.27</v>
      </c>
      <c r="U35" s="114"/>
    </row>
    <row r="36" spans="1:21" hidden="1">
      <c r="A36" s="229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1">
        <v>16643.02</v>
      </c>
      <c r="U36" s="114"/>
    </row>
    <row r="37" spans="1:21" hidden="1">
      <c r="A37" s="229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1">
        <v>28324.15184617952</v>
      </c>
      <c r="U37" s="114"/>
    </row>
    <row r="38" spans="1:21" hidden="1">
      <c r="A38" s="229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1">
        <v>25647.960331849859</v>
      </c>
      <c r="U38" s="114"/>
    </row>
    <row r="39" spans="1:21" hidden="1">
      <c r="A39" s="232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3">
        <v>20364.669999999998</v>
      </c>
      <c r="U39" s="114"/>
    </row>
    <row r="40" spans="1:21" hidden="1">
      <c r="A40" s="229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1">
        <v>24775</v>
      </c>
      <c r="U40" s="114"/>
    </row>
    <row r="41" spans="1:21" hidden="1">
      <c r="A41" s="234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1">
        <v>22465.98</v>
      </c>
      <c r="U41" s="114"/>
    </row>
    <row r="42" spans="1:21" hidden="1">
      <c r="A42" s="234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1">
        <v>16126.14381794881</v>
      </c>
      <c r="U42" s="114"/>
    </row>
    <row r="43" spans="1:21" hidden="1">
      <c r="A43" s="234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5">
        <v>20338.076050387677</v>
      </c>
      <c r="U43" s="114"/>
    </row>
    <row r="44" spans="1:21" hidden="1">
      <c r="A44" s="234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6">
        <v>29446.64780664241</v>
      </c>
      <c r="U44" s="114"/>
    </row>
    <row r="45" spans="1:21" hidden="1">
      <c r="A45" s="237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38">
        <v>256596.91985300829</v>
      </c>
      <c r="U45" s="114"/>
    </row>
    <row r="46" spans="1:21" hidden="1">
      <c r="A46" s="239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0">
        <v>19464.611224220174</v>
      </c>
      <c r="T46" s="125">
        <v>84.9</v>
      </c>
      <c r="U46" s="115">
        <f>B46/T46*100</f>
        <v>88436.966040175394</v>
      </c>
    </row>
    <row r="47" spans="1:21" hidden="1">
      <c r="A47" s="241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0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>
      <c r="A48" s="241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0">
        <v>32281.872995653568</v>
      </c>
      <c r="T48" s="125">
        <v>84.9</v>
      </c>
      <c r="U48" s="115">
        <f t="shared" si="0"/>
        <v>112352.57610569902</v>
      </c>
    </row>
    <row r="49" spans="1:21" hidden="1">
      <c r="A49" s="242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3">
        <v>23952.45826071145</v>
      </c>
      <c r="T49" s="125">
        <v>84.9</v>
      </c>
      <c r="U49" s="115">
        <f t="shared" si="0"/>
        <v>109735.71375113174</v>
      </c>
    </row>
    <row r="50" spans="1:21" hidden="1">
      <c r="A50" s="242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3">
        <v>22253.537438180825</v>
      </c>
      <c r="T50" s="125">
        <v>84.9</v>
      </c>
      <c r="U50" s="115">
        <f t="shared" si="0"/>
        <v>103372.19571463008</v>
      </c>
    </row>
    <row r="51" spans="1:21" hidden="1">
      <c r="A51" s="244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5">
        <v>22209.0052048535</v>
      </c>
      <c r="T51" s="125">
        <v>84.9</v>
      </c>
      <c r="U51" s="115">
        <f t="shared" si="0"/>
        <v>157955.57480177371</v>
      </c>
    </row>
    <row r="52" spans="1:21" hidden="1">
      <c r="A52" s="244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6">
        <v>28161.265081273814</v>
      </c>
      <c r="T52" s="125">
        <v>84.9</v>
      </c>
      <c r="U52" s="115">
        <f t="shared" si="0"/>
        <v>90509.000201634088</v>
      </c>
    </row>
    <row r="53" spans="1:21" hidden="1">
      <c r="A53" s="247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3">
        <v>24701.459074633578</v>
      </c>
      <c r="T53" s="125">
        <v>84.9</v>
      </c>
      <c r="U53" s="115">
        <f t="shared" si="0"/>
        <v>96057.936547916674</v>
      </c>
    </row>
    <row r="54" spans="1:21" hidden="1">
      <c r="A54" s="247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3">
        <v>21350.953141627768</v>
      </c>
      <c r="T54" s="125">
        <v>84.9</v>
      </c>
      <c r="U54" s="115">
        <f t="shared" si="0"/>
        <v>123678.26297163907</v>
      </c>
    </row>
    <row r="55" spans="1:21" hidden="1">
      <c r="A55" s="247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3">
        <v>27089.848571728056</v>
      </c>
      <c r="T55" s="125">
        <v>84.9</v>
      </c>
      <c r="U55" s="115">
        <f t="shared" si="0"/>
        <v>145885.32397313989</v>
      </c>
    </row>
    <row r="56" spans="1:21" hidden="1">
      <c r="A56" s="247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3">
        <v>35716.353609621292</v>
      </c>
      <c r="T56" s="125">
        <v>84.9</v>
      </c>
      <c r="U56" s="115">
        <f t="shared" si="0"/>
        <v>166874.70173467256</v>
      </c>
    </row>
    <row r="57" spans="1:21" hidden="1">
      <c r="A57" s="248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49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>
      <c r="A58" s="250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1">
        <v>335706.58928183961</v>
      </c>
      <c r="T58" s="210">
        <v>84.9</v>
      </c>
      <c r="U58" s="116">
        <f t="shared" si="0"/>
        <v>1506616.9687593284</v>
      </c>
    </row>
    <row r="59" spans="1:21" hidden="1">
      <c r="A59" s="252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3">
        <v>22177.078399524835</v>
      </c>
      <c r="T59" s="125">
        <v>94.5</v>
      </c>
      <c r="U59" s="115">
        <f t="shared" si="0"/>
        <v>70430.515131750144</v>
      </c>
    </row>
    <row r="60" spans="1:21" hidden="1">
      <c r="A60" s="247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4">
        <v>16334.533324250247</v>
      </c>
      <c r="T60" s="125">
        <v>94.5</v>
      </c>
      <c r="U60" s="115">
        <f t="shared" si="0"/>
        <v>73836.592715688006</v>
      </c>
    </row>
    <row r="61" spans="1:21" hidden="1">
      <c r="A61" s="247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4">
        <v>20744.409705823022</v>
      </c>
      <c r="T61" s="125">
        <v>94.5</v>
      </c>
      <c r="U61" s="115">
        <f t="shared" si="0"/>
        <v>104987.1595630345</v>
      </c>
    </row>
    <row r="62" spans="1:21" hidden="1">
      <c r="A62" s="247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4">
        <v>32111.197460614163</v>
      </c>
      <c r="T62" s="125">
        <v>94.5</v>
      </c>
      <c r="U62" s="115">
        <f t="shared" si="0"/>
        <v>99816.631311690682</v>
      </c>
    </row>
    <row r="63" spans="1:21" hidden="1">
      <c r="A63" s="247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4">
        <v>37851.335127300677</v>
      </c>
      <c r="T63" s="125">
        <v>94.5</v>
      </c>
      <c r="U63" s="115">
        <f t="shared" si="0"/>
        <v>120522.01702329516</v>
      </c>
    </row>
    <row r="64" spans="1:21" hidden="1">
      <c r="A64" s="247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4">
        <v>36633.101503408623</v>
      </c>
      <c r="T64" s="125">
        <v>94.5</v>
      </c>
      <c r="U64" s="115">
        <f t="shared" si="0"/>
        <v>113718.87199862406</v>
      </c>
    </row>
    <row r="65" spans="1:21" hidden="1">
      <c r="A65" s="247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4">
        <v>23869.266538213371</v>
      </c>
      <c r="T65" s="125">
        <v>94.5</v>
      </c>
      <c r="U65" s="115">
        <f t="shared" si="0"/>
        <v>70747.32042888405</v>
      </c>
    </row>
    <row r="66" spans="1:21" hidden="1">
      <c r="A66" s="247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4">
        <v>19822.517384889885</v>
      </c>
      <c r="T66" s="125">
        <v>94.5</v>
      </c>
      <c r="U66" s="115">
        <f t="shared" si="0"/>
        <v>80660.809484864018</v>
      </c>
    </row>
    <row r="67" spans="1:21" hidden="1">
      <c r="A67" s="247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4">
        <v>25871.921551064625</v>
      </c>
      <c r="T67" s="125">
        <v>94.5</v>
      </c>
      <c r="U67" s="115">
        <f t="shared" si="0"/>
        <v>71634.274377748501</v>
      </c>
    </row>
    <row r="68" spans="1:21" hidden="1">
      <c r="A68" s="247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4">
        <v>25892.271371771683</v>
      </c>
      <c r="T68" s="125">
        <v>94.5</v>
      </c>
      <c r="U68" s="115">
        <f t="shared" si="0"/>
        <v>102880.0825918848</v>
      </c>
    </row>
    <row r="69" spans="1:21" hidden="1">
      <c r="A69" s="247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4">
        <v>16329.616410431345</v>
      </c>
      <c r="T69" s="125">
        <v>94.5</v>
      </c>
      <c r="U69" s="115">
        <f t="shared" si="0"/>
        <v>100622.05118730819</v>
      </c>
    </row>
    <row r="70" spans="1:21" hidden="1">
      <c r="A70" s="247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4">
        <v>64061.346761963068</v>
      </c>
      <c r="T70" s="125">
        <v>94.5</v>
      </c>
      <c r="U70" s="115">
        <f t="shared" si="0"/>
        <v>260885.8988345387</v>
      </c>
    </row>
    <row r="71" spans="1:21" hidden="1">
      <c r="A71" s="255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6">
        <v>341698.59553925553</v>
      </c>
      <c r="T71" s="125">
        <v>94.5</v>
      </c>
      <c r="U71" s="115">
        <f t="shared" si="0"/>
        <v>1270742.2246493108</v>
      </c>
    </row>
    <row r="72" spans="1:21" hidden="1">
      <c r="A72" s="257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58">
        <v>10809.645765765865</v>
      </c>
      <c r="T72" s="125">
        <v>96.1</v>
      </c>
      <c r="U72" s="115">
        <f t="shared" si="0"/>
        <v>64754.607466964408</v>
      </c>
    </row>
    <row r="73" spans="1:21" hidden="1">
      <c r="A73" s="247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4">
        <v>12490.814974180146</v>
      </c>
      <c r="T73" s="125">
        <v>96.1</v>
      </c>
      <c r="U73" s="115">
        <f t="shared" si="0"/>
        <v>64124.616087848553</v>
      </c>
    </row>
    <row r="74" spans="1:21" hidden="1">
      <c r="A74" s="259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0">
        <v>25608.109868093874</v>
      </c>
      <c r="T74" s="125">
        <v>96.1</v>
      </c>
      <c r="U74" s="115">
        <f t="shared" si="0"/>
        <v>88732.249071982238</v>
      </c>
    </row>
    <row r="75" spans="1:21" hidden="1">
      <c r="A75" s="247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4">
        <v>16697.111675266548</v>
      </c>
      <c r="T75" s="125">
        <v>96.1</v>
      </c>
      <c r="U75" s="115">
        <f t="shared" si="0"/>
        <v>91230.795990496888</v>
      </c>
    </row>
    <row r="76" spans="1:21" hidden="1">
      <c r="A76" s="247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4">
        <v>20403.595295156185</v>
      </c>
      <c r="T76" s="125">
        <v>96.1</v>
      </c>
      <c r="U76" s="115">
        <f t="shared" si="0"/>
        <v>85869.017524621479</v>
      </c>
    </row>
    <row r="77" spans="1:21" hidden="1">
      <c r="A77" s="247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4">
        <v>23879.172850772007</v>
      </c>
      <c r="T77" s="125">
        <v>96.1</v>
      </c>
      <c r="U77" s="115">
        <f t="shared" si="0"/>
        <v>133600.68484175816</v>
      </c>
    </row>
    <row r="78" spans="1:21" hidden="1">
      <c r="A78" s="247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4">
        <v>18291.192933817856</v>
      </c>
      <c r="T78" s="125">
        <v>96.1</v>
      </c>
      <c r="U78" s="115">
        <f t="shared" si="0"/>
        <v>66594.226092327532</v>
      </c>
    </row>
    <row r="79" spans="1:21" hidden="1">
      <c r="A79" s="247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1">
        <v>14142.587621652543</v>
      </c>
      <c r="T79" s="125">
        <v>96.1</v>
      </c>
      <c r="U79" s="115">
        <f t="shared" si="0"/>
        <v>54758.674767897071</v>
      </c>
    </row>
    <row r="80" spans="1:21" hidden="1">
      <c r="A80" s="247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1">
        <v>18123.193185280597</v>
      </c>
      <c r="T80" s="125">
        <v>96.1</v>
      </c>
      <c r="U80" s="115">
        <f t="shared" si="0"/>
        <v>106708.02032384509</v>
      </c>
    </row>
    <row r="81" spans="1:21" hidden="1">
      <c r="A81" s="247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1">
        <v>17962.48292715356</v>
      </c>
      <c r="T81" s="125">
        <v>96.1</v>
      </c>
      <c r="U81" s="115">
        <f t="shared" si="0"/>
        <v>119073.0646689615</v>
      </c>
    </row>
    <row r="82" spans="1:21" hidden="1">
      <c r="A82" s="247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1">
        <v>46912.372939675712</v>
      </c>
      <c r="T82" s="125">
        <v>96.1</v>
      </c>
      <c r="U82" s="115">
        <f t="shared" si="0"/>
        <v>161758.57475452503</v>
      </c>
    </row>
    <row r="83" spans="1:21" hidden="1">
      <c r="A83" s="262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3">
        <v>29558.987833937477</v>
      </c>
      <c r="T83" s="125">
        <v>96.1</v>
      </c>
      <c r="U83" s="115">
        <f t="shared" si="0"/>
        <v>198114.48347273082</v>
      </c>
    </row>
    <row r="84" spans="1:21" hidden="1">
      <c r="A84" s="255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6">
        <v>254879.2678707524</v>
      </c>
      <c r="T84" s="125">
        <v>96.1</v>
      </c>
      <c r="U84" s="115">
        <f t="shared" si="0"/>
        <v>1235319.0150639587</v>
      </c>
    </row>
    <row r="85" spans="1:21" hidden="1">
      <c r="A85" s="247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1">
        <v>23627.978924921532</v>
      </c>
      <c r="T85" s="125">
        <v>100</v>
      </c>
      <c r="U85" s="115">
        <f t="shared" si="0"/>
        <v>73029.706861312996</v>
      </c>
    </row>
    <row r="86" spans="1:21" hidden="1">
      <c r="A86" s="247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1">
        <v>19447.312588243258</v>
      </c>
      <c r="T86" s="125">
        <v>100</v>
      </c>
      <c r="U86" s="115">
        <f t="shared" si="0"/>
        <v>61542.342426640003</v>
      </c>
    </row>
    <row r="87" spans="1:21" hidden="1">
      <c r="A87" s="247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1">
        <v>18846.83694872347</v>
      </c>
      <c r="T87" s="125">
        <v>100</v>
      </c>
      <c r="U87" s="115">
        <f t="shared" si="0"/>
        <v>73466.037792904099</v>
      </c>
    </row>
    <row r="88" spans="1:21" hidden="1">
      <c r="A88" s="247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1">
        <v>21501.251638589871</v>
      </c>
      <c r="T88" s="125">
        <v>100</v>
      </c>
      <c r="U88" s="115">
        <f t="shared" si="0"/>
        <v>81891.193403823272</v>
      </c>
    </row>
    <row r="89" spans="1:21" hidden="1">
      <c r="A89" s="247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1">
        <v>34836.391019445029</v>
      </c>
      <c r="T89" s="125">
        <v>100</v>
      </c>
      <c r="U89" s="115">
        <f t="shared" si="0"/>
        <v>98594.850234198006</v>
      </c>
    </row>
    <row r="90" spans="1:21" hidden="1">
      <c r="A90" s="247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1">
        <v>37491.570947682951</v>
      </c>
      <c r="T90" s="125">
        <v>100</v>
      </c>
      <c r="U90" s="115">
        <f t="shared" si="0"/>
        <v>118248.95332047481</v>
      </c>
    </row>
    <row r="91" spans="1:21" hidden="1">
      <c r="A91" s="247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4">
        <v>20448.877686262396</v>
      </c>
      <c r="T91" s="125">
        <v>100</v>
      </c>
      <c r="U91" s="115">
        <f t="shared" si="0"/>
        <v>86850.807702693332</v>
      </c>
    </row>
    <row r="92" spans="1:21" hidden="1">
      <c r="A92" s="248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1">
        <v>18727.72415619086</v>
      </c>
      <c r="T92" s="125">
        <v>100</v>
      </c>
      <c r="U92" s="115">
        <f t="shared" si="0"/>
        <v>48942.178610940784</v>
      </c>
    </row>
    <row r="93" spans="1:21" hidden="1">
      <c r="A93" s="248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1">
        <v>19658.789786091758</v>
      </c>
      <c r="T93" s="125">
        <v>100</v>
      </c>
      <c r="U93" s="115">
        <f t="shared" si="0"/>
        <v>85486.902151162052</v>
      </c>
    </row>
    <row r="94" spans="1:21" hidden="1">
      <c r="A94" s="248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49">
        <v>24939.72558905523</v>
      </c>
      <c r="T94" s="125">
        <v>100</v>
      </c>
      <c r="U94" s="115">
        <f t="shared" si="0"/>
        <v>55998.45100856114</v>
      </c>
    </row>
    <row r="95" spans="1:21" hidden="1">
      <c r="A95" s="264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5">
        <v>29991.101639385204</v>
      </c>
      <c r="T95" s="125">
        <v>100</v>
      </c>
      <c r="U95" s="115">
        <f t="shared" si="0"/>
        <v>88395.96790248758</v>
      </c>
    </row>
    <row r="96" spans="1:21" hidden="1">
      <c r="A96" s="248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49">
        <v>32835.045774475213</v>
      </c>
      <c r="T96" s="125">
        <v>100</v>
      </c>
      <c r="U96" s="115">
        <f t="shared" si="0"/>
        <v>159851.10658001815</v>
      </c>
    </row>
    <row r="97" spans="1:21" hidden="1">
      <c r="A97" s="255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6">
        <v>302352.60669906676</v>
      </c>
      <c r="T97" s="125">
        <v>100</v>
      </c>
      <c r="U97" s="117">
        <f t="shared" si="0"/>
        <v>1032298.4979952165</v>
      </c>
    </row>
    <row r="98" spans="1:21" hidden="1">
      <c r="A98" s="267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68">
        <v>16290.821830949415</v>
      </c>
      <c r="T98" s="125">
        <v>106.2</v>
      </c>
      <c r="U98" s="115">
        <f t="shared" si="0"/>
        <v>54383.887025133467</v>
      </c>
    </row>
    <row r="99" spans="1:21" hidden="1">
      <c r="A99" s="247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69">
        <v>16046.076056952134</v>
      </c>
      <c r="T99" s="125">
        <v>106.2</v>
      </c>
      <c r="U99" s="115">
        <f t="shared" si="0"/>
        <v>47980.486075300643</v>
      </c>
    </row>
    <row r="100" spans="1:21" hidden="1">
      <c r="A100" s="247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69">
        <v>31753</v>
      </c>
      <c r="T100" s="125">
        <v>106.2</v>
      </c>
      <c r="U100" s="115">
        <f t="shared" si="0"/>
        <v>84656.308851224108</v>
      </c>
    </row>
    <row r="101" spans="1:21" hidden="1">
      <c r="A101" s="270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69">
        <v>28361.007020280598</v>
      </c>
      <c r="T101" s="125">
        <v>106.2</v>
      </c>
      <c r="U101" s="115">
        <f t="shared" si="0"/>
        <v>81440.763508339442</v>
      </c>
    </row>
    <row r="102" spans="1:21" hidden="1">
      <c r="A102" s="270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69">
        <v>38886.6</v>
      </c>
      <c r="T102" s="125">
        <v>106.2</v>
      </c>
      <c r="U102" s="115">
        <f t="shared" si="0"/>
        <v>79721.996233521641</v>
      </c>
    </row>
    <row r="103" spans="1:21" hidden="1">
      <c r="A103" s="270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69">
        <v>41549.230000000003</v>
      </c>
      <c r="T103" s="125">
        <v>106.2</v>
      </c>
      <c r="U103" s="115">
        <f t="shared" si="0"/>
        <v>122316.70433145009</v>
      </c>
    </row>
    <row r="104" spans="1:21" hidden="1">
      <c r="A104" s="271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69">
        <v>19234.810000000001</v>
      </c>
      <c r="T104" s="125">
        <v>106.2</v>
      </c>
      <c r="U104" s="115">
        <f t="shared" si="0"/>
        <v>59830.433145009411</v>
      </c>
    </row>
    <row r="105" spans="1:21" hidden="1">
      <c r="A105" s="271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69">
        <v>25777</v>
      </c>
      <c r="T105" s="125">
        <v>106.2</v>
      </c>
      <c r="U105" s="115">
        <f t="shared" si="0"/>
        <v>80498.352165725039</v>
      </c>
    </row>
    <row r="106" spans="1:21" hidden="1">
      <c r="A106" s="272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3">
        <v>25974.82</v>
      </c>
      <c r="T106" s="125">
        <v>106.2</v>
      </c>
      <c r="U106" s="115">
        <f t="shared" si="0"/>
        <v>81736.826741996236</v>
      </c>
    </row>
    <row r="107" spans="1:21" hidden="1">
      <c r="A107" s="274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3">
        <v>20762.3</v>
      </c>
      <c r="T107" s="125">
        <v>106.2</v>
      </c>
      <c r="U107" s="115">
        <f t="shared" si="0"/>
        <v>76230.932203389835</v>
      </c>
    </row>
    <row r="108" spans="1:21" hidden="1">
      <c r="A108" s="275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6">
        <v>35780.129914045225</v>
      </c>
      <c r="T108" s="125">
        <v>106.2</v>
      </c>
      <c r="U108" s="115">
        <f t="shared" si="0"/>
        <v>99197.92746052549</v>
      </c>
    </row>
    <row r="109" spans="1:21" hidden="1">
      <c r="A109" s="277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78">
        <v>31442.923562845186</v>
      </c>
      <c r="T109" s="125">
        <v>106.2</v>
      </c>
      <c r="U109" s="115">
        <f t="shared" si="0"/>
        <v>174387.37086756842</v>
      </c>
    </row>
    <row r="110" spans="1:21" hidden="1">
      <c r="A110" s="250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79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>
      <c r="A111" s="277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0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>
      <c r="A112" s="281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2">
        <v>21495</v>
      </c>
      <c r="T112" s="125">
        <v>108.4</v>
      </c>
      <c r="U112" s="115">
        <f t="shared" si="2"/>
        <v>84782.287822878221</v>
      </c>
    </row>
    <row r="113" spans="1:21" hidden="1">
      <c r="A113" s="281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2">
        <v>32561</v>
      </c>
      <c r="T113" s="125">
        <v>108.4</v>
      </c>
      <c r="U113" s="115">
        <f t="shared" si="2"/>
        <v>76996.309963099629</v>
      </c>
    </row>
    <row r="114" spans="1:21" hidden="1">
      <c r="A114" s="283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2">
        <v>20950.774775619382</v>
      </c>
      <c r="T114" s="125">
        <v>108.4</v>
      </c>
      <c r="U114" s="115">
        <f t="shared" si="2"/>
        <v>71137.500420099313</v>
      </c>
    </row>
    <row r="115" spans="1:21" hidden="1">
      <c r="A115" s="283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2">
        <v>37144</v>
      </c>
      <c r="T115" s="125">
        <v>108.4</v>
      </c>
      <c r="U115" s="115">
        <f t="shared" si="2"/>
        <v>78589.483394833936</v>
      </c>
    </row>
    <row r="116" spans="1:21" hidden="1">
      <c r="A116" s="283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2">
        <v>31084</v>
      </c>
      <c r="T116" s="125">
        <v>108.4</v>
      </c>
      <c r="U116" s="115">
        <f t="shared" si="2"/>
        <v>121154.05904059039</v>
      </c>
    </row>
    <row r="117" spans="1:21" hidden="1">
      <c r="A117" s="283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2">
        <v>26966</v>
      </c>
      <c r="T117" s="125">
        <v>108.4</v>
      </c>
      <c r="U117" s="115">
        <f t="shared" si="2"/>
        <v>69518.450184501839</v>
      </c>
    </row>
    <row r="118" spans="1:21" hidden="1">
      <c r="A118" s="284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2">
        <v>16029</v>
      </c>
      <c r="T118" s="125">
        <v>108.4</v>
      </c>
      <c r="U118" s="115">
        <f t="shared" si="2"/>
        <v>56147.601476014759</v>
      </c>
    </row>
    <row r="119" spans="1:21" hidden="1">
      <c r="A119" s="284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2">
        <f t="shared" si="3"/>
        <v>21153</v>
      </c>
      <c r="T119" s="125">
        <v>108.4</v>
      </c>
      <c r="U119" s="115">
        <f t="shared" si="2"/>
        <v>66986.162361623603</v>
      </c>
    </row>
    <row r="120" spans="1:21" hidden="1">
      <c r="A120" s="284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2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>
      <c r="A121" s="285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6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>
      <c r="A122" s="285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6">
        <v>36229</v>
      </c>
      <c r="T122" s="125">
        <v>108.4</v>
      </c>
      <c r="U122" s="115">
        <f t="shared" si="2"/>
        <v>99722.324723247235</v>
      </c>
    </row>
    <row r="123" spans="1:21" s="102" customFormat="1" hidden="1">
      <c r="A123" s="287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88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>
      <c r="A124" s="289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6">
        <v>15070</v>
      </c>
      <c r="T124" s="125">
        <v>108.5</v>
      </c>
      <c r="U124" s="115">
        <f t="shared" si="2"/>
        <v>40349.308755760372</v>
      </c>
    </row>
    <row r="125" spans="1:21" hidden="1">
      <c r="A125" s="289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6">
        <v>22292</v>
      </c>
      <c r="T125" s="125">
        <v>108.5</v>
      </c>
      <c r="U125" s="115">
        <f t="shared" si="2"/>
        <v>51704.147465437789</v>
      </c>
    </row>
    <row r="126" spans="1:21" hidden="1">
      <c r="A126" s="289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6">
        <v>28791</v>
      </c>
      <c r="T126" s="125">
        <v>108.5</v>
      </c>
      <c r="U126" s="115">
        <f t="shared" si="2"/>
        <v>60157.603686635943</v>
      </c>
    </row>
    <row r="127" spans="1:21" hidden="1">
      <c r="A127" s="289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6">
        <v>19600</v>
      </c>
      <c r="T127" s="125">
        <v>108.5</v>
      </c>
      <c r="U127" s="115">
        <f t="shared" si="2"/>
        <v>58942.857142857145</v>
      </c>
    </row>
    <row r="128" spans="1:21" hidden="1">
      <c r="A128" s="289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6">
        <v>25946</v>
      </c>
      <c r="T128" s="125">
        <v>108.5</v>
      </c>
      <c r="U128" s="115">
        <f t="shared" si="2"/>
        <v>68320.737327188937</v>
      </c>
    </row>
    <row r="129" spans="1:25" hidden="1">
      <c r="A129" s="290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1">
        <v>30151</v>
      </c>
      <c r="T129" s="125">
        <v>108.5</v>
      </c>
      <c r="U129" s="115">
        <f t="shared" si="2"/>
        <v>81367.741935483864</v>
      </c>
    </row>
    <row r="130" spans="1:25" hidden="1">
      <c r="A130" s="290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1">
        <v>23061</v>
      </c>
      <c r="T130" s="125">
        <v>108.5</v>
      </c>
      <c r="U130" s="115">
        <f t="shared" si="2"/>
        <v>62130.875576036866</v>
      </c>
    </row>
    <row r="131" spans="1:25" hidden="1">
      <c r="A131" s="292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3">
        <v>25401</v>
      </c>
      <c r="T131" s="125">
        <v>108.5</v>
      </c>
      <c r="U131" s="115">
        <f t="shared" si="2"/>
        <v>55003.686635944701</v>
      </c>
    </row>
    <row r="132" spans="1:25" hidden="1">
      <c r="A132" s="290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1">
        <v>25685</v>
      </c>
      <c r="T132" s="125">
        <v>108.5</v>
      </c>
      <c r="U132" s="115">
        <f t="shared" si="2"/>
        <v>66866.359447004608</v>
      </c>
    </row>
    <row r="133" spans="1:25" s="103" customFormat="1" hidden="1">
      <c r="A133" s="292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3">
        <v>24222</v>
      </c>
      <c r="T133" s="125">
        <v>108.5</v>
      </c>
      <c r="U133" s="115">
        <f t="shared" si="2"/>
        <v>87482.949308755764</v>
      </c>
    </row>
    <row r="134" spans="1:25" s="103" customFormat="1" hidden="1">
      <c r="A134" s="292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3">
        <v>27446</v>
      </c>
      <c r="T134" s="125">
        <v>108.5</v>
      </c>
      <c r="U134" s="115">
        <f t="shared" si="2"/>
        <v>76929.953917050691</v>
      </c>
    </row>
    <row r="135" spans="1:25" hidden="1">
      <c r="A135" s="290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1">
        <v>53453</v>
      </c>
      <c r="T135" s="125">
        <v>108.5</v>
      </c>
      <c r="U135" s="115">
        <f t="shared" si="2"/>
        <v>132282.02764976959</v>
      </c>
      <c r="Y135" s="89"/>
    </row>
    <row r="136" spans="1:25" hidden="1">
      <c r="A136" s="287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88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>
      <c r="A137" s="290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1">
        <v>14755</v>
      </c>
      <c r="T137" s="128">
        <v>110.1</v>
      </c>
      <c r="U137" s="115">
        <f t="shared" si="2"/>
        <v>63058.128973660314</v>
      </c>
    </row>
    <row r="138" spans="1:25" hidden="1">
      <c r="A138" s="290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1">
        <v>24391</v>
      </c>
      <c r="T138" s="128">
        <v>110.1</v>
      </c>
      <c r="U138" s="115">
        <f t="shared" si="2"/>
        <v>70619.43687556767</v>
      </c>
    </row>
    <row r="139" spans="1:25" hidden="1">
      <c r="A139" s="290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1">
        <v>27920</v>
      </c>
      <c r="T139" s="128">
        <v>110.1</v>
      </c>
      <c r="U139" s="115">
        <f t="shared" si="2"/>
        <v>69449.591280653956</v>
      </c>
    </row>
    <row r="140" spans="1:25" hidden="1">
      <c r="A140" s="290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1">
        <v>22310</v>
      </c>
      <c r="T140" s="128">
        <v>110.1</v>
      </c>
      <c r="U140" s="115">
        <f t="shared" si="2"/>
        <v>82788.374205267944</v>
      </c>
    </row>
    <row r="141" spans="1:25" hidden="1">
      <c r="A141" s="290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1">
        <v>31943</v>
      </c>
      <c r="T141" s="128">
        <v>110.1</v>
      </c>
      <c r="U141" s="115">
        <f t="shared" si="2"/>
        <v>72074.477747502271</v>
      </c>
    </row>
    <row r="142" spans="1:25" hidden="1">
      <c r="A142" s="290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1">
        <v>33164</v>
      </c>
      <c r="T142" s="128">
        <v>110.1</v>
      </c>
      <c r="U142" s="115">
        <f t="shared" si="2"/>
        <v>93009.990917347881</v>
      </c>
    </row>
    <row r="143" spans="1:25" hidden="1">
      <c r="A143" s="290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1">
        <v>34234</v>
      </c>
      <c r="T143" s="128">
        <v>110.1</v>
      </c>
      <c r="U143" s="115">
        <f t="shared" si="2"/>
        <v>74327.883742052683</v>
      </c>
    </row>
    <row r="144" spans="1:25" hidden="1">
      <c r="A144" s="290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1">
        <v>25651</v>
      </c>
      <c r="T144" s="128">
        <v>110.1</v>
      </c>
      <c r="U144" s="115">
        <f t="shared" si="2"/>
        <v>85740.236148955504</v>
      </c>
    </row>
    <row r="145" spans="1:25" hidden="1">
      <c r="A145" s="290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1">
        <v>29975</v>
      </c>
      <c r="T145" s="128">
        <v>110.1</v>
      </c>
      <c r="U145" s="115">
        <f t="shared" si="2"/>
        <v>87015.440508628526</v>
      </c>
    </row>
    <row r="146" spans="1:25" s="103" customFormat="1" hidden="1">
      <c r="A146" s="292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3">
        <v>25357</v>
      </c>
      <c r="T146" s="128">
        <v>110.1</v>
      </c>
      <c r="U146" s="115">
        <f t="shared" si="2"/>
        <v>80985.467756584927</v>
      </c>
    </row>
    <row r="147" spans="1:25" s="103" customFormat="1" hidden="1">
      <c r="A147" s="292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3">
        <v>30775</v>
      </c>
      <c r="T147" s="128">
        <v>110.1</v>
      </c>
      <c r="U147" s="115">
        <f t="shared" si="2"/>
        <v>66726.61217075387</v>
      </c>
    </row>
    <row r="148" spans="1:25" hidden="1">
      <c r="A148" s="290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1">
        <v>36029</v>
      </c>
      <c r="T148" s="128">
        <v>110.1</v>
      </c>
      <c r="U148" s="115">
        <f t="shared" si="2"/>
        <v>130284.28701180746</v>
      </c>
      <c r="Y148" s="89"/>
    </row>
    <row r="149" spans="1:25" hidden="1">
      <c r="A149" s="287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88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>
      <c r="A150" s="294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5">
        <v>26621</v>
      </c>
      <c r="T150" s="129">
        <v>110</v>
      </c>
      <c r="U150" s="115">
        <f t="shared" si="2"/>
        <v>83744.545454545456</v>
      </c>
    </row>
    <row r="151" spans="1:25" ht="18" hidden="1" customHeight="1">
      <c r="A151" s="296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5">
        <v>21121</v>
      </c>
      <c r="T151" s="129">
        <v>110</v>
      </c>
      <c r="U151" s="115">
        <f t="shared" si="2"/>
        <v>73496.363636363647</v>
      </c>
    </row>
    <row r="152" spans="1:25" ht="18" hidden="1" customHeight="1">
      <c r="A152" s="296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7">
        <v>27857</v>
      </c>
      <c r="T152" s="129">
        <v>110</v>
      </c>
      <c r="U152" s="115">
        <f t="shared" si="2"/>
        <v>130928.18181818181</v>
      </c>
    </row>
    <row r="153" spans="1:25" ht="18" hidden="1" customHeight="1">
      <c r="A153" s="296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7">
        <v>33882</v>
      </c>
      <c r="T153" s="129">
        <v>108.6</v>
      </c>
      <c r="U153" s="115">
        <f t="shared" si="2"/>
        <v>99912.352235723534</v>
      </c>
    </row>
    <row r="154" spans="1:25" ht="18" hidden="1" customHeight="1">
      <c r="A154" s="296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98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>
      <c r="A155" s="296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299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>
      <c r="A156" s="300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1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>
      <c r="A157" s="300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2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>
      <c r="A158" s="300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3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>
      <c r="A159" s="300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3">
        <v>29990</v>
      </c>
      <c r="T159" s="166"/>
      <c r="U159" s="159" t="e">
        <f t="shared" si="2"/>
        <v>#DIV/0!</v>
      </c>
    </row>
    <row r="160" spans="1:25" s="162" customFormat="1" ht="18" hidden="1" customHeight="1">
      <c r="A160" s="304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5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>
      <c r="A161" s="300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3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>
      <c r="A162" s="287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6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hidden="1" customHeight="1" thickTop="1">
      <c r="A163" s="300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3">
        <v>25479.715049130289</v>
      </c>
      <c r="T163" s="154"/>
      <c r="U163" s="153"/>
      <c r="Y163" s="156"/>
    </row>
    <row r="164" spans="1:25" s="162" customFormat="1" ht="18" hidden="1" customHeight="1">
      <c r="A164" s="300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08">
        <v>40098.401017421063</v>
      </c>
      <c r="T164" s="177"/>
      <c r="U164" s="175"/>
      <c r="Y164" s="169"/>
    </row>
    <row r="165" spans="1:25" s="164" customFormat="1" ht="18" hidden="1" customHeight="1">
      <c r="A165" s="300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08">
        <v>38790.354114119</v>
      </c>
      <c r="T165" s="178"/>
      <c r="U165" s="179"/>
      <c r="Y165" s="180"/>
    </row>
    <row r="166" spans="1:25" s="164" customFormat="1" ht="18" hidden="1" customHeight="1">
      <c r="A166" s="300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09">
        <v>33562.07346613265</v>
      </c>
      <c r="T166" s="178"/>
      <c r="U166" s="179"/>
      <c r="Y166" s="180"/>
    </row>
    <row r="167" spans="1:25" s="162" customFormat="1" ht="18" hidden="1" customHeight="1">
      <c r="A167" s="300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09">
        <v>34685.949236410583</v>
      </c>
      <c r="T167" s="177"/>
      <c r="U167" s="175"/>
      <c r="Y167" s="169"/>
    </row>
    <row r="168" spans="1:25" s="162" customFormat="1" ht="18" customHeight="1" thickTop="1">
      <c r="A168" s="307" t="s">
        <v>180</v>
      </c>
      <c r="B168" s="368">
        <v>139117.74935301309</v>
      </c>
      <c r="C168" s="369">
        <v>37212.53</v>
      </c>
      <c r="D168" s="370">
        <v>22850.61</v>
      </c>
      <c r="E168" s="369">
        <v>439.24</v>
      </c>
      <c r="F168" s="369">
        <v>14361.92</v>
      </c>
      <c r="G168" s="369">
        <v>3602.83</v>
      </c>
      <c r="H168" s="369">
        <v>10759.09</v>
      </c>
      <c r="I168" s="369">
        <v>101905.21935301309</v>
      </c>
      <c r="J168" s="369">
        <v>9941.6281920838192</v>
      </c>
      <c r="K168" s="369">
        <v>3375.37</v>
      </c>
      <c r="L168" s="369">
        <v>91963.591160929282</v>
      </c>
      <c r="M168" s="369">
        <v>58093.197029596668</v>
      </c>
      <c r="N168" s="369">
        <v>33870.394131332607</v>
      </c>
      <c r="O168" s="371">
        <v>32792.238192083816</v>
      </c>
      <c r="P168" s="371">
        <v>3814.61</v>
      </c>
      <c r="Q168" s="371">
        <v>106325.51116092928</v>
      </c>
      <c r="R168" s="371">
        <v>61696.027029596669</v>
      </c>
      <c r="S168" s="372">
        <v>44629.484131332611</v>
      </c>
      <c r="T168" s="177"/>
      <c r="U168" s="175"/>
      <c r="Y168" s="169"/>
    </row>
    <row r="169" spans="1:25" s="164" customFormat="1" ht="18" customHeight="1">
      <c r="A169" s="300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09">
        <v>45524.759080353935</v>
      </c>
      <c r="T169" s="178"/>
      <c r="U169" s="179"/>
      <c r="Y169" s="180"/>
    </row>
    <row r="170" spans="1:25" s="164" customFormat="1" ht="18" customHeight="1">
      <c r="A170" s="300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09">
        <v>42529.402548232603</v>
      </c>
      <c r="T170" s="178"/>
      <c r="U170" s="179"/>
      <c r="Y170" s="180"/>
    </row>
    <row r="171" spans="1:25" s="164" customFormat="1" ht="18" customHeight="1">
      <c r="A171" s="300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09">
        <v>32365.63371067795</v>
      </c>
      <c r="T171" s="184"/>
      <c r="U171" s="185"/>
      <c r="Y171" s="180"/>
    </row>
    <row r="172" spans="1:25" s="162" customFormat="1" ht="18" customHeight="1">
      <c r="A172" s="300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09">
        <v>52606.591222765164</v>
      </c>
      <c r="T172" s="177"/>
      <c r="U172" s="175"/>
      <c r="Y172" s="169"/>
    </row>
    <row r="173" spans="1:25" s="162" customFormat="1" ht="18" customHeight="1">
      <c r="A173" s="300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09">
        <v>38585.537685647221</v>
      </c>
      <c r="T173" s="177"/>
      <c r="U173" s="175"/>
      <c r="Y173" s="169"/>
    </row>
    <row r="174" spans="1:25" s="162" customFormat="1" ht="18" customHeight="1">
      <c r="A174" s="300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08">
        <v>78468.530519840613</v>
      </c>
      <c r="T174" s="177">
        <v>109.85471669665</v>
      </c>
      <c r="U174" s="175"/>
      <c r="Y174" s="169"/>
    </row>
    <row r="175" spans="1:25" s="162" customFormat="1" ht="18" customHeight="1">
      <c r="A175" s="310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1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>
      <c r="A176" s="300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3">
        <v>28138.131052631579</v>
      </c>
      <c r="T176" s="154"/>
      <c r="U176" s="153"/>
      <c r="Y176" s="156"/>
    </row>
    <row r="177" spans="1:25" s="162" customFormat="1" ht="18" customHeight="1">
      <c r="A177" s="300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3">
        <v>33558.475618371318</v>
      </c>
      <c r="T177" s="177"/>
      <c r="U177" s="175"/>
      <c r="Y177" s="169"/>
    </row>
    <row r="178" spans="1:25" s="162" customFormat="1" ht="18" customHeight="1">
      <c r="A178" s="300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3">
        <v>31010</v>
      </c>
      <c r="T178" s="177">
        <v>32261.136029994068</v>
      </c>
      <c r="U178" s="175"/>
      <c r="Y178" s="169"/>
    </row>
    <row r="179" spans="1:25" s="162" customFormat="1" ht="18" customHeight="1">
      <c r="A179" s="300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3">
        <v>63779.819594590052</v>
      </c>
      <c r="T179" s="177"/>
      <c r="U179" s="175"/>
      <c r="Y179" s="169"/>
    </row>
    <row r="180" spans="1:25" s="162" customFormat="1" ht="18" customHeight="1">
      <c r="A180" s="300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3">
        <v>36927</v>
      </c>
      <c r="T180" s="177"/>
      <c r="U180" s="175"/>
      <c r="Y180" s="169"/>
    </row>
    <row r="181" spans="1:25" s="162" customFormat="1" ht="18" customHeight="1">
      <c r="A181" s="307">
        <v>2017.6</v>
      </c>
      <c r="B181" s="152">
        <v>144907</v>
      </c>
      <c r="C181" s="152">
        <v>53924</v>
      </c>
      <c r="D181" s="152">
        <v>36613</v>
      </c>
      <c r="E181" s="152">
        <v>765</v>
      </c>
      <c r="F181" s="152">
        <v>17311</v>
      </c>
      <c r="G181" s="152">
        <v>6740</v>
      </c>
      <c r="H181" s="152">
        <v>10571</v>
      </c>
      <c r="I181" s="152">
        <v>90984</v>
      </c>
      <c r="J181" s="152">
        <v>3814</v>
      </c>
      <c r="K181" s="152">
        <v>1935</v>
      </c>
      <c r="L181" s="152">
        <v>87170</v>
      </c>
      <c r="M181" s="152">
        <v>54651</v>
      </c>
      <c r="N181" s="152">
        <v>32520</v>
      </c>
      <c r="O181" s="152">
        <v>40426</v>
      </c>
      <c r="P181" s="152">
        <v>2700</v>
      </c>
      <c r="Q181" s="152">
        <v>104481</v>
      </c>
      <c r="R181" s="152">
        <v>61390</v>
      </c>
      <c r="S181" s="312">
        <v>43091</v>
      </c>
      <c r="T181" s="177"/>
      <c r="U181" s="175"/>
      <c r="Y181" s="169"/>
    </row>
    <row r="182" spans="1:25" s="162" customFormat="1" ht="18" customHeight="1">
      <c r="A182" s="300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3">
        <v>32255</v>
      </c>
      <c r="T182" s="177"/>
      <c r="U182" s="175"/>
      <c r="Y182" s="169"/>
    </row>
    <row r="183" spans="1:25" s="164" customFormat="1" ht="18" customHeight="1">
      <c r="A183" s="300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3">
        <v>36869.578343926107</v>
      </c>
      <c r="T183" s="184"/>
      <c r="U183" s="185"/>
      <c r="Y183" s="180"/>
    </row>
    <row r="184" spans="1:25" s="162" customFormat="1" ht="18" customHeight="1">
      <c r="A184" s="300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3">
        <v>43970</v>
      </c>
      <c r="T184" s="177"/>
      <c r="U184" s="175"/>
      <c r="Y184" s="169"/>
    </row>
    <row r="185" spans="1:25" s="162" customFormat="1" ht="18" customHeight="1">
      <c r="A185" s="313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3">
        <v>44724</v>
      </c>
      <c r="T185" s="177"/>
      <c r="U185" s="175"/>
      <c r="Y185" s="169"/>
    </row>
    <row r="186" spans="1:25" s="189" customFormat="1" ht="18" customHeight="1">
      <c r="A186" s="313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165">
        <v>41694.059576416621</v>
      </c>
      <c r="T186" s="187"/>
      <c r="U186" s="188"/>
      <c r="Y186" s="190"/>
    </row>
    <row r="187" spans="1:25" s="189" customFormat="1" ht="18" customHeight="1">
      <c r="A187" s="313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165">
        <v>58541</v>
      </c>
      <c r="T187" s="187"/>
      <c r="U187" s="188"/>
      <c r="Y187" s="190"/>
    </row>
    <row r="188" spans="1:25" s="162" customFormat="1" ht="18" customHeight="1">
      <c r="A188" s="310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1">
        <f t="shared" si="9"/>
        <v>494558.06418593565</v>
      </c>
      <c r="T188" s="178"/>
      <c r="U188" s="171"/>
      <c r="Y188" s="169"/>
    </row>
    <row r="189" spans="1:25" s="155" customFormat="1" ht="18" customHeight="1">
      <c r="A189" s="314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3">
        <v>30815</v>
      </c>
      <c r="T189" s="178"/>
      <c r="U189" s="153"/>
      <c r="Y189" s="156"/>
    </row>
    <row r="190" spans="1:25" s="155" customFormat="1" ht="18" customHeight="1">
      <c r="A190" s="314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3">
        <v>37438</v>
      </c>
      <c r="T190" s="178"/>
      <c r="U190" s="153"/>
      <c r="Y190" s="156"/>
    </row>
    <row r="191" spans="1:25" s="155" customFormat="1" ht="18" customHeight="1">
      <c r="A191" s="314" t="s">
        <v>210</v>
      </c>
      <c r="B191" s="165">
        <v>117597.29229790138</v>
      </c>
      <c r="C191" s="165">
        <v>23176.34</v>
      </c>
      <c r="D191" s="165">
        <v>14099.3</v>
      </c>
      <c r="E191" s="165">
        <v>146.86000000000001</v>
      </c>
      <c r="F191" s="165">
        <v>9077.0400000000009</v>
      </c>
      <c r="G191" s="165">
        <v>1582</v>
      </c>
      <c r="H191" s="165">
        <v>7495.04</v>
      </c>
      <c r="I191" s="165">
        <v>94420.952297901385</v>
      </c>
      <c r="J191" s="165">
        <v>9265.2182277916218</v>
      </c>
      <c r="K191" s="165">
        <v>4908.4399999999996</v>
      </c>
      <c r="L191" s="165">
        <v>85155.734070109756</v>
      </c>
      <c r="M191" s="165">
        <v>53682.453758850461</v>
      </c>
      <c r="N191" s="165">
        <v>31473.280311259292</v>
      </c>
      <c r="O191" s="165">
        <v>23364.518227791617</v>
      </c>
      <c r="P191" s="165">
        <v>5055.3</v>
      </c>
      <c r="Q191" s="165">
        <v>94232.774070109765</v>
      </c>
      <c r="R191" s="165">
        <v>55264.453758850461</v>
      </c>
      <c r="S191" s="303">
        <v>38968.320311259289</v>
      </c>
      <c r="T191" s="178"/>
      <c r="U191" s="153"/>
      <c r="Y191" s="156"/>
    </row>
    <row r="192" spans="1:25" s="155" customFormat="1" ht="18" customHeight="1">
      <c r="A192" s="314" t="s">
        <v>211</v>
      </c>
      <c r="B192" s="165">
        <v>108491</v>
      </c>
      <c r="C192" s="165">
        <v>26178</v>
      </c>
      <c r="D192" s="165">
        <v>15244</v>
      </c>
      <c r="E192" s="165">
        <v>269</v>
      </c>
      <c r="F192" s="165">
        <v>10934</v>
      </c>
      <c r="G192" s="165">
        <v>4435</v>
      </c>
      <c r="H192" s="165">
        <v>6500</v>
      </c>
      <c r="I192" s="165">
        <v>82313</v>
      </c>
      <c r="J192" s="165">
        <v>2132</v>
      </c>
      <c r="K192" s="165">
        <v>514</v>
      </c>
      <c r="L192" s="165">
        <v>80181</v>
      </c>
      <c r="M192" s="165">
        <v>39898</v>
      </c>
      <c r="N192" s="165">
        <v>40283</v>
      </c>
      <c r="O192" s="165">
        <v>17376</v>
      </c>
      <c r="P192" s="165">
        <v>783</v>
      </c>
      <c r="Q192" s="165">
        <v>91115</v>
      </c>
      <c r="R192" s="165">
        <v>44333</v>
      </c>
      <c r="S192" s="373">
        <v>46782</v>
      </c>
      <c r="T192" s="178"/>
      <c r="U192" s="153"/>
      <c r="Y192" s="156"/>
    </row>
    <row r="193" spans="1:25" s="155" customFormat="1" ht="18" customHeight="1">
      <c r="A193" s="314" t="s">
        <v>212</v>
      </c>
      <c r="B193" s="165">
        <v>142152</v>
      </c>
      <c r="C193" s="165">
        <v>37806</v>
      </c>
      <c r="D193" s="165">
        <v>24201</v>
      </c>
      <c r="E193" s="165">
        <v>881</v>
      </c>
      <c r="F193" s="165">
        <v>13605</v>
      </c>
      <c r="G193" s="165">
        <v>4765</v>
      </c>
      <c r="H193" s="165">
        <v>8839</v>
      </c>
      <c r="I193" s="165">
        <v>104346</v>
      </c>
      <c r="J193" s="165">
        <v>20983</v>
      </c>
      <c r="K193" s="165">
        <v>11052</v>
      </c>
      <c r="L193" s="165">
        <v>83362</v>
      </c>
      <c r="M193" s="165">
        <v>44948</v>
      </c>
      <c r="N193" s="165">
        <v>38415</v>
      </c>
      <c r="O193" s="165">
        <v>45185</v>
      </c>
      <c r="P193" s="165">
        <v>11932</v>
      </c>
      <c r="Q193" s="165">
        <v>96967</v>
      </c>
      <c r="R193" s="165">
        <v>49713</v>
      </c>
      <c r="S193" s="373">
        <v>47254</v>
      </c>
      <c r="T193" s="178"/>
      <c r="U193" s="153"/>
      <c r="Y193" s="156"/>
    </row>
    <row r="194" spans="1:25" s="155" customFormat="1" ht="18" customHeight="1">
      <c r="A194" s="315" t="s">
        <v>214</v>
      </c>
      <c r="B194" s="152">
        <f>C194+I194</f>
        <v>125520.68449638804</v>
      </c>
      <c r="C194" s="152">
        <v>34956.81</v>
      </c>
      <c r="D194" s="152">
        <v>18545.63</v>
      </c>
      <c r="E194" s="152">
        <v>840.75</v>
      </c>
      <c r="F194" s="152">
        <v>16411.18</v>
      </c>
      <c r="G194" s="152">
        <v>8850.34</v>
      </c>
      <c r="H194" s="152">
        <v>7560.84</v>
      </c>
      <c r="I194" s="152">
        <v>90563.874496388045</v>
      </c>
      <c r="J194" s="152">
        <v>13832.854750144281</v>
      </c>
      <c r="K194" s="152">
        <v>5544.88</v>
      </c>
      <c r="L194" s="152">
        <v>76731.019746243765</v>
      </c>
      <c r="M194" s="152">
        <v>40301.278693442997</v>
      </c>
      <c r="N194" s="152">
        <v>36429.741052800768</v>
      </c>
      <c r="O194" s="152">
        <f>D194+J194</f>
        <v>32378.484750144282</v>
      </c>
      <c r="P194" s="152">
        <f>E194+K194</f>
        <v>6385.63</v>
      </c>
      <c r="Q194" s="152">
        <f>F194+L194</f>
        <v>93142.199746243772</v>
      </c>
      <c r="R194" s="152">
        <f>G194+M194</f>
        <v>49151.618693443001</v>
      </c>
      <c r="S194" s="152">
        <f>H194+N194</f>
        <v>43990.581052800771</v>
      </c>
      <c r="T194" s="165">
        <f t="shared" ref="T194:U194" si="10">I194+O194</f>
        <v>122942.35924653233</v>
      </c>
      <c r="U194" s="165">
        <f t="shared" si="10"/>
        <v>20218.484750144282</v>
      </c>
      <c r="Y194" s="156"/>
    </row>
    <row r="195" spans="1:25" s="191" customFormat="1" ht="18" customHeight="1">
      <c r="A195" s="316" t="s">
        <v>155</v>
      </c>
      <c r="B195" s="100">
        <f>(B194-B193)/B193*100</f>
        <v>-11.69967042574987</v>
      </c>
      <c r="C195" s="100">
        <f t="shared" ref="C195:S195" si="11">(C194-C193)/C193*100</f>
        <v>-7.5363434375496015</v>
      </c>
      <c r="D195" s="100">
        <f t="shared" si="11"/>
        <v>-23.368331887112099</v>
      </c>
      <c r="E195" s="100">
        <f t="shared" si="11"/>
        <v>-4.5686719636776392</v>
      </c>
      <c r="F195" s="100">
        <f t="shared" si="11"/>
        <v>20.626093348033812</v>
      </c>
      <c r="G195" s="100">
        <f t="shared" si="11"/>
        <v>85.736411332633793</v>
      </c>
      <c r="H195" s="100">
        <f t="shared" si="11"/>
        <v>-14.460459327978276</v>
      </c>
      <c r="I195" s="100">
        <f t="shared" si="11"/>
        <v>-13.208101416069571</v>
      </c>
      <c r="J195" s="100">
        <f t="shared" si="11"/>
        <v>-34.075895962711336</v>
      </c>
      <c r="K195" s="100">
        <f t="shared" si="11"/>
        <v>-49.829171190734705</v>
      </c>
      <c r="L195" s="100">
        <f t="shared" si="11"/>
        <v>-7.9544399771553405</v>
      </c>
      <c r="M195" s="100">
        <f t="shared" si="11"/>
        <v>-10.337993473696278</v>
      </c>
      <c r="N195" s="100">
        <f t="shared" si="11"/>
        <v>-5.1679264537270138</v>
      </c>
      <c r="O195" s="100">
        <f t="shared" si="11"/>
        <v>-28.342404005434808</v>
      </c>
      <c r="P195" s="100">
        <f t="shared" si="11"/>
        <v>-46.483154542406972</v>
      </c>
      <c r="Q195" s="100">
        <f t="shared" si="11"/>
        <v>-3.9444349662836093</v>
      </c>
      <c r="R195" s="100">
        <f t="shared" si="11"/>
        <v>-1.1292444764085841</v>
      </c>
      <c r="S195" s="100">
        <f t="shared" si="11"/>
        <v>-6.9061221213002675</v>
      </c>
      <c r="T195" s="211">
        <f t="shared" ref="T195:U195" si="12">(T179-T178)/T178*100</f>
        <v>-100</v>
      </c>
      <c r="U195" s="100" t="e">
        <f t="shared" si="12"/>
        <v>#DIV/0!</v>
      </c>
    </row>
    <row r="196" spans="1:25" s="192" customFormat="1" ht="18" customHeight="1">
      <c r="A196" s="317" t="s">
        <v>156</v>
      </c>
      <c r="B196" s="134">
        <f>(B194-B181)/B181*100</f>
        <v>-13.37845342434248</v>
      </c>
      <c r="C196" s="134">
        <f t="shared" ref="C196:S196" si="13">(C194-C181)/C181*100</f>
        <v>-35.173929975521105</v>
      </c>
      <c r="D196" s="134">
        <f t="shared" si="13"/>
        <v>-49.34687132985551</v>
      </c>
      <c r="E196" s="134">
        <f t="shared" si="13"/>
        <v>9.9019607843137258</v>
      </c>
      <c r="F196" s="134">
        <f t="shared" si="13"/>
        <v>-5.1979666108254854</v>
      </c>
      <c r="G196" s="134">
        <f t="shared" si="13"/>
        <v>31.310682492581606</v>
      </c>
      <c r="H196" s="134">
        <f t="shared" si="13"/>
        <v>-28.475640904360986</v>
      </c>
      <c r="I196" s="134">
        <f t="shared" si="13"/>
        <v>-0.46175756573898113</v>
      </c>
      <c r="J196" s="134">
        <f t="shared" si="13"/>
        <v>262.68628081133409</v>
      </c>
      <c r="K196" s="134">
        <f t="shared" si="13"/>
        <v>186.55710594315246</v>
      </c>
      <c r="L196" s="134">
        <f t="shared" si="13"/>
        <v>-11.975427617019887</v>
      </c>
      <c r="M196" s="134">
        <f t="shared" si="13"/>
        <v>-26.257015071191748</v>
      </c>
      <c r="N196" s="134">
        <f t="shared" si="13"/>
        <v>12.022573963101992</v>
      </c>
      <c r="O196" s="134">
        <f t="shared" si="13"/>
        <v>-19.90678090796942</v>
      </c>
      <c r="P196" s="134">
        <f t="shared" si="13"/>
        <v>136.50481481481484</v>
      </c>
      <c r="Q196" s="134">
        <f t="shared" si="13"/>
        <v>-10.85249974038938</v>
      </c>
      <c r="R196" s="134">
        <f t="shared" si="13"/>
        <v>-19.935463929885973</v>
      </c>
      <c r="S196" s="134">
        <f t="shared" si="13"/>
        <v>2.0876309503162411</v>
      </c>
      <c r="T196" s="212" t="e">
        <f t="shared" ref="T196:U196" si="14">(T178-T165)/T165*100</f>
        <v>#DIV/0!</v>
      </c>
      <c r="U196" s="134" t="e">
        <f t="shared" si="14"/>
        <v>#DIV/0!</v>
      </c>
    </row>
    <row r="197" spans="1:25" s="191" customFormat="1" ht="18" customHeight="1" thickBot="1">
      <c r="A197" s="318" t="s">
        <v>208</v>
      </c>
      <c r="B197" s="319">
        <f>(B194-B168)/B168*100</f>
        <v>-9.7737815051351351</v>
      </c>
      <c r="C197" s="319">
        <f t="shared" ref="C197:S197" si="15">(C194-C168)/C168*100</f>
        <v>-6.0617216835297176</v>
      </c>
      <c r="D197" s="319">
        <f t="shared" si="15"/>
        <v>-18.839672113786019</v>
      </c>
      <c r="E197" s="319">
        <f t="shared" si="15"/>
        <v>91.410163008833436</v>
      </c>
      <c r="F197" s="319">
        <f t="shared" si="15"/>
        <v>14.268705019941624</v>
      </c>
      <c r="G197" s="319">
        <f t="shared" si="15"/>
        <v>145.64966984287352</v>
      </c>
      <c r="H197" s="319">
        <f t="shared" si="15"/>
        <v>-29.726027015295902</v>
      </c>
      <c r="I197" s="319">
        <f t="shared" si="15"/>
        <v>-11.129307143078838</v>
      </c>
      <c r="J197" s="319">
        <f t="shared" si="15"/>
        <v>39.140737139605697</v>
      </c>
      <c r="K197" s="319">
        <f t="shared" si="15"/>
        <v>64.274731362783939</v>
      </c>
      <c r="L197" s="319">
        <f t="shared" si="15"/>
        <v>-16.563697896518285</v>
      </c>
      <c r="M197" s="319">
        <f t="shared" si="15"/>
        <v>-30.62650920569795</v>
      </c>
      <c r="N197" s="319">
        <f t="shared" si="15"/>
        <v>7.5562950686203463</v>
      </c>
      <c r="O197" s="319">
        <f t="shared" si="15"/>
        <v>-1.2617419997864496</v>
      </c>
      <c r="P197" s="319">
        <f t="shared" si="15"/>
        <v>67.399288524908172</v>
      </c>
      <c r="Q197" s="319">
        <f t="shared" si="15"/>
        <v>-12.399010614425233</v>
      </c>
      <c r="R197" s="319">
        <f t="shared" si="15"/>
        <v>-20.332603151473425</v>
      </c>
      <c r="S197" s="319">
        <f t="shared" si="15"/>
        <v>-1.4315717310370843</v>
      </c>
      <c r="T197" s="211">
        <f t="shared" ref="T197:U197" si="16">(T163-T137)/T137*100</f>
        <v>-100</v>
      </c>
      <c r="U197" s="100">
        <f t="shared" si="16"/>
        <v>-100</v>
      </c>
    </row>
    <row r="198" spans="1:25" s="191" customFormat="1" ht="5.25" customHeight="1">
      <c r="A198" s="196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</row>
    <row r="199" spans="1:25" s="198" customFormat="1" ht="22.5" customHeight="1">
      <c r="A199" s="380" t="s">
        <v>218</v>
      </c>
      <c r="B199" s="380"/>
      <c r="C199" s="380"/>
      <c r="D199" s="380"/>
      <c r="E199" s="380"/>
      <c r="F199" s="380"/>
      <c r="G199" s="380"/>
      <c r="H199" s="380"/>
      <c r="I199" s="380"/>
      <c r="J199" s="380"/>
      <c r="K199" s="380"/>
      <c r="L199" s="380"/>
      <c r="M199" s="380"/>
      <c r="N199" s="380"/>
      <c r="O199" s="380"/>
      <c r="P199" s="380"/>
      <c r="Q199" s="380"/>
      <c r="R199" s="380"/>
      <c r="S199" s="380"/>
      <c r="U199" s="199"/>
    </row>
    <row r="200" spans="1:25" s="200" customFormat="1" ht="11.25" customHeight="1">
      <c r="A200" s="5" t="s">
        <v>65</v>
      </c>
      <c r="B200" s="6" t="s">
        <v>0</v>
      </c>
      <c r="C200" s="322" t="s">
        <v>1</v>
      </c>
      <c r="D200" s="322"/>
      <c r="E200" s="322"/>
      <c r="F200" s="322"/>
      <c r="G200" s="322"/>
      <c r="H200" s="323"/>
      <c r="I200" s="333" t="s">
        <v>2</v>
      </c>
      <c r="J200" s="333"/>
      <c r="K200" s="333"/>
      <c r="L200" s="333"/>
      <c r="M200" s="333"/>
      <c r="N200" s="361"/>
      <c r="O200" s="345" t="s">
        <v>3</v>
      </c>
      <c r="P200" s="345"/>
      <c r="Q200" s="346" t="s">
        <v>4</v>
      </c>
      <c r="R200" s="345"/>
      <c r="S200" s="347"/>
      <c r="U200" s="201"/>
    </row>
    <row r="201" spans="1:25" s="200" customFormat="1" ht="11.25" customHeight="1">
      <c r="A201" s="7"/>
      <c r="B201" s="8"/>
      <c r="C201" s="356"/>
      <c r="D201" s="325" t="s">
        <v>3</v>
      </c>
      <c r="E201" s="326"/>
      <c r="F201" s="325" t="s">
        <v>4</v>
      </c>
      <c r="G201" s="322"/>
      <c r="H201" s="323"/>
      <c r="I201" s="335"/>
      <c r="J201" s="336" t="s">
        <v>3</v>
      </c>
      <c r="K201" s="337"/>
      <c r="L201" s="338" t="s">
        <v>4</v>
      </c>
      <c r="M201" s="333"/>
      <c r="N201" s="334"/>
      <c r="O201" s="363"/>
      <c r="P201" s="364"/>
      <c r="Q201" s="365"/>
      <c r="R201" s="363"/>
      <c r="S201" s="366"/>
      <c r="U201" s="201"/>
    </row>
    <row r="202" spans="1:25" s="202" customFormat="1" ht="11.25" customHeight="1" thickBot="1">
      <c r="A202" s="7"/>
      <c r="B202" s="8"/>
      <c r="C202" s="356"/>
      <c r="D202" s="357"/>
      <c r="E202" s="358" t="s">
        <v>66</v>
      </c>
      <c r="F202" s="359"/>
      <c r="G202" s="360" t="s">
        <v>5</v>
      </c>
      <c r="H202" s="323" t="s">
        <v>6</v>
      </c>
      <c r="I202" s="335"/>
      <c r="J202" s="354"/>
      <c r="K202" s="338" t="s">
        <v>66</v>
      </c>
      <c r="L202" s="362"/>
      <c r="M202" s="355" t="s">
        <v>5</v>
      </c>
      <c r="N202" s="334" t="s">
        <v>6</v>
      </c>
      <c r="O202" s="366"/>
      <c r="P202" s="346" t="s">
        <v>66</v>
      </c>
      <c r="Q202" s="365"/>
      <c r="R202" s="367" t="s">
        <v>5</v>
      </c>
      <c r="S202" s="347" t="s">
        <v>6</v>
      </c>
      <c r="U202" s="203"/>
    </row>
    <row r="203" spans="1:25" ht="18" thickTop="1">
      <c r="A203" s="204" t="s">
        <v>215</v>
      </c>
      <c r="B203" s="205">
        <f>SUM(B189:B194)</f>
        <v>714218.97679428943</v>
      </c>
      <c r="C203" s="205">
        <f t="shared" ref="C203:S203" si="17">SUM(C189:C194)</f>
        <v>172437.15</v>
      </c>
      <c r="D203" s="205">
        <f t="shared" si="17"/>
        <v>108311.93000000001</v>
      </c>
      <c r="E203" s="205">
        <f t="shared" si="17"/>
        <v>3626.61</v>
      </c>
      <c r="F203" s="205">
        <f t="shared" si="17"/>
        <v>64125.22</v>
      </c>
      <c r="G203" s="205">
        <f t="shared" si="17"/>
        <v>22356.34</v>
      </c>
      <c r="H203" s="205">
        <f t="shared" si="17"/>
        <v>41767.880000000005</v>
      </c>
      <c r="I203" s="205">
        <f t="shared" si="17"/>
        <v>541782.8267942894</v>
      </c>
      <c r="J203" s="205">
        <f t="shared" si="17"/>
        <v>105519.07297793591</v>
      </c>
      <c r="K203" s="205">
        <f t="shared" si="17"/>
        <v>30892.32</v>
      </c>
      <c r="L203" s="205">
        <f t="shared" si="17"/>
        <v>436262.75381635356</v>
      </c>
      <c r="M203" s="205">
        <f t="shared" si="17"/>
        <v>232782.73245229345</v>
      </c>
      <c r="N203" s="205">
        <f t="shared" si="17"/>
        <v>203481.02136406006</v>
      </c>
      <c r="O203" s="205">
        <f t="shared" si="17"/>
        <v>213832.00297793589</v>
      </c>
      <c r="P203" s="205">
        <f t="shared" si="17"/>
        <v>34517.93</v>
      </c>
      <c r="Q203" s="205">
        <f t="shared" si="17"/>
        <v>500386.97381635354</v>
      </c>
      <c r="R203" s="205">
        <f t="shared" si="17"/>
        <v>255139.07245229348</v>
      </c>
      <c r="S203" s="205">
        <f t="shared" si="17"/>
        <v>245247.90136406006</v>
      </c>
      <c r="T203" s="99">
        <f>SUM(T176:T180)</f>
        <v>32261.136029994068</v>
      </c>
      <c r="U203" s="99">
        <f>SUM(U176:U180)</f>
        <v>0</v>
      </c>
    </row>
    <row r="204" spans="1:25" ht="17.25">
      <c r="A204" s="374" t="s">
        <v>216</v>
      </c>
      <c r="B204" s="206">
        <f>SUM(B176:B181)</f>
        <v>786786.39802315237</v>
      </c>
      <c r="C204" s="206">
        <f t="shared" ref="C204:S204" si="18">SUM(C176:C181)</f>
        <v>220221.2</v>
      </c>
      <c r="D204" s="206">
        <f t="shared" si="18"/>
        <v>138190.49</v>
      </c>
      <c r="E204" s="206">
        <f t="shared" si="18"/>
        <v>5835.41</v>
      </c>
      <c r="F204" s="206">
        <f t="shared" si="18"/>
        <v>82029.709999999992</v>
      </c>
      <c r="G204" s="206">
        <f t="shared" si="18"/>
        <v>31461.9</v>
      </c>
      <c r="H204" s="206">
        <f t="shared" si="18"/>
        <v>50567.81</v>
      </c>
      <c r="I204" s="206">
        <f t="shared" si="18"/>
        <v>566567.50022557983</v>
      </c>
      <c r="J204" s="206">
        <f t="shared" si="18"/>
        <v>94715.434039455751</v>
      </c>
      <c r="K204" s="206">
        <f t="shared" si="18"/>
        <v>26474.431475226411</v>
      </c>
      <c r="L204" s="206">
        <f t="shared" si="18"/>
        <v>471852.06618612399</v>
      </c>
      <c r="M204" s="206">
        <f t="shared" si="18"/>
        <v>285914.93348512705</v>
      </c>
      <c r="N204" s="206">
        <f t="shared" si="18"/>
        <v>185937.13270099697</v>
      </c>
      <c r="O204" s="206">
        <f t="shared" si="18"/>
        <v>232905.83983843966</v>
      </c>
      <c r="P204" s="206">
        <f t="shared" si="18"/>
        <v>32310.48</v>
      </c>
      <c r="Q204" s="206">
        <f t="shared" si="18"/>
        <v>553881.27155846125</v>
      </c>
      <c r="R204" s="206">
        <f t="shared" si="18"/>
        <v>317376.84529286833</v>
      </c>
      <c r="S204" s="206">
        <f t="shared" si="18"/>
        <v>236504.42626559295</v>
      </c>
      <c r="T204" s="136">
        <f t="shared" ref="T204:U204" si="19">SUM(T176:T177)</f>
        <v>0</v>
      </c>
      <c r="U204" s="136">
        <f t="shared" si="19"/>
        <v>0</v>
      </c>
    </row>
    <row r="205" spans="1:25" ht="17.25">
      <c r="A205" s="374" t="s">
        <v>217</v>
      </c>
      <c r="B205" s="207">
        <f>SUM(B163:B168)</f>
        <v>690417.46620115347</v>
      </c>
      <c r="C205" s="207">
        <f t="shared" ref="C205:S205" si="20">SUM(C163:C168)</f>
        <v>187082.09311692</v>
      </c>
      <c r="D205" s="207">
        <f t="shared" si="20"/>
        <v>113722.91569892</v>
      </c>
      <c r="E205" s="207">
        <f t="shared" si="20"/>
        <v>6929.17</v>
      </c>
      <c r="F205" s="207">
        <f t="shared" si="20"/>
        <v>73359.177417999992</v>
      </c>
      <c r="G205" s="207">
        <f t="shared" si="20"/>
        <v>31275.879999999997</v>
      </c>
      <c r="H205" s="207">
        <f t="shared" si="20"/>
        <v>42083.297418000002</v>
      </c>
      <c r="I205" s="207">
        <f t="shared" si="20"/>
        <v>503335.37308423338</v>
      </c>
      <c r="J205" s="207">
        <f t="shared" si="20"/>
        <v>48946.163953409079</v>
      </c>
      <c r="K205" s="207">
        <f t="shared" si="20"/>
        <v>21133.649515516805</v>
      </c>
      <c r="L205" s="207">
        <f t="shared" si="20"/>
        <v>454389.20913082431</v>
      </c>
      <c r="M205" s="207">
        <f t="shared" si="20"/>
        <v>279226.52953427809</v>
      </c>
      <c r="N205" s="207">
        <f t="shared" si="20"/>
        <v>175162.67959654619</v>
      </c>
      <c r="O205" s="207">
        <f t="shared" si="20"/>
        <v>162669.07965232909</v>
      </c>
      <c r="P205" s="207">
        <f t="shared" si="20"/>
        <v>28062.819515516807</v>
      </c>
      <c r="Q205" s="207">
        <f t="shared" si="20"/>
        <v>527748.38654882438</v>
      </c>
      <c r="R205" s="207">
        <f t="shared" si="20"/>
        <v>310502.40953427809</v>
      </c>
      <c r="S205" s="207">
        <f t="shared" si="20"/>
        <v>217245.9770145462</v>
      </c>
      <c r="T205" s="130">
        <f>SUM(T124:T135)</f>
        <v>1302</v>
      </c>
      <c r="U205" s="89">
        <f>B205/T149*100</f>
        <v>627082.1673035</v>
      </c>
    </row>
    <row r="206" spans="1:25" ht="17.25" hidden="1">
      <c r="A206" s="374" t="s">
        <v>193</v>
      </c>
      <c r="B206" s="207">
        <f t="shared" ref="B206:S206" si="21">SUM(B124:B130)</f>
        <v>458926</v>
      </c>
      <c r="C206" s="207">
        <f t="shared" si="21"/>
        <v>172692</v>
      </c>
      <c r="D206" s="207">
        <f t="shared" si="21"/>
        <v>107762</v>
      </c>
      <c r="E206" s="207">
        <f t="shared" si="21"/>
        <v>10668</v>
      </c>
      <c r="F206" s="207">
        <f t="shared" si="21"/>
        <v>64930</v>
      </c>
      <c r="G206" s="207">
        <f t="shared" si="21"/>
        <v>14677</v>
      </c>
      <c r="H206" s="207">
        <f t="shared" si="21"/>
        <v>50253</v>
      </c>
      <c r="I206" s="207">
        <f t="shared" si="21"/>
        <v>286233</v>
      </c>
      <c r="J206" s="207">
        <f t="shared" si="21"/>
        <v>48335</v>
      </c>
      <c r="K206" s="207">
        <f t="shared" si="21"/>
        <v>24478</v>
      </c>
      <c r="L206" s="207">
        <f t="shared" si="21"/>
        <v>237898</v>
      </c>
      <c r="M206" s="207">
        <f t="shared" si="21"/>
        <v>123239</v>
      </c>
      <c r="N206" s="207">
        <f t="shared" si="21"/>
        <v>114657</v>
      </c>
      <c r="O206" s="207">
        <f t="shared" si="21"/>
        <v>156098</v>
      </c>
      <c r="P206" s="207">
        <f t="shared" si="21"/>
        <v>35148</v>
      </c>
      <c r="Q206" s="207">
        <f t="shared" si="21"/>
        <v>302828</v>
      </c>
      <c r="R206" s="207">
        <f t="shared" si="21"/>
        <v>137917</v>
      </c>
      <c r="S206" s="207">
        <f t="shared" si="21"/>
        <v>164911</v>
      </c>
      <c r="T206" s="130"/>
      <c r="U206" s="89"/>
    </row>
    <row r="207" spans="1:25" ht="17.25">
      <c r="A207" s="375" t="s">
        <v>161</v>
      </c>
      <c r="B207" s="208">
        <f>100*(B203/B204-1)</f>
        <v>-9.2232684005713494</v>
      </c>
      <c r="C207" s="208">
        <f t="shared" ref="C207:U207" si="22">100*(C203/C204-1)</f>
        <v>-21.698206167253666</v>
      </c>
      <c r="D207" s="208">
        <f t="shared" si="22"/>
        <v>-21.621285227369835</v>
      </c>
      <c r="E207" s="208">
        <f t="shared" si="22"/>
        <v>-37.85166766345467</v>
      </c>
      <c r="F207" s="208">
        <f t="shared" si="22"/>
        <v>-21.826835667223488</v>
      </c>
      <c r="G207" s="208">
        <f t="shared" si="22"/>
        <v>-28.941545170507823</v>
      </c>
      <c r="H207" s="208">
        <f t="shared" si="22"/>
        <v>-17.402236719367504</v>
      </c>
      <c r="I207" s="208">
        <f t="shared" si="22"/>
        <v>-4.3745314409002205</v>
      </c>
      <c r="J207" s="208">
        <f t="shared" si="22"/>
        <v>11.406418656097461</v>
      </c>
      <c r="K207" s="208">
        <f t="shared" si="22"/>
        <v>16.687378268755836</v>
      </c>
      <c r="L207" s="208">
        <f t="shared" si="22"/>
        <v>-7.5424725078414916</v>
      </c>
      <c r="M207" s="208">
        <f t="shared" si="22"/>
        <v>-18.583219975670662</v>
      </c>
      <c r="N207" s="208">
        <f t="shared" si="22"/>
        <v>9.4353873313057779</v>
      </c>
      <c r="O207" s="208">
        <f t="shared" si="22"/>
        <v>-8.1895056275681064</v>
      </c>
      <c r="P207" s="208">
        <f t="shared" si="22"/>
        <v>6.8319938298657235</v>
      </c>
      <c r="Q207" s="208">
        <f t="shared" si="22"/>
        <v>-9.6580802581734293</v>
      </c>
      <c r="R207" s="208">
        <f t="shared" si="22"/>
        <v>-19.610054660144847</v>
      </c>
      <c r="S207" s="208">
        <f t="shared" si="22"/>
        <v>3.6969604487013807</v>
      </c>
      <c r="T207" s="131" t="e">
        <f t="shared" si="22"/>
        <v>#DIV/0!</v>
      </c>
      <c r="U207" s="105" t="e">
        <f t="shared" si="22"/>
        <v>#DIV/0!</v>
      </c>
    </row>
    <row r="208" spans="1:25" ht="17.25">
      <c r="A208" s="374" t="s">
        <v>162</v>
      </c>
      <c r="B208" s="209">
        <f>100*(B203/B205-1)</f>
        <v>3.4474085257572895</v>
      </c>
      <c r="C208" s="209">
        <f t="shared" ref="C208:U208" si="23">100*(C203/C205-1)</f>
        <v>-7.8280838496752381</v>
      </c>
      <c r="D208" s="209">
        <f t="shared" si="23"/>
        <v>-4.7580434125040423</v>
      </c>
      <c r="E208" s="209">
        <f t="shared" si="23"/>
        <v>-47.66169685546754</v>
      </c>
      <c r="F208" s="209">
        <f t="shared" si="23"/>
        <v>-12.587324099048958</v>
      </c>
      <c r="G208" s="209">
        <f t="shared" si="23"/>
        <v>-28.518909779676861</v>
      </c>
      <c r="H208" s="209">
        <f t="shared" si="23"/>
        <v>-0.74950737549640545</v>
      </c>
      <c r="I208" s="209">
        <f t="shared" si="23"/>
        <v>7.6385360072084296</v>
      </c>
      <c r="J208" s="209">
        <f t="shared" si="23"/>
        <v>115.58190561854347</v>
      </c>
      <c r="K208" s="209">
        <f t="shared" si="23"/>
        <v>46.175983363962558</v>
      </c>
      <c r="L208" s="209">
        <f t="shared" si="23"/>
        <v>-3.9891914134897344</v>
      </c>
      <c r="M208" s="209">
        <f t="shared" si="23"/>
        <v>-16.633017342388001</v>
      </c>
      <c r="N208" s="209">
        <f t="shared" si="23"/>
        <v>16.166880886236591</v>
      </c>
      <c r="O208" s="209">
        <f t="shared" si="23"/>
        <v>31.452150239588718</v>
      </c>
      <c r="P208" s="209">
        <f t="shared" si="23"/>
        <v>23.002358978626368</v>
      </c>
      <c r="Q208" s="209">
        <f t="shared" si="23"/>
        <v>-5.184556396543238</v>
      </c>
      <c r="R208" s="209">
        <f t="shared" si="23"/>
        <v>-17.83024394722861</v>
      </c>
      <c r="S208" s="209">
        <f t="shared" si="23"/>
        <v>12.889501906697642</v>
      </c>
      <c r="T208" s="132">
        <f t="shared" si="23"/>
        <v>2377.8138271884845</v>
      </c>
      <c r="U208" s="104">
        <f t="shared" si="23"/>
        <v>-100</v>
      </c>
    </row>
    <row r="209" spans="1:21" hidden="1">
      <c r="A209" t="s">
        <v>194</v>
      </c>
      <c r="B209" s="104">
        <f t="shared" ref="B209:S209" si="24">100*(B203/B206-1)</f>
        <v>55.628353328050586</v>
      </c>
      <c r="C209" s="104">
        <f t="shared" si="24"/>
        <v>-0.14757487318463047</v>
      </c>
      <c r="D209" s="104">
        <f t="shared" si="24"/>
        <v>0.51031903639502385</v>
      </c>
      <c r="E209" s="104">
        <f t="shared" si="24"/>
        <v>-66.004780652418447</v>
      </c>
      <c r="F209" s="104">
        <f t="shared" si="24"/>
        <v>-1.239457877714456</v>
      </c>
      <c r="G209" s="104">
        <f t="shared" si="24"/>
        <v>52.322272944062135</v>
      </c>
      <c r="H209" s="104">
        <f t="shared" si="24"/>
        <v>-16.884802897339458</v>
      </c>
      <c r="I209" s="104">
        <f t="shared" si="24"/>
        <v>89.280350900940647</v>
      </c>
      <c r="J209" s="104">
        <f t="shared" si="24"/>
        <v>118.30779554760716</v>
      </c>
      <c r="K209" s="104">
        <f t="shared" si="24"/>
        <v>26.204428466377962</v>
      </c>
      <c r="L209" s="104">
        <f t="shared" si="24"/>
        <v>83.382270475730593</v>
      </c>
      <c r="M209" s="104">
        <f t="shared" si="24"/>
        <v>88.887229247473158</v>
      </c>
      <c r="N209" s="104">
        <f t="shared" si="24"/>
        <v>77.469340174660118</v>
      </c>
      <c r="O209" s="104">
        <f t="shared" si="24"/>
        <v>36.985741635341832</v>
      </c>
      <c r="P209" s="104">
        <f t="shared" si="24"/>
        <v>-1.7926197792192955</v>
      </c>
      <c r="Q209" s="104">
        <f t="shared" si="24"/>
        <v>65.238014257715122</v>
      </c>
      <c r="R209" s="104">
        <f t="shared" si="24"/>
        <v>84.994650733624908</v>
      </c>
      <c r="S209" s="104">
        <f t="shared" si="24"/>
        <v>48.715307871555005</v>
      </c>
      <c r="U209" s="124" t="s">
        <v>171</v>
      </c>
    </row>
    <row r="210" spans="1:21" s="121" customFormat="1" hidden="1">
      <c r="A210" s="121" t="s">
        <v>170</v>
      </c>
      <c r="T210" s="133"/>
      <c r="U210" s="122"/>
    </row>
    <row r="211" spans="1:21" hidden="1">
      <c r="A211" s="121" t="s">
        <v>181</v>
      </c>
      <c r="B211" s="135" t="e">
        <f>B203/#REF!-1</f>
        <v>#REF!</v>
      </c>
      <c r="C211" s="135" t="e">
        <f>C203/#REF!-1</f>
        <v>#REF!</v>
      </c>
      <c r="D211" s="135" t="e">
        <f>D203/#REF!-1</f>
        <v>#REF!</v>
      </c>
      <c r="E211" s="135" t="e">
        <f>E203/#REF!-1</f>
        <v>#REF!</v>
      </c>
      <c r="F211" s="135" t="e">
        <f>F203/#REF!-1</f>
        <v>#REF!</v>
      </c>
      <c r="G211" s="135" t="e">
        <f>G203/#REF!-1</f>
        <v>#REF!</v>
      </c>
      <c r="H211" s="135" t="e">
        <f>H203/#REF!-1</f>
        <v>#REF!</v>
      </c>
      <c r="I211" s="135" t="e">
        <f>I203/#REF!-1</f>
        <v>#REF!</v>
      </c>
      <c r="J211" s="135" t="e">
        <f>J203/#REF!-1</f>
        <v>#REF!</v>
      </c>
      <c r="K211" s="135" t="e">
        <f>K203/#REF!-1</f>
        <v>#REF!</v>
      </c>
      <c r="L211" s="135" t="e">
        <f>L203/#REF!-1</f>
        <v>#REF!</v>
      </c>
      <c r="M211" s="135" t="e">
        <f>M203/#REF!-1</f>
        <v>#REF!</v>
      </c>
      <c r="N211" s="135" t="e">
        <f>N203/#REF!-1</f>
        <v>#REF!</v>
      </c>
      <c r="O211" s="135" t="e">
        <f>O203/#REF!-1</f>
        <v>#REF!</v>
      </c>
      <c r="P211" s="135" t="e">
        <f>P203/#REF!-1</f>
        <v>#REF!</v>
      </c>
      <c r="Q211" s="135" t="e">
        <f>Q203/#REF!-1</f>
        <v>#REF!</v>
      </c>
      <c r="R211" s="135" t="e">
        <f>R203/#REF!-1</f>
        <v>#REF!</v>
      </c>
      <c r="S211" s="135" t="e">
        <f>S203/#REF!-1</f>
        <v>#REF!</v>
      </c>
    </row>
    <row r="212" spans="1:21" hidden="1">
      <c r="A212" s="121" t="s">
        <v>182</v>
      </c>
      <c r="B212" s="135" t="e">
        <f>B203/#REF!-1</f>
        <v>#REF!</v>
      </c>
      <c r="C212" s="135" t="e">
        <f>C203/#REF!-1</f>
        <v>#REF!</v>
      </c>
      <c r="D212" s="135" t="e">
        <f>D203/#REF!-1</f>
        <v>#REF!</v>
      </c>
      <c r="E212" s="135" t="e">
        <f>E203/#REF!-1</f>
        <v>#REF!</v>
      </c>
      <c r="F212" s="135" t="e">
        <f>F203/#REF!-1</f>
        <v>#REF!</v>
      </c>
      <c r="G212" s="135" t="e">
        <f>G203/#REF!-1</f>
        <v>#REF!</v>
      </c>
      <c r="H212" s="135" t="e">
        <f>H203/#REF!-1</f>
        <v>#REF!</v>
      </c>
      <c r="I212" s="135" t="e">
        <f>I203/#REF!-1</f>
        <v>#REF!</v>
      </c>
      <c r="J212" s="135" t="e">
        <f>J203/#REF!-1</f>
        <v>#REF!</v>
      </c>
      <c r="K212" s="135" t="e">
        <f>K203/#REF!-1</f>
        <v>#REF!</v>
      </c>
      <c r="L212" s="135" t="e">
        <f>L203/#REF!-1</f>
        <v>#REF!</v>
      </c>
      <c r="M212" s="135" t="e">
        <f>M203/#REF!-1</f>
        <v>#REF!</v>
      </c>
      <c r="N212" s="135" t="e">
        <f>N203/#REF!-1</f>
        <v>#REF!</v>
      </c>
      <c r="O212" s="135" t="e">
        <f>O203/#REF!-1</f>
        <v>#REF!</v>
      </c>
      <c r="P212" s="135" t="e">
        <f>P203/#REF!-1</f>
        <v>#REF!</v>
      </c>
      <c r="Q212" s="135" t="e">
        <f>Q203/#REF!-1</f>
        <v>#REF!</v>
      </c>
      <c r="R212" s="135" t="e">
        <f>R203/#REF!-1</f>
        <v>#REF!</v>
      </c>
      <c r="S212" s="135" t="e">
        <f>S203/#REF!-1</f>
        <v>#REF!</v>
      </c>
    </row>
    <row r="213" spans="1:21" hidden="1">
      <c r="A213" s="121" t="s">
        <v>183</v>
      </c>
      <c r="B213" s="135" t="e">
        <f>B203/#REF!-1</f>
        <v>#REF!</v>
      </c>
      <c r="C213" s="135" t="e">
        <f>C203/#REF!-1</f>
        <v>#REF!</v>
      </c>
      <c r="D213" s="135" t="e">
        <f>D203/#REF!-1</f>
        <v>#REF!</v>
      </c>
      <c r="E213" s="135" t="e">
        <f>E203/#REF!-1</f>
        <v>#REF!</v>
      </c>
      <c r="F213" s="135" t="e">
        <f>F203/#REF!-1</f>
        <v>#REF!</v>
      </c>
      <c r="G213" s="135" t="e">
        <f>G203/#REF!-1</f>
        <v>#REF!</v>
      </c>
      <c r="H213" s="135" t="e">
        <f>H203/#REF!-1</f>
        <v>#REF!</v>
      </c>
      <c r="I213" s="135" t="e">
        <f>I203/#REF!-1</f>
        <v>#REF!</v>
      </c>
      <c r="J213" s="135" t="e">
        <f>J203/#REF!-1</f>
        <v>#REF!</v>
      </c>
      <c r="K213" s="135" t="e">
        <f>K203/#REF!-1</f>
        <v>#REF!</v>
      </c>
      <c r="L213" s="135" t="e">
        <f>L203/#REF!-1</f>
        <v>#REF!</v>
      </c>
      <c r="M213" s="135" t="e">
        <f>M203/#REF!-1</f>
        <v>#REF!</v>
      </c>
      <c r="N213" s="135" t="e">
        <f>N203/#REF!-1</f>
        <v>#REF!</v>
      </c>
      <c r="O213" s="135" t="e">
        <f>O203/#REF!-1</f>
        <v>#REF!</v>
      </c>
      <c r="P213" s="135" t="e">
        <f>P203/#REF!-1</f>
        <v>#REF!</v>
      </c>
      <c r="Q213" s="135" t="e">
        <f>Q203/#REF!-1</f>
        <v>#REF!</v>
      </c>
      <c r="R213" s="135" t="e">
        <f>R203/#REF!-1</f>
        <v>#REF!</v>
      </c>
      <c r="S213" s="135" t="e">
        <f>S203/#REF!-1</f>
        <v>#REF!</v>
      </c>
    </row>
    <row r="214" spans="1:21" hidden="1">
      <c r="A214" s="121" t="s">
        <v>184</v>
      </c>
      <c r="B214" s="135" t="e">
        <f>B203/#REF!-1</f>
        <v>#REF!</v>
      </c>
      <c r="C214" s="135" t="e">
        <f>C203/#REF!-1</f>
        <v>#REF!</v>
      </c>
      <c r="D214" s="135" t="e">
        <f>D203/#REF!-1</f>
        <v>#REF!</v>
      </c>
      <c r="E214" s="135" t="e">
        <f>E203/#REF!-1</f>
        <v>#REF!</v>
      </c>
      <c r="F214" s="135" t="e">
        <f>F203/#REF!-1</f>
        <v>#REF!</v>
      </c>
      <c r="G214" s="135" t="e">
        <f>G203/#REF!-1</f>
        <v>#REF!</v>
      </c>
      <c r="H214" s="135" t="e">
        <f>H203/#REF!-1</f>
        <v>#REF!</v>
      </c>
      <c r="I214" s="135" t="e">
        <f>I203/#REF!-1</f>
        <v>#REF!</v>
      </c>
      <c r="J214" s="135" t="e">
        <f>J203/#REF!-1</f>
        <v>#REF!</v>
      </c>
      <c r="K214" s="135" t="e">
        <f>K203/#REF!-1</f>
        <v>#REF!</v>
      </c>
      <c r="L214" s="135" t="e">
        <f>L203/#REF!-1</f>
        <v>#REF!</v>
      </c>
      <c r="M214" s="135" t="e">
        <f>M203/#REF!-1</f>
        <v>#REF!</v>
      </c>
      <c r="N214" s="135" t="e">
        <f>N203/#REF!-1</f>
        <v>#REF!</v>
      </c>
      <c r="O214" s="135" t="e">
        <f>O203/#REF!-1</f>
        <v>#REF!</v>
      </c>
      <c r="P214" s="135" t="e">
        <f>P203/#REF!-1</f>
        <v>#REF!</v>
      </c>
      <c r="Q214" s="135" t="e">
        <f>Q203/#REF!-1</f>
        <v>#REF!</v>
      </c>
      <c r="R214" s="135" t="e">
        <f>R203/#REF!-1</f>
        <v>#REF!</v>
      </c>
      <c r="S214" s="135" t="e">
        <f>S203/#REF!-1</f>
        <v>#REF!</v>
      </c>
    </row>
    <row r="215" spans="1:21" hidden="1">
      <c r="A215" s="121" t="s">
        <v>185</v>
      </c>
      <c r="B215" s="135" t="e">
        <f>B203/#REF!-1</f>
        <v>#REF!</v>
      </c>
      <c r="C215" s="135" t="e">
        <f>C203/#REF!-1</f>
        <v>#REF!</v>
      </c>
      <c r="D215" s="135" t="e">
        <f>D203/#REF!-1</f>
        <v>#REF!</v>
      </c>
      <c r="E215" s="135" t="e">
        <f>E203/#REF!-1</f>
        <v>#REF!</v>
      </c>
      <c r="F215" s="135" t="e">
        <f>F203/#REF!-1</f>
        <v>#REF!</v>
      </c>
      <c r="G215" s="135" t="e">
        <f>G203/#REF!-1</f>
        <v>#REF!</v>
      </c>
      <c r="H215" s="135" t="e">
        <f>H203/#REF!-1</f>
        <v>#REF!</v>
      </c>
      <c r="I215" s="135" t="e">
        <f>I203/#REF!-1</f>
        <v>#REF!</v>
      </c>
      <c r="J215" s="135" t="e">
        <f>J203/#REF!-1</f>
        <v>#REF!</v>
      </c>
      <c r="K215" s="135" t="e">
        <f>K203/#REF!-1</f>
        <v>#REF!</v>
      </c>
      <c r="L215" s="135" t="e">
        <f>L203/#REF!-1</f>
        <v>#REF!</v>
      </c>
      <c r="M215" s="135" t="e">
        <f>M203/#REF!-1</f>
        <v>#REF!</v>
      </c>
      <c r="N215" s="135" t="e">
        <f>N203/#REF!-1</f>
        <v>#REF!</v>
      </c>
      <c r="O215" s="135" t="e">
        <f>O203/#REF!-1</f>
        <v>#REF!</v>
      </c>
      <c r="P215" s="135" t="e">
        <f>P203/#REF!-1</f>
        <v>#REF!</v>
      </c>
      <c r="Q215" s="135" t="e">
        <f>Q203/#REF!-1</f>
        <v>#REF!</v>
      </c>
      <c r="R215" s="135" t="e">
        <f>R203/#REF!-1</f>
        <v>#REF!</v>
      </c>
      <c r="S215" s="135" t="e">
        <f>S203/#REF!-1</f>
        <v>#REF!</v>
      </c>
    </row>
    <row r="216" spans="1:21" hidden="1">
      <c r="A216" s="121" t="s">
        <v>186</v>
      </c>
      <c r="B216" s="135" t="e">
        <f>B203/#REF!-1</f>
        <v>#REF!</v>
      </c>
      <c r="C216" s="135" t="e">
        <f>C203/#REF!-1</f>
        <v>#REF!</v>
      </c>
      <c r="D216" s="135" t="e">
        <f>D203/#REF!-1</f>
        <v>#REF!</v>
      </c>
      <c r="E216" s="135" t="e">
        <f>E203/#REF!-1</f>
        <v>#REF!</v>
      </c>
      <c r="F216" s="135" t="e">
        <f>F203/#REF!-1</f>
        <v>#REF!</v>
      </c>
      <c r="G216" s="135" t="e">
        <f>G203/#REF!-1</f>
        <v>#REF!</v>
      </c>
      <c r="H216" s="135" t="e">
        <f>H203/#REF!-1</f>
        <v>#REF!</v>
      </c>
      <c r="I216" s="135" t="e">
        <f>I203/#REF!-1</f>
        <v>#REF!</v>
      </c>
      <c r="J216" s="135" t="e">
        <f>J203/#REF!-1</f>
        <v>#REF!</v>
      </c>
      <c r="K216" s="135" t="e">
        <f>K203/#REF!-1</f>
        <v>#REF!</v>
      </c>
      <c r="L216" s="135" t="e">
        <f>L203/#REF!-1</f>
        <v>#REF!</v>
      </c>
      <c r="M216" s="135" t="e">
        <f>M203/#REF!-1</f>
        <v>#REF!</v>
      </c>
      <c r="N216" s="135" t="e">
        <f>N203/#REF!-1</f>
        <v>#REF!</v>
      </c>
      <c r="O216" s="135" t="e">
        <f>O203/#REF!-1</f>
        <v>#REF!</v>
      </c>
      <c r="P216" s="135" t="e">
        <f>P203/#REF!-1</f>
        <v>#REF!</v>
      </c>
      <c r="Q216" s="135" t="e">
        <f>Q203/#REF!-1</f>
        <v>#REF!</v>
      </c>
      <c r="R216" s="135" t="e">
        <f>R203/#REF!-1</f>
        <v>#REF!</v>
      </c>
      <c r="S216" s="135" t="e">
        <f>S203/#REF!-1</f>
        <v>#REF!</v>
      </c>
    </row>
    <row r="217" spans="1:21" hidden="1">
      <c r="A217" s="121" t="s">
        <v>187</v>
      </c>
      <c r="B217" s="135" t="e">
        <f>B203/#REF!-1</f>
        <v>#REF!</v>
      </c>
      <c r="C217" s="135" t="e">
        <f>C203/#REF!-1</f>
        <v>#REF!</v>
      </c>
      <c r="D217" s="135" t="e">
        <f>D203/#REF!-1</f>
        <v>#REF!</v>
      </c>
      <c r="E217" s="135" t="e">
        <f>E203/#REF!-1</f>
        <v>#REF!</v>
      </c>
      <c r="F217" s="135" t="e">
        <f>F203/#REF!-1</f>
        <v>#REF!</v>
      </c>
      <c r="G217" s="135" t="e">
        <f>G203/#REF!-1</f>
        <v>#REF!</v>
      </c>
      <c r="H217" s="135" t="e">
        <f>H203/#REF!-1</f>
        <v>#REF!</v>
      </c>
      <c r="I217" s="135" t="e">
        <f>I203/#REF!-1</f>
        <v>#REF!</v>
      </c>
      <c r="J217" s="135" t="e">
        <f>J203/#REF!-1</f>
        <v>#REF!</v>
      </c>
      <c r="K217" s="135" t="e">
        <f>K203/#REF!-1</f>
        <v>#REF!</v>
      </c>
      <c r="L217" s="135" t="e">
        <f>L203/#REF!-1</f>
        <v>#REF!</v>
      </c>
      <c r="M217" s="135" t="e">
        <f>M203/#REF!-1</f>
        <v>#REF!</v>
      </c>
      <c r="N217" s="135" t="e">
        <f>N203/#REF!-1</f>
        <v>#REF!</v>
      </c>
      <c r="O217" s="135" t="e">
        <f>O203/#REF!-1</f>
        <v>#REF!</v>
      </c>
      <c r="P217" s="135" t="e">
        <f>P203/#REF!-1</f>
        <v>#REF!</v>
      </c>
      <c r="Q217" s="135" t="e">
        <f>Q203/#REF!-1</f>
        <v>#REF!</v>
      </c>
      <c r="R217" s="135" t="e">
        <f>R203/#REF!-1</f>
        <v>#REF!</v>
      </c>
      <c r="S217" s="135" t="e">
        <f>S203/#REF!-1</f>
        <v>#REF!</v>
      </c>
    </row>
    <row r="218" spans="1:21" hidden="1">
      <c r="A218" s="121" t="s">
        <v>188</v>
      </c>
      <c r="B218" s="135" t="e">
        <f>B203/#REF!-1</f>
        <v>#REF!</v>
      </c>
      <c r="C218" s="135" t="e">
        <f>C203/#REF!-1</f>
        <v>#REF!</v>
      </c>
      <c r="D218" s="135" t="e">
        <f>D203/#REF!-1</f>
        <v>#REF!</v>
      </c>
      <c r="E218" s="135" t="e">
        <f>E203/#REF!-1</f>
        <v>#REF!</v>
      </c>
      <c r="F218" s="135" t="e">
        <f>F203/#REF!-1</f>
        <v>#REF!</v>
      </c>
      <c r="G218" s="135" t="e">
        <f>G203/#REF!-1</f>
        <v>#REF!</v>
      </c>
      <c r="H218" s="135" t="e">
        <f>H203/#REF!-1</f>
        <v>#REF!</v>
      </c>
      <c r="I218" s="135" t="e">
        <f>I203/#REF!-1</f>
        <v>#REF!</v>
      </c>
      <c r="J218" s="135" t="e">
        <f>J203/#REF!-1</f>
        <v>#REF!</v>
      </c>
      <c r="K218" s="135" t="e">
        <f>K203/#REF!-1</f>
        <v>#REF!</v>
      </c>
      <c r="L218" s="135" t="e">
        <f>L203/#REF!-1</f>
        <v>#REF!</v>
      </c>
      <c r="M218" s="135" t="e">
        <f>M203/#REF!-1</f>
        <v>#REF!</v>
      </c>
      <c r="N218" s="135" t="e">
        <f>N203/#REF!-1</f>
        <v>#REF!</v>
      </c>
      <c r="O218" s="135" t="e">
        <f>O203/#REF!-1</f>
        <v>#REF!</v>
      </c>
      <c r="P218" s="135" t="e">
        <f>P203/#REF!-1</f>
        <v>#REF!</v>
      </c>
      <c r="Q218" s="135" t="e">
        <f>Q203/#REF!-1</f>
        <v>#REF!</v>
      </c>
      <c r="R218" s="135" t="e">
        <f>R203/#REF!-1</f>
        <v>#REF!</v>
      </c>
      <c r="S218" s="135" t="e">
        <f>S203/#REF!-1</f>
        <v>#REF!</v>
      </c>
    </row>
    <row r="219" spans="1:21" hidden="1">
      <c r="A219" s="121" t="s">
        <v>189</v>
      </c>
      <c r="B219" s="135" t="e">
        <f>B203/#REF!-1</f>
        <v>#REF!</v>
      </c>
      <c r="C219" s="135" t="e">
        <f>C203/#REF!-1</f>
        <v>#REF!</v>
      </c>
      <c r="D219" s="135" t="e">
        <f>D203/#REF!-1</f>
        <v>#REF!</v>
      </c>
      <c r="E219" s="135" t="e">
        <f>E203/#REF!-1</f>
        <v>#REF!</v>
      </c>
      <c r="F219" s="135" t="e">
        <f>F203/#REF!-1</f>
        <v>#REF!</v>
      </c>
      <c r="G219" s="135" t="e">
        <f>G203/#REF!-1</f>
        <v>#REF!</v>
      </c>
      <c r="H219" s="135" t="e">
        <f>H203/#REF!-1</f>
        <v>#REF!</v>
      </c>
      <c r="I219" s="135" t="e">
        <f>I203/#REF!-1</f>
        <v>#REF!</v>
      </c>
      <c r="J219" s="135" t="e">
        <f>J203/#REF!-1</f>
        <v>#REF!</v>
      </c>
      <c r="K219" s="135" t="e">
        <f>K203/#REF!-1</f>
        <v>#REF!</v>
      </c>
      <c r="L219" s="135" t="e">
        <f>L203/#REF!-1</f>
        <v>#REF!</v>
      </c>
      <c r="M219" s="135" t="e">
        <f>M203/#REF!-1</f>
        <v>#REF!</v>
      </c>
      <c r="N219" s="135" t="e">
        <f>N203/#REF!-1</f>
        <v>#REF!</v>
      </c>
      <c r="O219" s="135" t="e">
        <f>O203/#REF!-1</f>
        <v>#REF!</v>
      </c>
      <c r="P219" s="135" t="e">
        <f>P203/#REF!-1</f>
        <v>#REF!</v>
      </c>
      <c r="Q219" s="135" t="e">
        <f>Q203/#REF!-1</f>
        <v>#REF!</v>
      </c>
      <c r="R219" s="135" t="e">
        <f>R203/#REF!-1</f>
        <v>#REF!</v>
      </c>
      <c r="S219" s="135" t="e">
        <f>S203/#REF!-1</f>
        <v>#REF!</v>
      </c>
    </row>
    <row r="220" spans="1:21" hidden="1">
      <c r="F220" s="146"/>
    </row>
    <row r="221" spans="1:21" hidden="1">
      <c r="A221" s="138" t="s">
        <v>190</v>
      </c>
      <c r="B221" s="142">
        <f t="shared" ref="B221:S221" si="25">AVERAGE(B204:B206)</f>
        <v>645376.62140810199</v>
      </c>
      <c r="C221" s="142">
        <f t="shared" si="25"/>
        <v>193331.76437230667</v>
      </c>
      <c r="D221" s="144">
        <f t="shared" si="25"/>
        <v>119891.80189964001</v>
      </c>
      <c r="E221" s="147">
        <f t="shared" si="25"/>
        <v>7810.8600000000006</v>
      </c>
      <c r="F221" s="144">
        <f t="shared" si="25"/>
        <v>73439.629139333323</v>
      </c>
      <c r="G221" s="147">
        <f t="shared" si="25"/>
        <v>25804.926666666666</v>
      </c>
      <c r="H221" s="147">
        <f t="shared" si="25"/>
        <v>47634.702472666664</v>
      </c>
      <c r="I221" s="142">
        <f t="shared" si="25"/>
        <v>452045.29110327107</v>
      </c>
      <c r="J221" s="144">
        <f t="shared" si="25"/>
        <v>63998.865997621615</v>
      </c>
      <c r="K221" s="147">
        <f t="shared" si="25"/>
        <v>24028.693663581071</v>
      </c>
      <c r="L221" s="144">
        <f t="shared" si="25"/>
        <v>388046.42510564945</v>
      </c>
      <c r="M221" s="147">
        <f t="shared" si="25"/>
        <v>229460.15433980172</v>
      </c>
      <c r="N221" s="147">
        <f t="shared" si="25"/>
        <v>158585.60409918104</v>
      </c>
      <c r="O221" s="142">
        <f t="shared" si="25"/>
        <v>183890.9731635896</v>
      </c>
      <c r="P221" s="139">
        <f t="shared" si="25"/>
        <v>31840.433171838933</v>
      </c>
      <c r="Q221" s="142">
        <f t="shared" si="25"/>
        <v>461485.88603576185</v>
      </c>
      <c r="R221" s="139">
        <f t="shared" si="25"/>
        <v>255265.41827571546</v>
      </c>
      <c r="S221" s="139">
        <f t="shared" si="25"/>
        <v>206220.46776004639</v>
      </c>
    </row>
    <row r="222" spans="1:21" hidden="1">
      <c r="A222" s="140" t="s">
        <v>191</v>
      </c>
      <c r="B222" s="143">
        <f t="shared" ref="B222:S222" si="26">B203/B221-1</f>
        <v>0.10667004831378168</v>
      </c>
      <c r="C222" s="143">
        <f t="shared" si="26"/>
        <v>-0.10807646865555465</v>
      </c>
      <c r="D222" s="145">
        <f t="shared" si="26"/>
        <v>-9.6586019362135955E-2</v>
      </c>
      <c r="E222" s="148">
        <f t="shared" si="26"/>
        <v>-0.53569645339949767</v>
      </c>
      <c r="F222" s="145">
        <f t="shared" si="26"/>
        <v>-0.12683083028185727</v>
      </c>
      <c r="G222" s="148">
        <f t="shared" si="26"/>
        <v>-0.13364063038091689</v>
      </c>
      <c r="H222" s="148">
        <f t="shared" si="26"/>
        <v>-0.12316278192423069</v>
      </c>
      <c r="I222" s="143">
        <f t="shared" si="26"/>
        <v>0.19851447953810797</v>
      </c>
      <c r="J222" s="145">
        <f t="shared" si="26"/>
        <v>0.64876472939156926</v>
      </c>
      <c r="K222" s="148">
        <f t="shared" si="26"/>
        <v>0.28564292476797193</v>
      </c>
      <c r="L222" s="145">
        <f t="shared" si="26"/>
        <v>0.12425402114599238</v>
      </c>
      <c r="M222" s="148">
        <f t="shared" si="26"/>
        <v>1.4479978548133543E-2</v>
      </c>
      <c r="N222" s="148">
        <f t="shared" si="26"/>
        <v>0.28309894532924296</v>
      </c>
      <c r="O222" s="143">
        <f t="shared" si="26"/>
        <v>0.16281946470374442</v>
      </c>
      <c r="P222" s="141">
        <f t="shared" si="26"/>
        <v>8.4091093036044562E-2</v>
      </c>
      <c r="Q222" s="143">
        <f t="shared" si="26"/>
        <v>8.429529257060997E-2</v>
      </c>
      <c r="R222" s="141">
        <f t="shared" si="26"/>
        <v>-4.9495863668269635E-4</v>
      </c>
      <c r="S222" s="141">
        <f t="shared" si="26"/>
        <v>0.18925101871762373</v>
      </c>
    </row>
    <row r="223" spans="1:21" hidden="1"/>
    <row r="224" spans="1:21" hidden="1"/>
    <row r="225" spans="4:17" hidden="1"/>
    <row r="226" spans="4:17" hidden="1"/>
    <row r="228" spans="4:17">
      <c r="D228" s="149"/>
      <c r="E228" s="149"/>
      <c r="F228" s="149"/>
      <c r="G228" s="149"/>
      <c r="H228" s="149"/>
    </row>
    <row r="231" spans="4:17"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</row>
    <row r="232" spans="4:17"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</row>
    <row r="233" spans="4:17"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</row>
    <row r="234" spans="4:17"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</row>
    <row r="235" spans="4:17"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</row>
    <row r="236" spans="4:17"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</row>
    <row r="237" spans="4:17"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</row>
    <row r="238" spans="4:17"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</row>
    <row r="239" spans="4:17"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</row>
    <row r="240" spans="4:17"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</row>
    <row r="248" spans="6:13">
      <c r="F248" s="150"/>
      <c r="G248" s="150"/>
      <c r="H248" s="151"/>
      <c r="I248" s="150"/>
      <c r="J248" s="151"/>
      <c r="K248" s="150"/>
      <c r="L248" s="150"/>
      <c r="M248" s="151"/>
    </row>
    <row r="249" spans="6:13">
      <c r="F249" s="150"/>
      <c r="G249" s="150"/>
      <c r="H249" s="151"/>
      <c r="I249" s="150"/>
      <c r="J249" s="151"/>
      <c r="K249" s="150"/>
      <c r="L249" s="150"/>
      <c r="M249" s="151"/>
    </row>
    <row r="250" spans="6:13">
      <c r="F250" s="150"/>
      <c r="G250" s="150"/>
      <c r="H250" s="151"/>
      <c r="I250" s="150"/>
      <c r="J250" s="151"/>
      <c r="K250" s="150"/>
      <c r="L250" s="150"/>
      <c r="M250" s="151"/>
    </row>
    <row r="251" spans="6:13">
      <c r="F251" s="150"/>
      <c r="G251" s="150"/>
      <c r="H251" s="151"/>
      <c r="I251" s="150"/>
      <c r="J251" s="151"/>
      <c r="K251" s="150"/>
      <c r="L251" s="150"/>
      <c r="M251" s="151"/>
    </row>
    <row r="252" spans="6:13">
      <c r="F252" s="150"/>
      <c r="G252" s="150"/>
      <c r="H252" s="151"/>
      <c r="I252" s="150"/>
      <c r="J252" s="151"/>
      <c r="K252" s="150"/>
      <c r="L252" s="150"/>
      <c r="M252" s="151"/>
    </row>
    <row r="253" spans="6:13">
      <c r="F253" s="150"/>
      <c r="G253" s="150"/>
      <c r="H253" s="151"/>
      <c r="I253" s="150"/>
      <c r="J253" s="151"/>
      <c r="K253" s="150"/>
      <c r="L253" s="150"/>
      <c r="M253" s="151"/>
    </row>
    <row r="254" spans="6:13">
      <c r="F254" s="150"/>
      <c r="G254" s="150"/>
      <c r="H254" s="151"/>
      <c r="I254" s="150"/>
      <c r="J254" s="151"/>
      <c r="K254" s="150"/>
      <c r="L254" s="150"/>
      <c r="M254" s="151"/>
    </row>
    <row r="259" spans="6:10">
      <c r="F259" s="150"/>
      <c r="G259" s="150"/>
      <c r="H259" s="151"/>
      <c r="I259" s="150"/>
    </row>
    <row r="260" spans="6:10">
      <c r="F260" s="150"/>
      <c r="G260" s="150"/>
      <c r="H260" s="151"/>
      <c r="I260" s="150"/>
    </row>
    <row r="261" spans="6:10">
      <c r="F261" s="150"/>
      <c r="G261" s="150"/>
      <c r="H261" s="151"/>
      <c r="I261" s="150"/>
    </row>
    <row r="262" spans="6:10">
      <c r="F262" s="150"/>
      <c r="G262" s="150"/>
      <c r="H262" s="151"/>
      <c r="I262" s="150"/>
    </row>
    <row r="263" spans="6:10">
      <c r="F263" s="150"/>
      <c r="G263" s="150"/>
      <c r="H263" s="151"/>
      <c r="I263" s="150"/>
    </row>
    <row r="264" spans="6:10">
      <c r="F264" s="150"/>
      <c r="G264" s="150"/>
      <c r="H264" s="151"/>
      <c r="I264" s="150"/>
    </row>
    <row r="265" spans="6:10">
      <c r="F265" s="150"/>
      <c r="G265" s="150"/>
      <c r="H265" s="151"/>
      <c r="I265" s="150"/>
      <c r="J265" s="151"/>
    </row>
    <row r="266" spans="6:10">
      <c r="F266" s="150"/>
      <c r="G266" s="150"/>
      <c r="H266" s="151"/>
      <c r="I266" s="150"/>
      <c r="J266" s="151"/>
    </row>
    <row r="267" spans="6:10">
      <c r="F267" s="150"/>
      <c r="G267" s="150"/>
      <c r="H267" s="151"/>
      <c r="I267" s="150"/>
      <c r="J267" s="151"/>
    </row>
    <row r="268" spans="6:10">
      <c r="F268" s="150"/>
      <c r="G268" s="150"/>
      <c r="H268" s="151"/>
      <c r="I268" s="150"/>
      <c r="J268" s="151"/>
    </row>
  </sheetData>
  <mergeCells count="3">
    <mergeCell ref="U3:U5"/>
    <mergeCell ref="A1:U1"/>
    <mergeCell ref="A199:S199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0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2018-08-03T05:01:33Z</cp:lastPrinted>
  <dcterms:created xsi:type="dcterms:W3CDTF">2015-03-05T07:20:42Z</dcterms:created>
  <dcterms:modified xsi:type="dcterms:W3CDTF">2018-08-06T06:03:04Z</dcterms:modified>
</cp:coreProperties>
</file>